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ssv.ad.city.oyabe.toyama.jp\上下水道課\【上水道】\【上水道業務】\b\☆予算・決算・年報\☆公営企業に係る経営比較分析表\2026.01公営企業に係る経営比較分析表（令和６年度決算）の分析等について\回答\"/>
    </mc:Choice>
  </mc:AlternateContent>
  <xr:revisionPtr revIDLastSave="0" documentId="13_ncr:1_{E03038A3-AE9A-4268-A944-FDE6794522B6}" xr6:coauthVersionLast="47" xr6:coauthVersionMax="47" xr10:uidLastSave="{00000000-0000-0000-0000-000000000000}"/>
  <workbookProtection workbookAlgorithmName="SHA-512" workbookHashValue="Q4QW5hluMayOyf6GlY4+1kLnpXUQ0TabY7kEZfmBDbPrwxB8Pt9VXdDaR1R3dCjpMQj0BvT02WvbP8/UD7byQg==" workbookSaltValue="KusvJ/0jngAYSUh80uAqpA=="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<sst xmlns="http://schemas.openxmlformats.org/spreadsheetml/2006/main" count="228" uniqueCount="113">
  <si>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</si>
  <si>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</si>
  <si>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</si>
  <si>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</si>
  <si>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</si>
  <si>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</si>
  <si>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</si>
  <si>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</si>
  <si>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</si>
  <si>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</si>
  <si>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</si>
  <si>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</si>
  <si>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</si>
  <si>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</si>
  <si>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</si>
  <si>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</si>
  <si>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</si>
  <si>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</si>
  <si>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</si>
  <si>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</si>
  <si>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</si>
  <si>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</si>
  <si>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</si>
  <si>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</si>
  <si>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</si>
  <si>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</si>
  <si>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</si>
  <si>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</si>
  <si>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</si>
  <si>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</si>
  <si>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</si>
  <si>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</si>
  <si>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</si>
  <si>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</si>
  <si>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</si>
  <si>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</si>
  <si>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</si>
  <si>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</si>
  <si>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</si>
  <si>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</si>
  <si>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</si>
  <si>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</si>
  <si>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</si>
  <si>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</si>
  <si>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</si>
  <si>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</si>
  <si>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</si>
  <si>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</si>
  <si>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</si>
  <si>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</si>
  <si>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</si>
  <si>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</si>
  <si>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</si>
  <si>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</si>
  <si>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</si>
  <si>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</si>
  <si>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</si>
  <si>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</si>
  <si>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</si>
  <si>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</si>
  <si>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</si>
  <si>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</si>
  <si>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</si>
  <si>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</si>
  <si>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</si>
  <si>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</si>
  <si>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</si>
  <si>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</si>
  <si>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</si>
  <si>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</si>
  <si>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</si>
  <si>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</si>
  <si>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</si>
  <si>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</si>
  <si>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</si>
  <si>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</si>
  <si>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</si>
  <si>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</si>
  <si>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</si>
  <si>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</si>
  <si>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</si>
  <si>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</si>
  <si>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</si>
  <si>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</si>
  <si>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</si>
  <si>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</si>
  <si>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</si>
  <si>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</si>
  <si>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</si>
  <si>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</si>
  <si>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</si>
  <si>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</si>
  <si>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</si>
  <si>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</si>
  <si>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</si>
  <si>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</si>
  <si>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</si>
  <si>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</si>
  <si>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</si>
  <si>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</si>
  <si>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</si>
  <si>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</si>
  <si>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</si>
  <si>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</si>
  <si>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</si>
  <si>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</si>
  <si>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</si>
  <si>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</si>
  <si>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</si>
  <si>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</si>
  <si>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①経常収支比率は黒字を示す100％を上回っているが、今後も給水収益が減少すると見込まれており、中長期的な計画の基に、業務の効率化を図り、健全な経営に努めていく必要がある。
②累積欠損金は発生していない。
③流動比率は100％を上回っており、１年以内の短期的な債務に対する支払い能力には支障はないが、減少傾向にあり、類似団体平均を下回っているため、適正な資金保有額の検証を行う必要がある。
④企業債残高対給水収益比率は減少傾向にあるが、類似団体平均を上回っているため、企業債借入額の抑制に努めたり、事業投資に対する料金水準が適正なものであるかを分析したりする必要がある。
⑤給水に係る費用が給水収益でまかなえていない状況であり、収入不足を基準外繰入金で補填している状況であるため、業務の効率化等による経費削減、料金収入の確保に努める必要がある。
⑥給水原価は受水費や動力費、修繕費などの維持管理費が多いため、類似団体平均より高くなっている。更なるコスト削減、業務の効率化に努める必要がある。
⑦施設利用率が類似団体平均より低い傾向にあるのは、過去の計画給水人口に基づいて行った施設整備によるものであるが、給水人口の減少により、平均配水量が減少していることから、施設更新に際しては施設規模の見直しを行う必要がある。
⑧類似団体平均を上回っているが、今後も漏水調査や老朽管更新を行い、有収率の向上に努める。</t>
    <phoneticPr fontId="4"/>
  </si>
  <si>
    <t>・経常収支比率、流動比率は100％を超え、累積欠損金が発生していない状況であるものの、料金回収率は100％を下回っており、収入不足を基準外繰入金で補填している状況である。人口減少や節水機器の普及による給水収益が減少、施設の更新需要が増加する中、給水原価縮小に努めているところであるが、令和３年度に策定した経営戦略に基づく収支計画により、今後もより一層の経営の安定化及び健全化を図っていく必要がある。
・有形固定資産減価償却率、管路経年化率がともに上昇しており、耐震化と併せた計画的な施設更新が必要であるが、企業債残高対給水収益比率が高いことから、企業債借入額の抑制に努めたり、事業投資に対する料金水準が適正なものであるかを分析したりする必要がある。また、施設更新に際しては、施設規模の見直しが必要である。</t>
    <phoneticPr fontId="4"/>
  </si>
  <si>
    <t>①有形固定資産減価償却率は年々増加しており、今後、耐用年数を超える施設や管路の増加が見込まれているため、耐震化と併せた計画的な更新が必要である。
②管路経年化率は類似団体平均を上回っており、年々上昇傾向である。今後も耐用年数を迎える管路の増加が見込まれることから、漏水状況の把握や目標耐用年数を設定するなどして、耐震化と併せた計画的な管路更新が必要である。
③管路更新率は計画のもとに継続的に管路更新を行っており、類似団体平均よりも上回っている。しかしながら、今後は施設更新が増えていくことから、耐震化と併せた計画的な施設・管路更新が必要である。
　令和６年の能登半島地震により被災した下水道施設の災害復旧工事の進捗に遅れが生じたことで水道管補償工事の進捗も遅れが生じている。そのため、令和６年度は低い値となっている。</t>
    <rPh sb="318" eb="321">
      <t>スイドウカン</t>
    </rPh>
    <rPh sb="329" eb="330">
      <t>オク</t>
    </rPh>
    <rPh sb="332" eb="333">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</si>
</sst>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0.86</c:v>
                </c:pt>
                <c:pt idx="1">
                  <c:v>1.1100000000000001</c:v>
                </c:pt>
                <c:pt idx="2">
                  <c:v>0.68</c:v>
                </c:pt>
                <c:pt idx="3">
                  <c:v>0.8</c:v>
                </c:pt>
                <c:pt idx="4">
                  <c:v>0.44</c:v>
                </c:pt>
              </c:numCache>
            </c:numRef>
          </c:val>
          <c:extLst>
            <c:ext xmlns:c16="http://schemas.microsoft.com/office/drawing/2014/chart" uri="{C3380CC4-5D6E-409C-BE32-E72D297353CC}">
              <c16:uniqueId val="{00000000-A503-4861-B25E-6084172089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503-4861-B25E-6084172089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50.44</c:v>
                </c:pt>
                <c:pt idx="1">
                  <c:v>51.31</c:v>
                </c:pt>
                <c:pt idx="2">
                  <c:v>51.11</c:v>
                </c:pt>
                <c:pt idx="3">
                  <c:v>51.1</c:v>
                </c:pt>
                <c:pt idx="4">
                  <c:v>51.53</c:v>
                </c:pt>
              </c:numCache>
            </c:numRef>
          </c:val>
          <c:extLst>
            <c:ext xmlns:c16="http://schemas.microsoft.com/office/drawing/2014/chart" uri="{C3380CC4-5D6E-409C-BE32-E72D297353CC}">
              <c16:uniqueId val="{00000000-90F9-42D5-868B-43DEE0BAC9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0F9-42D5-868B-43DEE0BAC9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86.87</c:v>
                </c:pt>
                <c:pt idx="1">
                  <c:v>83.28</c:v>
                </c:pt>
                <c:pt idx="2">
                  <c:v>81.55</c:v>
                </c:pt>
                <c:pt idx="3">
                  <c:v>82.99</c:v>
                </c:pt>
                <c:pt idx="4">
                  <c:v>82.68</c:v>
                </c:pt>
              </c:numCache>
            </c:numRef>
          </c:val>
          <c:extLst>
            <c:ext xmlns:c16="http://schemas.microsoft.com/office/drawing/2014/chart" uri="{C3380CC4-5D6E-409C-BE32-E72D297353CC}">
              <c16:uniqueId val="{00000000-E644-425D-B5B4-D5F98599A5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644-425D-B5B4-D5F98599A5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115.17</c:v>
                </c:pt>
                <c:pt idx="1">
                  <c:v>109.93</c:v>
                </c:pt>
                <c:pt idx="2">
                  <c:v>109.75</c:v>
                </c:pt>
                <c:pt idx="3">
                  <c:v>114.97</c:v>
                </c:pt>
                <c:pt idx="4">
                  <c:v>114.67</c:v>
                </c:pt>
              </c:numCache>
            </c:numRef>
          </c:val>
          <c:extLst>
            <c:ext xmlns:c16="http://schemas.microsoft.com/office/drawing/2014/chart" uri="{C3380CC4-5D6E-409C-BE32-E72D297353CC}">
              <c16:uniqueId val="{00000000-D1B6-43B4-98A8-6735945D2B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1B6-43B4-98A8-6735945D2B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51.02</c:v>
                </c:pt>
                <c:pt idx="1">
                  <c:v>51.46</c:v>
                </c:pt>
                <c:pt idx="2">
                  <c:v>51.93</c:v>
                </c:pt>
                <c:pt idx="3">
                  <c:v>52.1</c:v>
                </c:pt>
                <c:pt idx="4">
                  <c:v>53.27</c:v>
                </c:pt>
              </c:numCache>
            </c:numRef>
          </c:val>
          <c:extLst>
            <c:ext xmlns:c16="http://schemas.microsoft.com/office/drawing/2014/chart" uri="{C3380CC4-5D6E-409C-BE32-E72D297353CC}">
              <c16:uniqueId val="{00000000-7419-4F05-A36E-CF11E966F9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419-4F05-A36E-CF11E966F9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29.93</c:v>
                </c:pt>
                <c:pt idx="1">
                  <c:v>28.08</c:v>
                </c:pt>
                <c:pt idx="2">
                  <c:v>29.15</c:v>
                </c:pt>
                <c:pt idx="3">
                  <c:v>30.3</c:v>
                </c:pt>
                <c:pt idx="4">
                  <c:v>30.35</c:v>
                </c:pt>
              </c:numCache>
            </c:numRef>
          </c:val>
          <c:extLst>
            <c:ext xmlns:c16="http://schemas.microsoft.com/office/drawing/2014/chart" uri="{C3380CC4-5D6E-409C-BE32-E72D297353CC}">
              <c16:uniqueId val="{00000000-5D9F-401D-8FF9-92770DA1E6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D9F-401D-8FF9-92770DA1E6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8B-4000-A0DB-F49935C54B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B38B-4000-A0DB-F49935C54B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277.58</c:v>
                </c:pt>
                <c:pt idx="1">
                  <c:v>251.64</c:v>
                </c:pt>
                <c:pt idx="2">
                  <c:v>217.76</c:v>
                </c:pt>
                <c:pt idx="3">
                  <c:v>185.21</c:v>
                </c:pt>
                <c:pt idx="4">
                  <c:v>183.1</c:v>
                </c:pt>
              </c:numCache>
            </c:numRef>
          </c:val>
          <c:extLst>
            <c:ext xmlns:c16="http://schemas.microsoft.com/office/drawing/2014/chart" uri="{C3380CC4-5D6E-409C-BE32-E72D297353CC}">
              <c16:uniqueId val="{00000000-9F2D-4E80-B069-3B25E02654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F2D-4E80-B069-3B25E02654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434.9</c:v>
                </c:pt>
                <c:pt idx="1">
                  <c:v>445.88</c:v>
                </c:pt>
                <c:pt idx="2">
                  <c:v>463.53</c:v>
                </c:pt>
                <c:pt idx="3">
                  <c:v>455.31</c:v>
                </c:pt>
                <c:pt idx="4">
                  <c:v>419.96</c:v>
                </c:pt>
              </c:numCache>
            </c:numRef>
          </c:val>
          <c:extLst>
            <c:ext xmlns:c16="http://schemas.microsoft.com/office/drawing/2014/chart" uri="{C3380CC4-5D6E-409C-BE32-E72D297353CC}">
              <c16:uniqueId val="{00000000-9AAE-419C-9EDA-3ABD826B80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AAE-419C-9EDA-3ABD826B80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97.43</c:v>
                </c:pt>
                <c:pt idx="1">
                  <c:v>92.27</c:v>
                </c:pt>
                <c:pt idx="2">
                  <c:v>93.36</c:v>
                </c:pt>
                <c:pt idx="3">
                  <c:v>96.01</c:v>
                </c:pt>
                <c:pt idx="4">
                  <c:v>97.6</c:v>
                </c:pt>
              </c:numCache>
            </c:numRef>
          </c:val>
          <c:extLst>
            <c:ext xmlns:c16="http://schemas.microsoft.com/office/drawing/2014/chart" uri="{C3380CC4-5D6E-409C-BE32-E72D297353CC}">
              <c16:uniqueId val="{00000000-BEED-4998-86BD-403BCD5DD7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EED-4998-86BD-403BCD5DD7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222.55</c:v>
                </c:pt>
                <c:pt idx="1">
                  <c:v>237.51</c:v>
                </c:pt>
                <c:pt idx="2">
                  <c:v>232.97</c:v>
                </c:pt>
                <c:pt idx="3">
                  <c:v>227.65</c:v>
                </c:pt>
                <c:pt idx="4">
                  <c:v>223.91</c:v>
                </c:pt>
              </c:numCache>
            </c:numRef>
          </c:val>
          <c:extLst>
            <c:ext xmlns:c16="http://schemas.microsoft.com/office/drawing/2014/chart" uri="{C3380CC4-5D6E-409C-BE32-E72D297353CC}">
              <c16:uniqueId val="{00000000-4D9E-4F3B-BBCD-959F4CEE45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D9E-4F3B-BBCD-959F4CEE45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 zoomScaleNormal="10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富山県　小矢部市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27857</v>
      </c>
      <c r="AM8" s="44"/>
      <c r="AN8" s="44"/>
      <c r="AO8" s="44"/>
      <c r="AP8" s="44"/>
      <c r="AQ8" s="44"/>
      <c r="AR8" s="44"/>
      <c r="AS8" s="44"/>
      <c r="AT8" s="45">
        <f>データ!$S$6</f>
        <v>134.07</v>
      </c>
      <c r="AU8" s="46"/>
      <c r="AV8" s="46"/>
      <c r="AW8" s="46"/>
      <c r="AX8" s="46"/>
      <c r="AY8" s="46"/>
      <c r="AZ8" s="46"/>
      <c r="BA8" s="46"/>
      <c r="BB8" s="47">
        <f>データ!$T$6</f>
        <v>207.78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68.81</v>
      </c>
      <c r="J10" s="46"/>
      <c r="K10" s="46"/>
      <c r="L10" s="46"/>
      <c r="M10" s="46"/>
      <c r="N10" s="46"/>
      <c r="O10" s="80"/>
      <c r="P10" s="47">
        <f>データ!$P$6</f>
        <v>64.66</v>
      </c>
      <c r="Q10" s="47"/>
      <c r="R10" s="47"/>
      <c r="S10" s="47"/>
      <c r="T10" s="47"/>
      <c r="U10" s="47"/>
      <c r="V10" s="47"/>
      <c r="W10" s="44">
        <f>データ!$Q$6</f>
        <v>3718</v>
      </c>
      <c r="X10" s="44"/>
      <c r="Y10" s="44"/>
      <c r="Z10" s="44"/>
      <c r="AA10" s="44"/>
      <c r="AB10" s="44"/>
      <c r="AC10" s="44"/>
      <c r="AD10" s="2"/>
      <c r="AE10" s="2"/>
      <c r="AF10" s="2"/>
      <c r="AG10" s="2"/>
      <c r="AH10" s="2"/>
      <c r="AI10" s="2"/>
      <c r="AJ10" s="2"/>
      <c r="AK10" s="2"/>
      <c r="AL10" s="44">
        <f>データ!$U$6</f>
        <v>17888</v>
      </c>
      <c r="AM10" s="44"/>
      <c r="AN10" s="44"/>
      <c r="AO10" s="44"/>
      <c r="AP10" s="44"/>
      <c r="AQ10" s="44"/>
      <c r="AR10" s="44"/>
      <c r="AS10" s="44"/>
      <c r="AT10" s="45">
        <f>データ!$V$6</f>
        <v>84.15</v>
      </c>
      <c r="AU10" s="46"/>
      <c r="AV10" s="46"/>
      <c r="AW10" s="46"/>
      <c r="AX10" s="46"/>
      <c r="AY10" s="46"/>
      <c r="AZ10" s="46"/>
      <c r="BA10" s="46"/>
      <c r="BB10" s="47">
        <f>データ!$W$6</f>
        <v>212.57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OYjQ3BErjFtXyRaPOWb2uTa5W3reSQC608arrQAaA3z+ZJoGYWUWWWrgInGBd8MuM6ETL9uItT/mqh9WfTXMg==" saltValue="fCADZKtM3IKx76HL1/51/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162094</v>
      </c>
      <c r="D6" s="20">
        <f t="shared" si="3"/>
        <v>46</v>
      </c>
      <c r="E6" s="20">
        <f t="shared" si="3"/>
        <v>1</v>
      </c>
      <c r="F6" s="20">
        <f t="shared" si="3"/>
        <v>0</v>
      </c>
      <c r="G6" s="20">
        <f t="shared" si="3"/>
        <v>1</v>
      </c>
      <c r="H6" s="20" t="str">
        <f t="shared" si="3"/>
        <v>富山県　小矢部市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68.81</v>
      </c>
      <c r="P6" s="21">
        <f t="shared" si="3"/>
        <v>64.66</v>
      </c>
      <c r="Q6" s="21">
        <f t="shared" si="3"/>
        <v>3718</v>
      </c>
      <c r="R6" s="21">
        <f t="shared" si="3"/>
        <v>27857</v>
      </c>
      <c r="S6" s="21">
        <f t="shared" si="3"/>
        <v>134.07</v>
      </c>
      <c r="T6" s="21">
        <f t="shared" si="3"/>
        <v>207.78</v>
      </c>
      <c r="U6" s="21">
        <f t="shared" si="3"/>
        <v>17888</v>
      </c>
      <c r="V6" s="21">
        <f t="shared" si="3"/>
        <v>84.15</v>
      </c>
      <c r="W6" s="21">
        <f t="shared" si="3"/>
        <v>212.57</v>
      </c>
      <c r="X6" s="22">
        <f>IF(X7="",NA(),X7)</f>
        <v>115.17</v>
      </c>
      <c r="Y6" s="22">
        <f t="shared" ref="Y6:AG6" si="4">IF(Y7="",NA(),Y7)</f>
        <v>109.93</v>
      </c>
      <c r="Z6" s="22">
        <f t="shared" si="4"/>
        <v>109.75</v>
      </c>
      <c r="AA6" s="22">
        <f t="shared" si="4"/>
        <v>114.97</v>
      </c>
      <c r="AB6" s="22">
        <f t="shared" si="4"/>
        <v>114.67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277.58</v>
      </c>
      <c r="AU6" s="22">
        <f t="shared" ref="AU6:BC6" si="6">IF(AU7="",NA(),AU7)</f>
        <v>251.64</v>
      </c>
      <c r="AV6" s="22">
        <f t="shared" si="6"/>
        <v>217.76</v>
      </c>
      <c r="AW6" s="22">
        <f t="shared" si="6"/>
        <v>185.21</v>
      </c>
      <c r="AX6" s="22">
        <f t="shared" si="6"/>
        <v>183.1</v>
      </c>
      <c r="AY6" s="22">
        <f t="shared" si="6"/>
        <v>367.55</v>
      </c>
      <c r="AZ6" s="22">
        <f t="shared" si="6"/>
        <v>378.56</v>
      </c>
      <c r="BA6" s="22">
        <f t="shared" si="6"/>
        <v>364.46</v>
      </c>
      <c r="BB6" s="22">
        <f t="shared" si="6"/>
        <v>338.89</v>
      </c>
      <c r="BC6" s="22">
        <f t="shared" si="6"/>
        <v>352.34</v>
      </c>
      <c r="BD6" s="21" t="str">
        <f>IF(BD7="","",IF(BD7="-","【-】","【"&amp;SUBSTITUTE(TEXT(BD7,"#,##0.00"),"-","△")&amp;"】"))</f>
        <v>【239.69】</v>
      </c>
      <c r="BE6" s="22">
        <f>IF(BE7="",NA(),BE7)</f>
        <v>434.9</v>
      </c>
      <c r="BF6" s="22">
        <f t="shared" ref="BF6:BN6" si="7">IF(BF7="",NA(),BF7)</f>
        <v>445.88</v>
      </c>
      <c r="BG6" s="22">
        <f t="shared" si="7"/>
        <v>463.53</v>
      </c>
      <c r="BH6" s="22">
        <f t="shared" si="7"/>
        <v>455.31</v>
      </c>
      <c r="BI6" s="22">
        <f t="shared" si="7"/>
        <v>419.96</v>
      </c>
      <c r="BJ6" s="22">
        <f t="shared" si="7"/>
        <v>418.68</v>
      </c>
      <c r="BK6" s="22">
        <f t="shared" si="7"/>
        <v>395.68</v>
      </c>
      <c r="BL6" s="22">
        <f t="shared" si="7"/>
        <v>403.72</v>
      </c>
      <c r="BM6" s="22">
        <f t="shared" si="7"/>
        <v>400.21</v>
      </c>
      <c r="BN6" s="22">
        <f t="shared" si="7"/>
        <v>391.13</v>
      </c>
      <c r="BO6" s="21" t="str">
        <f>IF(BO7="","",IF(BO7="-","【-】","【"&amp;SUBSTITUTE(TEXT(BO7,"#,##0.00"),"-","△")&amp;"】"))</f>
        <v>【264.86】</v>
      </c>
      <c r="BP6" s="22">
        <f>IF(BP7="",NA(),BP7)</f>
        <v>97.43</v>
      </c>
      <c r="BQ6" s="22">
        <f t="shared" ref="BQ6:BY6" si="8">IF(BQ7="",NA(),BQ7)</f>
        <v>92.27</v>
      </c>
      <c r="BR6" s="22">
        <f t="shared" si="8"/>
        <v>93.36</v>
      </c>
      <c r="BS6" s="22">
        <f t="shared" si="8"/>
        <v>96.01</v>
      </c>
      <c r="BT6" s="22">
        <f t="shared" si="8"/>
        <v>97.6</v>
      </c>
      <c r="BU6" s="22">
        <f t="shared" si="8"/>
        <v>94.78</v>
      </c>
      <c r="BV6" s="22">
        <f t="shared" si="8"/>
        <v>97.59</v>
      </c>
      <c r="BW6" s="22">
        <f t="shared" si="8"/>
        <v>92.17</v>
      </c>
      <c r="BX6" s="22">
        <f t="shared" si="8"/>
        <v>92.83</v>
      </c>
      <c r="BY6" s="22">
        <f t="shared" si="8"/>
        <v>92.16</v>
      </c>
      <c r="BZ6" s="21" t="str">
        <f>IF(BZ7="","",IF(BZ7="-","【-】","【"&amp;SUBSTITUTE(TEXT(BZ7,"#,##0.00"),"-","△")&amp;"】"))</f>
        <v>【97.59】</v>
      </c>
      <c r="CA6" s="22">
        <f>IF(CA7="",NA(),CA7)</f>
        <v>222.55</v>
      </c>
      <c r="CB6" s="22">
        <f t="shared" ref="CB6:CJ6" si="9">IF(CB7="",NA(),CB7)</f>
        <v>237.51</v>
      </c>
      <c r="CC6" s="22">
        <f t="shared" si="9"/>
        <v>232.97</v>
      </c>
      <c r="CD6" s="22">
        <f t="shared" si="9"/>
        <v>227.65</v>
      </c>
      <c r="CE6" s="22">
        <f t="shared" si="9"/>
        <v>223.91</v>
      </c>
      <c r="CF6" s="22">
        <f t="shared" si="9"/>
        <v>181.3</v>
      </c>
      <c r="CG6" s="22">
        <f t="shared" si="9"/>
        <v>181.71</v>
      </c>
      <c r="CH6" s="22">
        <f t="shared" si="9"/>
        <v>188.51</v>
      </c>
      <c r="CI6" s="22">
        <f t="shared" si="9"/>
        <v>189.43</v>
      </c>
      <c r="CJ6" s="22">
        <f t="shared" si="9"/>
        <v>196.75</v>
      </c>
      <c r="CK6" s="21" t="str">
        <f>IF(CK7="","",IF(CK7="-","【-】","【"&amp;SUBSTITUTE(TEXT(CK7,"#,##0.00"),"-","△")&amp;"】"))</f>
        <v>【181.66】</v>
      </c>
      <c r="CL6" s="22">
        <f>IF(CL7="",NA(),CL7)</f>
        <v>50.44</v>
      </c>
      <c r="CM6" s="22">
        <f t="shared" ref="CM6:CU6" si="10">IF(CM7="",NA(),CM7)</f>
        <v>51.31</v>
      </c>
      <c r="CN6" s="22">
        <f t="shared" si="10"/>
        <v>51.11</v>
      </c>
      <c r="CO6" s="22">
        <f t="shared" si="10"/>
        <v>51.1</v>
      </c>
      <c r="CP6" s="22">
        <f t="shared" si="10"/>
        <v>51.53</v>
      </c>
      <c r="CQ6" s="22">
        <f t="shared" si="10"/>
        <v>55.89</v>
      </c>
      <c r="CR6" s="22">
        <f t="shared" si="10"/>
        <v>55.72</v>
      </c>
      <c r="CS6" s="22">
        <f t="shared" si="10"/>
        <v>55.31</v>
      </c>
      <c r="CT6" s="22">
        <f t="shared" si="10"/>
        <v>55.14</v>
      </c>
      <c r="CU6" s="22">
        <f t="shared" si="10"/>
        <v>54.99</v>
      </c>
      <c r="CV6" s="21" t="str">
        <f>IF(CV7="","",IF(CV7="-","【-】","【"&amp;SUBSTITUTE(TEXT(CV7,"#,##0.00"),"-","△")&amp;"】"))</f>
        <v>【60.21】</v>
      </c>
      <c r="CW6" s="22">
        <f>IF(CW7="",NA(),CW7)</f>
        <v>86.87</v>
      </c>
      <c r="CX6" s="22">
        <f t="shared" ref="CX6:DF6" si="11">IF(CX7="",NA(),CX7)</f>
        <v>83.28</v>
      </c>
      <c r="CY6" s="22">
        <f t="shared" si="11"/>
        <v>81.55</v>
      </c>
      <c r="CZ6" s="22">
        <f t="shared" si="11"/>
        <v>82.99</v>
      </c>
      <c r="DA6" s="22">
        <f t="shared" si="11"/>
        <v>82.68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51.02</v>
      </c>
      <c r="DI6" s="22">
        <f t="shared" ref="DI6:DQ6" si="12">IF(DI7="",NA(),DI7)</f>
        <v>51.46</v>
      </c>
      <c r="DJ6" s="22">
        <f t="shared" si="12"/>
        <v>51.93</v>
      </c>
      <c r="DK6" s="22">
        <f t="shared" si="12"/>
        <v>52.1</v>
      </c>
      <c r="DL6" s="22">
        <f t="shared" si="12"/>
        <v>53.27</v>
      </c>
      <c r="DM6" s="22">
        <f t="shared" si="12"/>
        <v>50.63</v>
      </c>
      <c r="DN6" s="22">
        <f t="shared" si="12"/>
        <v>51.29</v>
      </c>
      <c r="DO6" s="22">
        <f t="shared" si="12"/>
        <v>52.2</v>
      </c>
      <c r="DP6" s="22">
        <f t="shared" si="12"/>
        <v>52.7</v>
      </c>
      <c r="DQ6" s="22">
        <f t="shared" si="12"/>
        <v>53.48</v>
      </c>
      <c r="DR6" s="21" t="str">
        <f>IF(DR7="","",IF(DR7="-","【-】","【"&amp;SUBSTITUTE(TEXT(DR7,"#,##0.00"),"-","△")&amp;"】"))</f>
        <v>【52.41】</v>
      </c>
      <c r="DS6" s="22">
        <f>IF(DS7="",NA(),DS7)</f>
        <v>29.93</v>
      </c>
      <c r="DT6" s="22">
        <f t="shared" ref="DT6:EB6" si="13">IF(DT7="",NA(),DT7)</f>
        <v>28.08</v>
      </c>
      <c r="DU6" s="22">
        <f t="shared" si="13"/>
        <v>29.15</v>
      </c>
      <c r="DV6" s="22">
        <f t="shared" si="13"/>
        <v>30.3</v>
      </c>
      <c r="DW6" s="22">
        <f t="shared" si="13"/>
        <v>30.35</v>
      </c>
      <c r="DX6" s="22">
        <f t="shared" si="13"/>
        <v>18.28</v>
      </c>
      <c r="DY6" s="22">
        <f t="shared" si="13"/>
        <v>19.61</v>
      </c>
      <c r="DZ6" s="22">
        <f t="shared" si="13"/>
        <v>20.73</v>
      </c>
      <c r="EA6" s="22">
        <f t="shared" si="13"/>
        <v>22.86</v>
      </c>
      <c r="EB6" s="22">
        <f t="shared" si="13"/>
        <v>24.31</v>
      </c>
      <c r="EC6" s="21" t="str">
        <f>IF(EC7="","",IF(EC7="-","【-】","【"&amp;SUBSTITUTE(TEXT(EC7,"#,##0.00"),"-","△")&amp;"】"))</f>
        <v>【26.78】</v>
      </c>
      <c r="ED6" s="22">
        <f>IF(ED7="",NA(),ED7)</f>
        <v>0.86</v>
      </c>
      <c r="EE6" s="22">
        <f t="shared" ref="EE6:EM6" si="14">IF(EE7="",NA(),EE7)</f>
        <v>1.1100000000000001</v>
      </c>
      <c r="EF6" s="22">
        <f t="shared" si="14"/>
        <v>0.68</v>
      </c>
      <c r="EG6" s="22">
        <f t="shared" si="14"/>
        <v>0.8</v>
      </c>
      <c r="EH6" s="22">
        <f t="shared" si="14"/>
        <v>0.44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162094</v>
      </c>
      <c r="D7" s="24">
        <v>46</v>
      </c>
      <c r="E7" s="24">
        <v>1</v>
      </c>
      <c r="F7" s="24">
        <v>0</v>
      </c>
      <c r="G7" s="24">
        <v>1</v>
      </c>
      <c r="H7" s="24" t="s">
        <v>93</v>
      </c>
      <c r="I7" s="24" t="s">
        <v>94</v>
      </c>
      <c r="J7" s="24" t="s">
        <v>95</v>
      </c>
      <c r="K7" s="24" t="s">
        <v>96</v>
      </c>
      <c r="L7" s="24" t="s">
        <v>97</v>
      </c>
      <c r="M7" s="24" t="s">
        <v>98</v>
      </c>
      <c r="N7" s="25" t="s">
        <v>99</v>
      </c>
      <c r="O7" s="25">
        <v>68.81</v>
      </c>
      <c r="P7" s="25">
        <v>64.66</v>
      </c>
      <c r="Q7" s="25">
        <v>3718</v>
      </c>
      <c r="R7" s="25">
        <v>27857</v>
      </c>
      <c r="S7" s="25">
        <v>134.07</v>
      </c>
      <c r="T7" s="25">
        <v>207.78</v>
      </c>
      <c r="U7" s="25">
        <v>17888</v>
      </c>
      <c r="V7" s="25">
        <v>84.15</v>
      </c>
      <c r="W7" s="25">
        <v>212.57</v>
      </c>
      <c r="X7" s="25">
        <v>115.17</v>
      </c>
      <c r="Y7" s="25">
        <v>109.93</v>
      </c>
      <c r="Z7" s="25">
        <v>109.75</v>
      </c>
      <c r="AA7" s="25">
        <v>114.97</v>
      </c>
      <c r="AB7" s="25">
        <v>114.67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277.58</v>
      </c>
      <c r="AU7" s="25">
        <v>251.64</v>
      </c>
      <c r="AV7" s="25">
        <v>217.76</v>
      </c>
      <c r="AW7" s="25">
        <v>185.21</v>
      </c>
      <c r="AX7" s="25">
        <v>183.1</v>
      </c>
      <c r="AY7" s="25">
        <v>367.55</v>
      </c>
      <c r="AZ7" s="25">
        <v>378.56</v>
      </c>
      <c r="BA7" s="25">
        <v>364.46</v>
      </c>
      <c r="BB7" s="25">
        <v>338.89</v>
      </c>
      <c r="BC7" s="25">
        <v>352.34</v>
      </c>
      <c r="BD7" s="25">
        <v>239.69</v>
      </c>
      <c r="BE7" s="25">
        <v>434.9</v>
      </c>
      <c r="BF7" s="25">
        <v>445.88</v>
      </c>
      <c r="BG7" s="25">
        <v>463.53</v>
      </c>
      <c r="BH7" s="25">
        <v>455.31</v>
      </c>
      <c r="BI7" s="25">
        <v>419.96</v>
      </c>
      <c r="BJ7" s="25">
        <v>418.68</v>
      </c>
      <c r="BK7" s="25">
        <v>395.68</v>
      </c>
      <c r="BL7" s="25">
        <v>403.72</v>
      </c>
      <c r="BM7" s="25">
        <v>400.21</v>
      </c>
      <c r="BN7" s="25">
        <v>391.13</v>
      </c>
      <c r="BO7" s="25">
        <v>264.86</v>
      </c>
      <c r="BP7" s="25">
        <v>97.43</v>
      </c>
      <c r="BQ7" s="25">
        <v>92.27</v>
      </c>
      <c r="BR7" s="25">
        <v>93.36</v>
      </c>
      <c r="BS7" s="25">
        <v>96.01</v>
      </c>
      <c r="BT7" s="25">
        <v>97.6</v>
      </c>
      <c r="BU7" s="25">
        <v>94.78</v>
      </c>
      <c r="BV7" s="25">
        <v>97.59</v>
      </c>
      <c r="BW7" s="25">
        <v>92.17</v>
      </c>
      <c r="BX7" s="25">
        <v>92.83</v>
      </c>
      <c r="BY7" s="25">
        <v>92.16</v>
      </c>
      <c r="BZ7" s="25">
        <v>97.59</v>
      </c>
      <c r="CA7" s="25">
        <v>222.55</v>
      </c>
      <c r="CB7" s="25">
        <v>237.51</v>
      </c>
      <c r="CC7" s="25">
        <v>232.97</v>
      </c>
      <c r="CD7" s="25">
        <v>227.65</v>
      </c>
      <c r="CE7" s="25">
        <v>223.91</v>
      </c>
      <c r="CF7" s="25">
        <v>181.3</v>
      </c>
      <c r="CG7" s="25">
        <v>181.71</v>
      </c>
      <c r="CH7" s="25">
        <v>188.51</v>
      </c>
      <c r="CI7" s="25">
        <v>189.43</v>
      </c>
      <c r="CJ7" s="25">
        <v>196.75</v>
      </c>
      <c r="CK7" s="25">
        <v>181.66</v>
      </c>
      <c r="CL7" s="25">
        <v>50.44</v>
      </c>
      <c r="CM7" s="25">
        <v>51.31</v>
      </c>
      <c r="CN7" s="25">
        <v>51.11</v>
      </c>
      <c r="CO7" s="25">
        <v>51.1</v>
      </c>
      <c r="CP7" s="25">
        <v>51.53</v>
      </c>
      <c r="CQ7" s="25">
        <v>55.89</v>
      </c>
      <c r="CR7" s="25">
        <v>55.72</v>
      </c>
      <c r="CS7" s="25">
        <v>55.31</v>
      </c>
      <c r="CT7" s="25">
        <v>55.14</v>
      </c>
      <c r="CU7" s="25">
        <v>54.99</v>
      </c>
      <c r="CV7" s="25">
        <v>60.21</v>
      </c>
      <c r="CW7" s="25">
        <v>86.87</v>
      </c>
      <c r="CX7" s="25">
        <v>83.28</v>
      </c>
      <c r="CY7" s="25">
        <v>81.55</v>
      </c>
      <c r="CZ7" s="25">
        <v>82.99</v>
      </c>
      <c r="DA7" s="25">
        <v>82.68</v>
      </c>
      <c r="DB7" s="25">
        <v>81.27</v>
      </c>
      <c r="DC7" s="25">
        <v>81.260000000000005</v>
      </c>
      <c r="DD7" s="25">
        <v>80.36</v>
      </c>
      <c r="DE7" s="25">
        <v>80.13</v>
      </c>
      <c r="DF7" s="25">
        <v>79.34</v>
      </c>
      <c r="DG7" s="25">
        <v>89.21</v>
      </c>
      <c r="DH7" s="25">
        <v>51.02</v>
      </c>
      <c r="DI7" s="25">
        <v>51.46</v>
      </c>
      <c r="DJ7" s="25">
        <v>51.93</v>
      </c>
      <c r="DK7" s="25">
        <v>52.1</v>
      </c>
      <c r="DL7" s="25">
        <v>53.27</v>
      </c>
      <c r="DM7" s="25">
        <v>50.63</v>
      </c>
      <c r="DN7" s="25">
        <v>51.29</v>
      </c>
      <c r="DO7" s="25">
        <v>52.2</v>
      </c>
      <c r="DP7" s="25">
        <v>52.7</v>
      </c>
      <c r="DQ7" s="25">
        <v>53.48</v>
      </c>
      <c r="DR7" s="25">
        <v>52.41</v>
      </c>
      <c r="DS7" s="25">
        <v>29.93</v>
      </c>
      <c r="DT7" s="25">
        <v>28.08</v>
      </c>
      <c r="DU7" s="25">
        <v>29.15</v>
      </c>
      <c r="DV7" s="25">
        <v>30.3</v>
      </c>
      <c r="DW7" s="25">
        <v>30.35</v>
      </c>
      <c r="DX7" s="25">
        <v>18.28</v>
      </c>
      <c r="DY7" s="25">
        <v>19.61</v>
      </c>
      <c r="DZ7" s="25">
        <v>20.73</v>
      </c>
      <c r="EA7" s="25">
        <v>22.86</v>
      </c>
      <c r="EB7" s="25">
        <v>24.31</v>
      </c>
      <c r="EC7" s="25">
        <v>26.78</v>
      </c>
      <c r="ED7" s="25">
        <v>0.86</v>
      </c>
      <c r="EE7" s="25">
        <v>1.1100000000000001</v>
      </c>
      <c r="EF7" s="25">
        <v>0.68</v>
      </c>
      <c r="EG7" s="25">
        <v>0.8</v>
      </c>
      <c r="EH7" s="25">
        <v>0.44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剛</dc:creator>
  <cp:lastModifiedBy>上田　剛</cp:lastModifiedBy>
  <cp:lastPrinted>2026-01-20T10:22:19Z</cp:lastPrinted>
  <dcterms:created xsi:type="dcterms:W3CDTF">2026-01-16T00:27:26Z</dcterms:created>
  <dcterms:modified xsi:type="dcterms:W3CDTF">2026-01-20T10:33:11Z</dcterms:modified>
</cp:coreProperties>
</file>