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I:\★市町村支援課移行データ\財政係\57公営企業経営比較分析表\R07\R080306 経営比較分析表公表作業用\07砺波市\下水道\"/>
    </mc:Choice>
  </mc:AlternateContent>
  <xr:revisionPtr revIDLastSave="0" documentId="13_ncr:1_{15E639F2-CCFA-4E1C-BBB6-52D32D26D3FB}" xr6:coauthVersionLast="47" xr6:coauthVersionMax="47" xr10:uidLastSave="{00000000-0000-0000-0000-000000000000}"/>
  <workbookProtection workbookAlgorithmName="SHA-512" workbookHashValue="LFT3Yie/KgEnfzIQKDZFGakkrEDlgMtMKye9l35L1VIijSPt3Q2KFKvdFZLXgnjogar0LSn7obek0DB1CY/J1g==" workbookSaltValue="wvpTEVbaZsseH4pJpIbPfg==" workbookSpinCount="100000" lockStructure="1"/>
  <bookViews>
    <workbookView xWindow="28680" yWindow="4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P6" i="5"/>
  <c r="O6" i="5"/>
  <c r="N6" i="5"/>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E85" i="4"/>
  <c r="BB10" i="4"/>
  <c r="W10" i="4"/>
  <c r="P10" i="4"/>
  <c r="I10" i="4"/>
  <c r="B10" i="4"/>
  <c r="AD8" i="4"/>
  <c r="W8" i="4"/>
</calcChain>
</file>

<file path=xl/sharedStrings.xml><?xml version="1.0" encoding="utf-8"?>
<sst xmlns="http://schemas.openxmlformats.org/spreadsheetml/2006/main" count="253" uniqueCount="114">
  <si>
    <t>人口密度</t>
    <rPh sb="0" eb="2">
      <t>ジンコウ</t>
    </rPh>
    <rPh sb="2" eb="4">
      <t>ミツド</t>
    </rPh>
    <phoneticPr fontId="2"/>
  </si>
  <si>
    <t>⑦施設利用率(％)</t>
    <rPh sb="1" eb="3">
      <t>シセツ</t>
    </rPh>
    <rPh sb="3" eb="6">
      <t>リヨウリツ</t>
    </rPh>
    <phoneticPr fontId="2"/>
  </si>
  <si>
    <t>経営比較分析表（令和6年度決算）</t>
    <rPh sb="8" eb="10">
      <t>レイワ</t>
    </rPh>
    <rPh sb="11" eb="13">
      <t>ネンド</t>
    </rPh>
    <phoneticPr fontId="2"/>
  </si>
  <si>
    <t>事業CD</t>
    <rPh sb="0" eb="2">
      <t>ジギョウ</t>
    </rPh>
    <phoneticPr fontId="2"/>
  </si>
  <si>
    <t>業種CD</t>
    <rPh sb="0" eb="2">
      <t>ギョウシュ</t>
    </rPh>
    <phoneticPr fontId="2"/>
  </si>
  <si>
    <t>管理者の情報</t>
    <rPh sb="0" eb="3">
      <t>カンリシャ</t>
    </rPh>
    <rPh sb="4" eb="6">
      <t>ジョウホウ</t>
    </rPh>
    <phoneticPr fontId="2"/>
  </si>
  <si>
    <t>事業名</t>
  </si>
  <si>
    <t>業務名</t>
    <rPh sb="2" eb="3">
      <t>メイ</t>
    </rPh>
    <phoneticPr fontId="2"/>
  </si>
  <si>
    <t>1⑤</t>
  </si>
  <si>
    <t>全体総括</t>
    <rPh sb="0" eb="2">
      <t>ゼンタイ</t>
    </rPh>
    <rPh sb="2" eb="4">
      <t>ソウカツ</t>
    </rPh>
    <phoneticPr fontId="2"/>
  </si>
  <si>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</si>
  <si>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</si>
  <si>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</si>
  <si>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2"/>
  </si>
  <si>
    <t>⑤経費回収率(％)</t>
  </si>
  <si>
    <t>類似団体区分</t>
    <rPh sb="4" eb="6">
      <t>クブン</t>
    </rPh>
    <phoneticPr fontId="2"/>
  </si>
  <si>
    <t>人口（人）</t>
    <rPh sb="0" eb="2">
      <t>ジンコウ</t>
    </rPh>
    <rPh sb="3" eb="4">
      <t>ヒト</t>
    </rPh>
    <phoneticPr fontId="2"/>
  </si>
  <si>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</si>
  <si>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2"/>
  </si>
  <si>
    <t>大項目</t>
    <rPh sb="0" eb="3">
      <t>ダイコウモク</t>
    </rPh>
    <phoneticPr fontId="2"/>
  </si>
  <si>
    <t>当該団体値（当該値）</t>
    <rPh sb="2" eb="4">
      <t>ダンタイ</t>
    </rPh>
    <phoneticPr fontId="2"/>
  </si>
  <si>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</si>
  <si>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</si>
  <si>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</si>
  <si>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2"/>
  </si>
  <si>
    <t>普及率(％)</t>
  </si>
  <si>
    <t>有収率(％)</t>
    <rPh sb="0" eb="1">
      <t>ユウ</t>
    </rPh>
    <rPh sb="1" eb="3">
      <t>シュウリツ</t>
    </rPh>
    <phoneticPr fontId="2"/>
  </si>
  <si>
    <t>③流動比率(％)</t>
    <rPh sb="1" eb="3">
      <t>リュウドウ</t>
    </rPh>
    <rPh sb="3" eb="5">
      <t>ヒリツ</t>
    </rPh>
    <phoneticPr fontId="2"/>
  </si>
  <si>
    <t>1. 経営の健全性・効率性</t>
  </si>
  <si>
    <t>処理区域内人口(人)</t>
    <rPh sb="0" eb="2">
      <t>ショリ</t>
    </rPh>
    <rPh sb="2" eb="5">
      <t>クイキナイ</t>
    </rPh>
    <phoneticPr fontId="2"/>
  </si>
  <si>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2"/>
  </si>
  <si>
    <t>年度</t>
    <rPh sb="0" eb="2">
      <t>ネンド</t>
    </rPh>
    <phoneticPr fontId="2"/>
  </si>
  <si>
    <t>1⑧</t>
  </si>
  <si>
    <t>個別排水処理</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</si>
  <si>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2"/>
  </si>
  <si>
    <t>－</t>
  </si>
  <si>
    <t>2①</t>
  </si>
  <si>
    <t>類似団体平均値（平均値）</t>
  </si>
  <si>
    <t>【】</t>
  </si>
  <si>
    <t>業務CD</t>
    <rPh sb="0" eb="2">
      <t>ギョウム</t>
    </rPh>
    <phoneticPr fontId="2"/>
  </si>
  <si>
    <t>令和6年度全国平均</t>
    <rPh sb="0" eb="2">
      <t>レイワ</t>
    </rPh>
    <rPh sb="3" eb="5">
      <t>ネンド</t>
    </rPh>
    <phoneticPr fontId="2"/>
  </si>
  <si>
    <t>分析欄</t>
    <rPh sb="0" eb="2">
      <t>ブンセキ</t>
    </rPh>
    <rPh sb="2" eb="3">
      <t>ラン</t>
    </rPh>
    <phoneticPr fontId="2"/>
  </si>
  <si>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</si>
  <si>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</si>
  <si>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</si>
  <si>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2"/>
  </si>
  <si>
    <t>全国平均</t>
    <rPh sb="0" eb="2">
      <t>ゼンコク</t>
    </rPh>
    <rPh sb="2" eb="4">
      <t>ヘイキン</t>
    </rPh>
    <phoneticPr fontId="2"/>
  </si>
  <si>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</si>
  <si>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</si>
  <si>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</si>
  <si>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</si>
  <si>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</si>
  <si>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</si>
  <si>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</si>
  <si>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</si>
  <si>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2"/>
  </si>
  <si>
    <t>2③</t>
  </si>
  <si>
    <t>下水道事業(法適用)</t>
    <rPh sb="3" eb="5">
      <t>ジギョウ</t>
    </rPh>
    <rPh sb="6" eb="7">
      <t>ホウ</t>
    </rPh>
    <rPh sb="7" eb="9">
      <t>テキヨウ</t>
    </rPh>
    <phoneticPr fontId="2"/>
  </si>
  <si>
    <t>項番</t>
    <rPh sb="0" eb="2">
      <t>コウバン</t>
    </rPh>
    <phoneticPr fontId="2"/>
  </si>
  <si>
    <t>都道府県名</t>
    <rPh sb="0" eb="4">
      <t>トドウフケン</t>
    </rPh>
    <rPh sb="4" eb="5">
      <t>メイ</t>
    </rPh>
    <phoneticPr fontId="2"/>
  </si>
  <si>
    <t>団体CD</t>
    <rPh sb="0" eb="2">
      <t>ダンタイ</t>
    </rPh>
    <phoneticPr fontId="2"/>
  </si>
  <si>
    <t>基本情報</t>
    <rPh sb="0" eb="2">
      <t>キホン</t>
    </rPh>
    <rPh sb="2" eb="4">
      <t>ジョウホウ</t>
    </rPh>
    <phoneticPr fontId="2"/>
  </si>
  <si>
    <t>中項目</t>
    <rPh sb="0" eb="1">
      <t>チュウ</t>
    </rPh>
    <rPh sb="1" eb="3">
      <t>コウモク</t>
    </rPh>
    <phoneticPr fontId="2"/>
  </si>
  <si>
    <t>⑥汚水処理原価(円)</t>
    <rPh sb="1" eb="3">
      <t>オスイ</t>
    </rPh>
    <rPh sb="3" eb="5">
      <t>ショリ</t>
    </rPh>
    <rPh sb="5" eb="7">
      <t>ゲンカ</t>
    </rPh>
    <rPh sb="8" eb="9">
      <t>エン</t>
    </rPh>
    <phoneticPr fontId="2"/>
  </si>
  <si>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</si>
  <si>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</si>
  <si>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2"/>
  </si>
  <si>
    <t>②管渠老朽化率(％)</t>
  </si>
  <si>
    <t>③管渠改善率(％)</t>
  </si>
  <si>
    <t>小項目</t>
    <rPh sb="0" eb="3">
      <t>ショウコウモク</t>
    </rPh>
    <phoneticPr fontId="2"/>
  </si>
  <si>
    <t>法適・法非適</t>
    <rPh sb="0" eb="1">
      <t>ホウ</t>
    </rPh>
    <rPh sb="1" eb="2">
      <t>テキ</t>
    </rPh>
    <rPh sb="3" eb="4">
      <t>ホウ</t>
    </rPh>
    <rPh sb="4" eb="5">
      <t>ヒ</t>
    </rPh>
    <rPh sb="5" eb="6">
      <t>テキ</t>
    </rPh>
    <phoneticPr fontId="2"/>
  </si>
  <si>
    <t>業種名称</t>
    <rPh sb="0" eb="2">
      <t>ギョウシュ</t>
    </rPh>
    <rPh sb="2" eb="4">
      <t>メイショウ</t>
    </rPh>
    <phoneticPr fontId="2"/>
  </si>
  <si>
    <t>事業名称</t>
    <rPh sb="0" eb="2">
      <t>ジギョウ</t>
    </rPh>
    <rPh sb="2" eb="4">
      <t>メイショウ</t>
    </rPh>
    <phoneticPr fontId="2"/>
  </si>
  <si>
    <t>類似団体</t>
    <rPh sb="0" eb="2">
      <t>ルイジ</t>
    </rPh>
    <rPh sb="2" eb="4">
      <t>ダンタイ</t>
    </rPh>
    <phoneticPr fontId="2"/>
  </si>
  <si>
    <t>資金不足比率</t>
    <rPh sb="0" eb="2">
      <t>シキン</t>
    </rPh>
    <rPh sb="2" eb="4">
      <t>フソク</t>
    </rPh>
    <rPh sb="4" eb="6">
      <t>ヒリツ</t>
    </rPh>
    <phoneticPr fontId="2"/>
  </si>
  <si>
    <t>自己資本構成比率</t>
    <rPh sb="0" eb="2">
      <t>ジコ</t>
    </rPh>
    <rPh sb="2" eb="4">
      <t>シホン</t>
    </rPh>
    <rPh sb="4" eb="6">
      <t>コウセイ</t>
    </rPh>
    <rPh sb="6" eb="8">
      <t>ヒリツ</t>
    </rPh>
    <phoneticPr fontId="2"/>
  </si>
  <si>
    <t>普及率</t>
    <rPh sb="0" eb="2">
      <t>フキュウ</t>
    </rPh>
    <rPh sb="2" eb="3">
      <t>リツ</t>
    </rPh>
    <phoneticPr fontId="2"/>
  </si>
  <si>
    <t>有収率</t>
    <rPh sb="0" eb="1">
      <t>ユウ</t>
    </rPh>
    <rPh sb="1" eb="3">
      <t>シュウリツ</t>
    </rPh>
    <phoneticPr fontId="2"/>
  </si>
  <si>
    <t>1ヶ月20㎥当たり家庭料金</t>
    <rPh sb="2" eb="3">
      <t>ゲツ</t>
    </rPh>
    <rPh sb="6" eb="7">
      <t>ア</t>
    </rPh>
    <rPh sb="9" eb="11">
      <t>カテイ</t>
    </rPh>
    <rPh sb="11" eb="13">
      <t>リョウキン</t>
    </rPh>
    <phoneticPr fontId="2"/>
  </si>
  <si>
    <t>人口</t>
    <rPh sb="0" eb="2">
      <t>ジンコウ</t>
    </rPh>
    <phoneticPr fontId="2"/>
  </si>
  <si>
    <t>面積</t>
    <rPh sb="0" eb="2">
      <t>メンセキ</t>
    </rPh>
    <phoneticPr fontId="2"/>
  </si>
  <si>
    <t>処理区域内人口</t>
  </si>
  <si>
    <t>処理区域面積</t>
  </si>
  <si>
    <t>処理区域内人口密度</t>
  </si>
  <si>
    <t>L2</t>
  </si>
  <si>
    <t>比率(N-4)</t>
    <rPh sb="0" eb="2">
      <t>ヒリツ</t>
    </rPh>
    <phoneticPr fontId="2"/>
  </si>
  <si>
    <t>比率(N-3)</t>
    <rPh sb="0" eb="2">
      <t>ヒリツ</t>
    </rPh>
    <phoneticPr fontId="2"/>
  </si>
  <si>
    <t>比率(N-2)</t>
    <rPh sb="0" eb="2">
      <t>ヒリツ</t>
    </rPh>
    <phoneticPr fontId="2"/>
  </si>
  <si>
    <t>比率(N-1)</t>
    <rPh sb="0" eb="2">
      <t>ヒリツ</t>
    </rPh>
    <phoneticPr fontId="2"/>
  </si>
  <si>
    <t>比率(N)</t>
    <rPh sb="0" eb="2">
      <t>ヒリツ</t>
    </rPh>
    <phoneticPr fontId="2"/>
  </si>
  <si>
    <t>全国平均</t>
  </si>
  <si>
    <t>類似団体平均(N-4)</t>
  </si>
  <si>
    <t>類似団体平均(N-3)</t>
  </si>
  <si>
    <t>類似団体平均(N-2)</t>
  </si>
  <si>
    <t>類似団体平均(N-1)</t>
  </si>
  <si>
    <t>類似団体平均(N)</t>
  </si>
  <si>
    <t>参照用</t>
    <rPh sb="0" eb="3">
      <t>サンショウヨウ</t>
    </rPh>
    <phoneticPr fontId="2"/>
  </si>
  <si>
    <t>富山県　砺波市</t>
  </si>
  <si>
    <t>法適用</t>
  </si>
  <si>
    <t>下水道事業</t>
  </si>
  <si>
    <t>非設置</t>
  </si>
  <si>
    <t>-</t>
  </si>
  <si>
    <t>Ｎ－４年度</t>
    <rPh sb="3" eb="5">
      <t>ネンド</t>
    </rPh>
    <phoneticPr fontId="2"/>
  </si>
  <si>
    <t>Ｎ－３年度</t>
    <rPh sb="3" eb="5">
      <t>ネンド</t>
    </rPh>
    <phoneticPr fontId="2"/>
  </si>
  <si>
    <t>Ｎ－２年度</t>
    <rPh sb="3" eb="5">
      <t>ネンド</t>
    </rPh>
    <phoneticPr fontId="2"/>
  </si>
  <si>
    <t>Ｎ－１年度</t>
    <rPh sb="3" eb="5">
      <t>ネンド</t>
    </rPh>
    <phoneticPr fontId="2"/>
  </si>
  <si>
    <t>Ｎ年度</t>
    <rPh sb="1" eb="3">
      <t>ネンド</t>
    </rPh>
    <phoneticPr fontId="2"/>
  </si>
  <si>
    <t>←年数補正</t>
    <rPh sb="1" eb="3">
      <t>ネンスウ</t>
    </rPh>
    <rPh sb="3" eb="5">
      <t>ホセイ</t>
    </rPh>
    <phoneticPr fontId="2"/>
  </si>
  <si>
    <t>←日数補正</t>
    <rPh sb="1" eb="3">
      <t>ニッスウ</t>
    </rPh>
    <rPh sb="3" eb="5">
      <t>ホセイ</t>
    </rPh>
    <phoneticPr fontId="2"/>
  </si>
  <si>
    <t>"R"yy</t>
  </si>
  <si>
    <t>←書式設定</t>
    <rPh sb="1" eb="3">
      <t>ショシキ</t>
    </rPh>
    <rPh sb="3" eb="5">
      <t>セッテイ</t>
    </rPh>
    <phoneticPr fontId="2"/>
  </si>
  <si>
    <t>①有形固定資産減価償却率：本市の個別排水処理事業については、平成１０年の供用開始で、法定耐用年数を経過していないため、当面大規模な施設更新は見込んでいない。ただし、将来の更新に備え確実に財源を確保しておく必要がある。
②管渠老朽化率、③管渠改善率：該当なし</t>
  </si>
  <si>
    <r>
      <t>　事業実施区域は山間部で、集合処理による下水道整備が非効率的であるため、市町村設置による合併処理浄化槽整備を実施した。人口減少</t>
    </r>
    <r>
      <rPr>
        <sz val="11"/>
        <rFont val="ＭＳ ゴシック"/>
        <family val="3"/>
        <charset val="128"/>
      </rPr>
      <t>に伴うサービス需要の減少が見込まれる地域で、経営環境は基本的に厳しい状況にあり、今後も施設の効率的な維持管理による経費削減に努めていく必要がある。
　なお、本市では、令和６年度に経営戦略の見直しを行った。</t>
    </r>
    <rPh sb="64" eb="65">
      <t>トモナ</t>
    </rPh>
    <rPh sb="70" eb="72">
      <t>ジュヨウ</t>
    </rPh>
    <rPh sb="73" eb="75">
      <t>ゲンショウ</t>
    </rPh>
    <phoneticPr fontId="2"/>
  </si>
  <si>
    <r>
      <t>①経常収支比率</t>
    </r>
    <r>
      <rPr>
        <sz val="11"/>
        <color theme="1"/>
        <rFont val="ＭＳ ゴシック"/>
        <family val="3"/>
        <charset val="128"/>
      </rPr>
      <t>：令和４年度から引き続き100%を上回る黒字となっているが、一般会計繰入金への依存度が高い状況にある。使用料収入の確保と維持管理費の節減を図り、健全な経営を維持していく必要がある。
②累積欠損金比率：累積欠損金は生じていないが、今後も使用料収入の確保と維持管理費の節減に注力する必要がある。
③流動比率、④企業債残高対事業規模比率：新規に起債の発行を行っていないため、今後償還が進むことで企業債残高が減少し、流動負債が縮減する見込みである。一方で、整備区域が山間部であることから、今後、人口減による使用料収入の減少が見込まれるため、維持管理費の節減に努め、確実に現金を確保し経営健全化を図っていく必要がある。
⑤経費回収率：使用料で回収すべき経費を賄えている。将来の更新に備え、引き続き財源を確保していく必要がある。
⑥汚水処理原価：類似団体よりも低い水準であるが、整備区域が山間部であり、使用者が少ないため、１～２名程度の使用状況の変化でも数値が大きく変動することに留意が必要である。
⑦施設利用率：整備区域が山間部であり、人口の減少が続いていることから、類似団体よりも低い水準にある。
⑧水洗化率：整備を実施した全ての世帯が接続済みである。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</si>
</sst>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9" x14ac:knownFonts="1">
    <font>
      <sz val="11"/>
      <color theme="1"/>
      <name val="ＭＳ Ｐゴシック"/>
      <family val="3"/>
    </font>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4" fillId="0" borderId="4" xfId="0" applyFont="1" applyBorder="1">
      <alignment vertical="center"/>
    </xf>
    <xf numFmtId="0" fontId="4" fillId="0" borderId="5" xfId="0" applyFont="1" applyBorder="1">
      <alignment vertical="center"/>
    </xf>
    <xf numFmtId="0" fontId="7" fillId="0" borderId="0" xfId="0" applyFont="1" applyProtection="1">
      <alignment vertical="center"/>
      <protection hidden="1"/>
    </xf>
    <xf numFmtId="0" fontId="8" fillId="0" borderId="0" xfId="0" applyFont="1" applyAlignment="1">
      <alignment horizontal="center" vertical="center"/>
    </xf>
    <xf numFmtId="0" fontId="4" fillId="0" borderId="1" xfId="0" applyFont="1" applyBorder="1">
      <alignment vertical="center"/>
    </xf>
    <xf numFmtId="0" fontId="3" fillId="0" borderId="0" xfId="0" applyFont="1" applyAlignment="1">
      <alignment horizontal="center" vertical="center"/>
    </xf>
    <xf numFmtId="0" fontId="9" fillId="0" borderId="0" xfId="0" applyFont="1">
      <alignment vertical="center"/>
    </xf>
    <xf numFmtId="0" fontId="4" fillId="0" borderId="8" xfId="0" applyFont="1" applyBorder="1">
      <alignment vertical="center"/>
    </xf>
    <xf numFmtId="0" fontId="4"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2" applyNumberFormat="1" applyFont="1" applyFill="1" applyBorder="1" applyAlignment="1">
      <alignment vertical="center" shrinkToFit="1"/>
    </xf>
    <xf numFmtId="176" fontId="0" fillId="0" borderId="2" xfId="2" applyNumberFormat="1" applyFont="1" applyBorder="1" applyAlignment="1">
      <alignment vertical="center" shrinkToFit="1"/>
    </xf>
    <xf numFmtId="179" fontId="0" fillId="0" borderId="0" xfId="0" applyNumberFormat="1">
      <alignment vertical="center"/>
    </xf>
    <xf numFmtId="0" fontId="7" fillId="0" borderId="0" xfId="0" applyFont="1">
      <alignment vertical="center"/>
    </xf>
    <xf numFmtId="180" fontId="0" fillId="5" borderId="2" xfId="2" applyNumberFormat="1" applyFont="1" applyFill="1" applyBorder="1" applyAlignment="1">
      <alignment vertical="center" shrinkToFit="1"/>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6" fillId="0" borderId="3"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4" fillId="0" borderId="2" xfId="0" applyFont="1" applyBorder="1" applyAlignment="1" applyProtection="1">
      <alignment horizontal="center" vertical="center"/>
      <protection hidden="1"/>
    </xf>
    <xf numFmtId="0" fontId="4" fillId="0" borderId="2" xfId="0" applyFont="1" applyBorder="1" applyAlignment="1" applyProtection="1">
      <alignment horizontal="center" vertical="center" shrinkToFit="1"/>
      <protection hidden="1"/>
    </xf>
    <xf numFmtId="177" fontId="4" fillId="0" borderId="2" xfId="0" applyNumberFormat="1" applyFont="1" applyBorder="1" applyAlignment="1" applyProtection="1">
      <alignment horizontal="center" vertical="center"/>
      <protection hidden="1"/>
    </xf>
    <xf numFmtId="176" fontId="4" fillId="0" borderId="2" xfId="0" applyNumberFormat="1" applyFont="1" applyBorder="1" applyAlignment="1" applyProtection="1">
      <alignment horizontal="center" vertical="center"/>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4" fillId="0" borderId="6" xfId="0" applyFont="1" applyBorder="1" applyAlignment="1">
      <alignment horizontal="left" vertical="center"/>
    </xf>
    <xf numFmtId="0" fontId="5" fillId="0" borderId="0" xfId="0" applyFont="1" applyAlignment="1">
      <alignment horizontal="center" vertical="center"/>
    </xf>
    <xf numFmtId="0" fontId="6" fillId="0" borderId="0" xfId="0" applyFont="1" applyAlignment="1">
      <alignment horizontal="left"/>
    </xf>
    <xf numFmtId="0" fontId="6" fillId="0" borderId="1" xfId="0" applyFont="1" applyBorder="1" applyAlignment="1">
      <alignment horizontal="left"/>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12" fillId="0" borderId="3"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xf>
    <xf numFmtId="0" fontId="13" fillId="0" borderId="0" xfId="1" applyFont="1" applyAlignment="1" applyProtection="1">
      <alignment horizontal="left" vertical="top" wrapText="1"/>
      <protection locked="0"/>
    </xf>
    <xf numFmtId="0" fontId="13" fillId="0" borderId="8"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9" xfId="1" applyFont="1" applyBorder="1" applyAlignment="1" applyProtection="1">
      <alignment horizontal="left" vertical="top" wrapText="1"/>
      <protection locked="0"/>
    </xf>
    <xf numFmtId="0" fontId="4" fillId="0" borderId="4" xfId="1" applyFont="1" applyBorder="1" applyAlignment="1" applyProtection="1">
      <alignment horizontal="left" vertical="top" wrapText="1"/>
      <protection locked="0"/>
    </xf>
    <xf numFmtId="0" fontId="4" fillId="0" borderId="0" xfId="1" applyFont="1" applyAlignment="1" applyProtection="1">
      <alignment horizontal="left" vertical="top" wrapText="1"/>
      <protection locked="0"/>
    </xf>
    <xf numFmtId="0" fontId="4" fillId="0" borderId="8" xfId="1" applyFont="1" applyBorder="1" applyAlignment="1" applyProtection="1">
      <alignment horizontal="left" vertical="top" wrapText="1"/>
      <protection locked="0"/>
    </xf>
    <xf numFmtId="0" fontId="4" fillId="0" borderId="5" xfId="1" applyFont="1" applyBorder="1" applyAlignment="1" applyProtection="1">
      <alignment horizontal="left" vertical="top" wrapText="1"/>
      <protection locked="0"/>
    </xf>
    <xf numFmtId="0" fontId="4" fillId="0" borderId="1" xfId="1" applyFont="1" applyBorder="1" applyAlignment="1" applyProtection="1">
      <alignment horizontal="left" vertical="top" wrapText="1"/>
      <protection locked="0"/>
    </xf>
    <xf numFmtId="0" fontId="4" fillId="0" borderId="9" xfId="1"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18" fillId="0" borderId="0" xfId="1" applyFont="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4" xfId="1" applyFont="1" applyBorder="1" applyAlignment="1" applyProtection="1">
      <alignment horizontal="left" vertical="top" wrapText="1"/>
      <protection locked="0"/>
    </xf>
    <xf numFmtId="0" fontId="18" fillId="0" borderId="5"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FC-45E6-AC7F-BB534CA6E9C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FFC-45E6-AC7F-BB534CA6E9C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20</c:v>
                </c:pt>
                <c:pt idx="1">
                  <c:v>13.33</c:v>
                </c:pt>
                <c:pt idx="2">
                  <c:v>13.33</c:v>
                </c:pt>
                <c:pt idx="3">
                  <c:v>13.33</c:v>
                </c:pt>
                <c:pt idx="4">
                  <c:v>13.33</c:v>
                </c:pt>
              </c:numCache>
            </c:numRef>
          </c:val>
          <c:extLst>
            <c:ext xmlns:c16="http://schemas.microsoft.com/office/drawing/2014/chart" uri="{C3380CC4-5D6E-409C-BE32-E72D297353CC}">
              <c16:uniqueId val="{00000000-130B-4512-AF24-DF53669F165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46.36</c:v>
                </c:pt>
                <c:pt idx="1">
                  <c:v>46.45</c:v>
                </c:pt>
                <c:pt idx="2">
                  <c:v>45.36</c:v>
                </c:pt>
                <c:pt idx="3">
                  <c:v>45.93</c:v>
                </c:pt>
                <c:pt idx="4">
                  <c:v>44.52</c:v>
                </c:pt>
              </c:numCache>
            </c:numRef>
          </c:val>
          <c:smooth val="0"/>
          <c:extLst>
            <c:ext xmlns:c16="http://schemas.microsoft.com/office/drawing/2014/chart" uri="{C3380CC4-5D6E-409C-BE32-E72D297353CC}">
              <c16:uniqueId val="{00000001-130B-4512-AF24-DF53669F165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577-4B49-8F4E-6A3506EAA33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83.08</c:v>
                </c:pt>
                <c:pt idx="1">
                  <c:v>82.61</c:v>
                </c:pt>
                <c:pt idx="2">
                  <c:v>82.21</c:v>
                </c:pt>
                <c:pt idx="3">
                  <c:v>82.98</c:v>
                </c:pt>
                <c:pt idx="4">
                  <c:v>82.9</c:v>
                </c:pt>
              </c:numCache>
            </c:numRef>
          </c:val>
          <c:smooth val="0"/>
          <c:extLst>
            <c:ext xmlns:c16="http://schemas.microsoft.com/office/drawing/2014/chart" uri="{C3380CC4-5D6E-409C-BE32-E72D297353CC}">
              <c16:uniqueId val="{00000001-3577-4B49-8F4E-6A3506EAA33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74.739999999999995</c:v>
                </c:pt>
                <c:pt idx="1">
                  <c:v>71.12</c:v>
                </c:pt>
                <c:pt idx="2">
                  <c:v>100.41</c:v>
                </c:pt>
                <c:pt idx="3">
                  <c:v>122.11</c:v>
                </c:pt>
                <c:pt idx="4">
                  <c:v>101.94</c:v>
                </c:pt>
              </c:numCache>
            </c:numRef>
          </c:val>
          <c:extLst>
            <c:ext xmlns:c16="http://schemas.microsoft.com/office/drawing/2014/chart" uri="{C3380CC4-5D6E-409C-BE32-E72D297353CC}">
              <c16:uniqueId val="{00000000-2C96-4038-8A8E-63E882CB484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96.14</c:v>
                </c:pt>
                <c:pt idx="1">
                  <c:v>95.6</c:v>
                </c:pt>
                <c:pt idx="2">
                  <c:v>93.57</c:v>
                </c:pt>
                <c:pt idx="3">
                  <c:v>96.48</c:v>
                </c:pt>
                <c:pt idx="4">
                  <c:v>100.84</c:v>
                </c:pt>
              </c:numCache>
            </c:numRef>
          </c:val>
          <c:smooth val="0"/>
          <c:extLst>
            <c:ext xmlns:c16="http://schemas.microsoft.com/office/drawing/2014/chart" uri="{C3380CC4-5D6E-409C-BE32-E72D297353CC}">
              <c16:uniqueId val="{00000001-2C96-4038-8A8E-63E882CB484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11.26</c:v>
                </c:pt>
                <c:pt idx="1">
                  <c:v>13.38</c:v>
                </c:pt>
                <c:pt idx="2">
                  <c:v>19.03</c:v>
                </c:pt>
                <c:pt idx="3">
                  <c:v>26.38</c:v>
                </c:pt>
                <c:pt idx="4">
                  <c:v>32.24</c:v>
                </c:pt>
              </c:numCache>
            </c:numRef>
          </c:val>
          <c:extLst>
            <c:ext xmlns:c16="http://schemas.microsoft.com/office/drawing/2014/chart" uri="{C3380CC4-5D6E-409C-BE32-E72D297353CC}">
              <c16:uniqueId val="{00000000-6317-4A68-92CF-877911DE19F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33.75</c:v>
                </c:pt>
                <c:pt idx="1">
                  <c:v>36.21</c:v>
                </c:pt>
                <c:pt idx="2">
                  <c:v>39.69</c:v>
                </c:pt>
                <c:pt idx="3">
                  <c:v>39.700000000000003</c:v>
                </c:pt>
                <c:pt idx="4">
                  <c:v>39.79</c:v>
                </c:pt>
              </c:numCache>
            </c:numRef>
          </c:val>
          <c:smooth val="0"/>
          <c:extLst>
            <c:ext xmlns:c16="http://schemas.microsoft.com/office/drawing/2014/chart" uri="{C3380CC4-5D6E-409C-BE32-E72D297353CC}">
              <c16:uniqueId val="{00000001-6317-4A68-92CF-877911DE19F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F3-4B7D-B9CB-A7A5E04C0CC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7F3-4B7D-B9CB-A7A5E04C0CC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80.489999999999995</c:v>
                </c:pt>
                <c:pt idx="1">
                  <c:v>110.24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72D-42FC-90EE-882CC0CF1F4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237</c:v>
                </c:pt>
                <c:pt idx="1">
                  <c:v>257.23</c:v>
                </c:pt>
                <c:pt idx="2">
                  <c:v>293.54000000000002</c:v>
                </c:pt>
                <c:pt idx="3">
                  <c:v>224.6</c:v>
                </c:pt>
                <c:pt idx="4">
                  <c:v>135.16999999999999</c:v>
                </c:pt>
              </c:numCache>
            </c:numRef>
          </c:val>
          <c:smooth val="0"/>
          <c:extLst>
            <c:ext xmlns:c16="http://schemas.microsoft.com/office/drawing/2014/chart" uri="{C3380CC4-5D6E-409C-BE32-E72D297353CC}">
              <c16:uniqueId val="{00000001-F72D-42FC-90EE-882CC0CF1F4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-17.41</c:v>
                </c:pt>
                <c:pt idx="1">
                  <c:v>-89.9</c:v>
                </c:pt>
                <c:pt idx="2">
                  <c:v>5.6</c:v>
                </c:pt>
                <c:pt idx="3">
                  <c:v>5.75</c:v>
                </c:pt>
                <c:pt idx="4">
                  <c:v>5.65</c:v>
                </c:pt>
              </c:numCache>
            </c:numRef>
          </c:val>
          <c:extLst>
            <c:ext xmlns:c16="http://schemas.microsoft.com/office/drawing/2014/chart" uri="{C3380CC4-5D6E-409C-BE32-E72D297353CC}">
              <c16:uniqueId val="{00000000-A508-4E4D-862A-33BD707C0CA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135.35</c:v>
                </c:pt>
                <c:pt idx="1">
                  <c:v>150.91999999999999</c:v>
                </c:pt>
                <c:pt idx="2">
                  <c:v>151.72</c:v>
                </c:pt>
                <c:pt idx="3">
                  <c:v>132.16</c:v>
                </c:pt>
                <c:pt idx="4">
                  <c:v>113.41</c:v>
                </c:pt>
              </c:numCache>
            </c:numRef>
          </c:val>
          <c:smooth val="0"/>
          <c:extLst>
            <c:ext xmlns:c16="http://schemas.microsoft.com/office/drawing/2014/chart" uri="{C3380CC4-5D6E-409C-BE32-E72D297353CC}">
              <c16:uniqueId val="{00000001-A508-4E4D-862A-33BD707C0CA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1129.27</c:v>
                </c:pt>
                <c:pt idx="1">
                  <c:v>1627.56</c:v>
                </c:pt>
                <c:pt idx="2">
                  <c:v>1440.48</c:v>
                </c:pt>
                <c:pt idx="3">
                  <c:v>1255.6500000000001</c:v>
                </c:pt>
                <c:pt idx="4">
                  <c:v>1021.26</c:v>
                </c:pt>
              </c:numCache>
            </c:numRef>
          </c:val>
          <c:extLst>
            <c:ext xmlns:c16="http://schemas.microsoft.com/office/drawing/2014/chart" uri="{C3380CC4-5D6E-409C-BE32-E72D297353CC}">
              <c16:uniqueId val="{00000000-2021-4D0D-B3DC-4051817C998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782.91</c:v>
                </c:pt>
                <c:pt idx="1">
                  <c:v>783.21</c:v>
                </c:pt>
                <c:pt idx="2">
                  <c:v>902.04</c:v>
                </c:pt>
                <c:pt idx="3">
                  <c:v>992.16</c:v>
                </c:pt>
                <c:pt idx="4">
                  <c:v>950.64</c:v>
                </c:pt>
              </c:numCache>
            </c:numRef>
          </c:val>
          <c:smooth val="0"/>
          <c:extLst>
            <c:ext xmlns:c16="http://schemas.microsoft.com/office/drawing/2014/chart" uri="{C3380CC4-5D6E-409C-BE32-E72D297353CC}">
              <c16:uniqueId val="{00000001-2021-4D0D-B3DC-4051817C998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236.47</c:v>
                </c:pt>
                <c:pt idx="1">
                  <c:v>92.59</c:v>
                </c:pt>
                <c:pt idx="2">
                  <c:v>93.23</c:v>
                </c:pt>
                <c:pt idx="3">
                  <c:v>100</c:v>
                </c:pt>
                <c:pt idx="4">
                  <c:v>160.76</c:v>
                </c:pt>
              </c:numCache>
            </c:numRef>
          </c:val>
          <c:extLst>
            <c:ext xmlns:c16="http://schemas.microsoft.com/office/drawing/2014/chart" uri="{C3380CC4-5D6E-409C-BE32-E72D297353CC}">
              <c16:uniqueId val="{00000000-369E-4E85-B971-7441260757D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49.38</c:v>
                </c:pt>
                <c:pt idx="1">
                  <c:v>48.53</c:v>
                </c:pt>
                <c:pt idx="2">
                  <c:v>46.11</c:v>
                </c:pt>
                <c:pt idx="3">
                  <c:v>45.55</c:v>
                </c:pt>
                <c:pt idx="4">
                  <c:v>38.549999999999997</c:v>
                </c:pt>
              </c:numCache>
            </c:numRef>
          </c:val>
          <c:smooth val="0"/>
          <c:extLst>
            <c:ext xmlns:c16="http://schemas.microsoft.com/office/drawing/2014/chart" uri="{C3380CC4-5D6E-409C-BE32-E72D297353CC}">
              <c16:uniqueId val="{00000001-369E-4E85-B971-7441260757D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97.59</c:v>
                </c:pt>
                <c:pt idx="1">
                  <c:v>150.33000000000001</c:v>
                </c:pt>
                <c:pt idx="2">
                  <c:v>150.28</c:v>
                </c:pt>
                <c:pt idx="3">
                  <c:v>170.33</c:v>
                </c:pt>
                <c:pt idx="4">
                  <c:v>129.30000000000001</c:v>
                </c:pt>
              </c:numCache>
            </c:numRef>
          </c:val>
          <c:extLst>
            <c:ext xmlns:c16="http://schemas.microsoft.com/office/drawing/2014/chart" uri="{C3380CC4-5D6E-409C-BE32-E72D297353CC}">
              <c16:uniqueId val="{00000000-D488-4EC9-BF18-AFB165FA851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316.97000000000003</c:v>
                </c:pt>
                <c:pt idx="1">
                  <c:v>326.17</c:v>
                </c:pt>
                <c:pt idx="2">
                  <c:v>336.93</c:v>
                </c:pt>
                <c:pt idx="3">
                  <c:v>331.17</c:v>
                </c:pt>
                <c:pt idx="4">
                  <c:v>391.34</c:v>
                </c:pt>
              </c:numCache>
            </c:numRef>
          </c:val>
          <c:smooth val="0"/>
          <c:extLst>
            <c:ext xmlns:c16="http://schemas.microsoft.com/office/drawing/2014/chart" uri="{C3380CC4-5D6E-409C-BE32-E72D297353CC}">
              <c16:uniqueId val="{00000001-D488-4EC9-BF18-AFB165FA851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【100.11】</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【144.34】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【114.26】</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【876.32】</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【82.62】</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【45.56】</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【390.09】</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【39.48】</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【39.30】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富山県　砺波市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7</v>
      </c>
      <c r="C7" s="29"/>
      <c r="D7" s="29"/>
      <c r="E7" s="29"/>
      <c r="F7" s="29"/>
      <c r="G7" s="29"/>
      <c r="H7" s="29"/>
      <c r="I7" s="29" t="s">
        <v>13</v>
      </c>
      <c r="J7" s="29"/>
      <c r="K7" s="29"/>
      <c r="L7" s="29"/>
      <c r="M7" s="29"/>
      <c r="N7" s="29"/>
      <c r="O7" s="29"/>
      <c r="P7" s="29" t="s">
        <v>6</v>
      </c>
      <c r="Q7" s="29"/>
      <c r="R7" s="29"/>
      <c r="S7" s="29"/>
      <c r="T7" s="29"/>
      <c r="U7" s="29"/>
      <c r="V7" s="29"/>
      <c r="W7" s="29" t="s">
        <v>15</v>
      </c>
      <c r="X7" s="29"/>
      <c r="Y7" s="29"/>
      <c r="Z7" s="29"/>
      <c r="AA7" s="29"/>
      <c r="AB7" s="29"/>
      <c r="AC7" s="29"/>
      <c r="AD7" s="29" t="s">
        <v>5</v>
      </c>
      <c r="AE7" s="29"/>
      <c r="AF7" s="29"/>
      <c r="AG7" s="29"/>
      <c r="AH7" s="29"/>
      <c r="AI7" s="29"/>
      <c r="AJ7" s="29"/>
      <c r="AK7" s="3"/>
      <c r="AL7" s="29" t="s">
        <v>16</v>
      </c>
      <c r="AM7" s="29"/>
      <c r="AN7" s="29"/>
      <c r="AO7" s="29"/>
      <c r="AP7" s="29"/>
      <c r="AQ7" s="29"/>
      <c r="AR7" s="29"/>
      <c r="AS7" s="29"/>
      <c r="AT7" s="29" t="s">
        <v>11</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個別排水処理</v>
      </c>
      <c r="Q8" s="33"/>
      <c r="R8" s="33"/>
      <c r="S8" s="33"/>
      <c r="T8" s="33"/>
      <c r="U8" s="33"/>
      <c r="V8" s="33"/>
      <c r="W8" s="33" t="str">
        <f>データ!L6</f>
        <v>L2</v>
      </c>
      <c r="X8" s="33"/>
      <c r="Y8" s="33"/>
      <c r="Z8" s="33"/>
      <c r="AA8" s="33"/>
      <c r="AB8" s="33"/>
      <c r="AC8" s="33"/>
      <c r="AD8" s="34" t="str">
        <f>データ!$M$6</f>
        <v>非設置</v>
      </c>
      <c r="AE8" s="34"/>
      <c r="AF8" s="34"/>
      <c r="AG8" s="34"/>
      <c r="AH8" s="34"/>
      <c r="AI8" s="34"/>
      <c r="AJ8" s="34"/>
      <c r="AK8" s="3"/>
      <c r="AL8" s="35">
        <f>データ!S6</f>
        <v>46674</v>
      </c>
      <c r="AM8" s="35"/>
      <c r="AN8" s="35"/>
      <c r="AO8" s="35"/>
      <c r="AP8" s="35"/>
      <c r="AQ8" s="35"/>
      <c r="AR8" s="35"/>
      <c r="AS8" s="35"/>
      <c r="AT8" s="36">
        <f>データ!T6</f>
        <v>127.03</v>
      </c>
      <c r="AU8" s="36"/>
      <c r="AV8" s="36"/>
      <c r="AW8" s="36"/>
      <c r="AX8" s="36"/>
      <c r="AY8" s="36"/>
      <c r="AZ8" s="36"/>
      <c r="BA8" s="36"/>
      <c r="BB8" s="36">
        <f>データ!U6</f>
        <v>367.43</v>
      </c>
      <c r="BC8" s="36"/>
      <c r="BD8" s="36"/>
      <c r="BE8" s="36"/>
      <c r="BF8" s="36"/>
      <c r="BG8" s="36"/>
      <c r="BH8" s="36"/>
      <c r="BI8" s="36"/>
      <c r="BJ8" s="3"/>
      <c r="BK8" s="3"/>
      <c r="BL8" s="37" t="s">
        <v>12</v>
      </c>
      <c r="BM8" s="38"/>
      <c r="BN8" s="39" t="s">
        <v>20</v>
      </c>
      <c r="BO8" s="39"/>
      <c r="BP8" s="39"/>
      <c r="BQ8" s="39"/>
      <c r="BR8" s="39"/>
      <c r="BS8" s="39"/>
      <c r="BT8" s="39"/>
      <c r="BU8" s="39"/>
      <c r="BV8" s="39"/>
      <c r="BW8" s="39"/>
      <c r="BX8" s="39"/>
      <c r="BY8" s="40"/>
    </row>
    <row r="9" spans="1:78" ht="18.75" customHeight="1" x14ac:dyDescent="0.2">
      <c r="A9" s="2"/>
      <c r="B9" s="29" t="s">
        <v>22</v>
      </c>
      <c r="C9" s="29"/>
      <c r="D9" s="29"/>
      <c r="E9" s="29"/>
      <c r="F9" s="29"/>
      <c r="G9" s="29"/>
      <c r="H9" s="29"/>
      <c r="I9" s="29" t="s">
        <v>23</v>
      </c>
      <c r="J9" s="29"/>
      <c r="K9" s="29"/>
      <c r="L9" s="29"/>
      <c r="M9" s="29"/>
      <c r="N9" s="29"/>
      <c r="O9" s="29"/>
      <c r="P9" s="29" t="s">
        <v>25</v>
      </c>
      <c r="Q9" s="29"/>
      <c r="R9" s="29"/>
      <c r="S9" s="29"/>
      <c r="T9" s="29"/>
      <c r="U9" s="29"/>
      <c r="V9" s="29"/>
      <c r="W9" s="29" t="s">
        <v>26</v>
      </c>
      <c r="X9" s="29"/>
      <c r="Y9" s="29"/>
      <c r="Z9" s="29"/>
      <c r="AA9" s="29"/>
      <c r="AB9" s="29"/>
      <c r="AC9" s="29"/>
      <c r="AD9" s="29" t="s">
        <v>21</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34</v>
      </c>
      <c r="BC9" s="29"/>
      <c r="BD9" s="29"/>
      <c r="BE9" s="29"/>
      <c r="BF9" s="29"/>
      <c r="BG9" s="29"/>
      <c r="BH9" s="29"/>
      <c r="BI9" s="29"/>
      <c r="BJ9" s="3"/>
      <c r="BK9" s="3"/>
      <c r="BL9" s="41" t="s">
        <v>35</v>
      </c>
      <c r="BM9" s="42"/>
      <c r="BN9" s="43" t="s">
        <v>37</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40.54</v>
      </c>
      <c r="J10" s="36"/>
      <c r="K10" s="36"/>
      <c r="L10" s="36"/>
      <c r="M10" s="36"/>
      <c r="N10" s="36"/>
      <c r="O10" s="36"/>
      <c r="P10" s="36">
        <f>データ!P6</f>
        <v>0.02</v>
      </c>
      <c r="Q10" s="36"/>
      <c r="R10" s="36"/>
      <c r="S10" s="36"/>
      <c r="T10" s="36"/>
      <c r="U10" s="36"/>
      <c r="V10" s="36"/>
      <c r="W10" s="36">
        <f>データ!Q6</f>
        <v>100</v>
      </c>
      <c r="X10" s="36"/>
      <c r="Y10" s="36"/>
      <c r="Z10" s="36"/>
      <c r="AA10" s="36"/>
      <c r="AB10" s="36"/>
      <c r="AC10" s="36"/>
      <c r="AD10" s="35">
        <f>データ!R6</f>
        <v>3300</v>
      </c>
      <c r="AE10" s="35"/>
      <c r="AF10" s="35"/>
      <c r="AG10" s="35"/>
      <c r="AH10" s="35"/>
      <c r="AI10" s="35"/>
      <c r="AJ10" s="35"/>
      <c r="AK10" s="2"/>
      <c r="AL10" s="35">
        <f>データ!V6</f>
        <v>7</v>
      </c>
      <c r="AM10" s="35"/>
      <c r="AN10" s="35"/>
      <c r="AO10" s="35"/>
      <c r="AP10" s="35"/>
      <c r="AQ10" s="35"/>
      <c r="AR10" s="35"/>
      <c r="AS10" s="35"/>
      <c r="AT10" s="36">
        <f>データ!W6</f>
        <v>0.01</v>
      </c>
      <c r="AU10" s="36"/>
      <c r="AV10" s="36"/>
      <c r="AW10" s="36"/>
      <c r="AX10" s="36"/>
      <c r="AY10" s="36"/>
      <c r="AZ10" s="36"/>
      <c r="BA10" s="36"/>
      <c r="BB10" s="36">
        <f>データ!X6</f>
        <v>700</v>
      </c>
      <c r="BC10" s="36"/>
      <c r="BD10" s="36"/>
      <c r="BE10" s="36"/>
      <c r="BF10" s="36"/>
      <c r="BG10" s="36"/>
      <c r="BH10" s="36"/>
      <c r="BI10" s="36"/>
      <c r="BJ10" s="2"/>
      <c r="BK10" s="2"/>
      <c r="BL10" s="45" t="s">
        <v>38</v>
      </c>
      <c r="BM10" s="46"/>
      <c r="BN10" s="47" t="s">
        <v>40</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41</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28</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42</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71" t="s">
        <v>113</v>
      </c>
      <c r="BM16" s="85"/>
      <c r="BN16" s="85"/>
      <c r="BO16" s="85"/>
      <c r="BP16" s="85"/>
      <c r="BQ16" s="85"/>
      <c r="BR16" s="85"/>
      <c r="BS16" s="85"/>
      <c r="BT16" s="85"/>
      <c r="BU16" s="85"/>
      <c r="BV16" s="85"/>
      <c r="BW16" s="85"/>
      <c r="BX16" s="85"/>
      <c r="BY16" s="85"/>
      <c r="BZ16" s="8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87"/>
      <c r="BM17" s="85"/>
      <c r="BN17" s="85"/>
      <c r="BO17" s="85"/>
      <c r="BP17" s="85"/>
      <c r="BQ17" s="85"/>
      <c r="BR17" s="85"/>
      <c r="BS17" s="85"/>
      <c r="BT17" s="85"/>
      <c r="BU17" s="85"/>
      <c r="BV17" s="85"/>
      <c r="BW17" s="85"/>
      <c r="BX17" s="85"/>
      <c r="BY17" s="85"/>
      <c r="BZ17" s="8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87"/>
      <c r="BM18" s="85"/>
      <c r="BN18" s="85"/>
      <c r="BO18" s="85"/>
      <c r="BP18" s="85"/>
      <c r="BQ18" s="85"/>
      <c r="BR18" s="85"/>
      <c r="BS18" s="85"/>
      <c r="BT18" s="85"/>
      <c r="BU18" s="85"/>
      <c r="BV18" s="85"/>
      <c r="BW18" s="85"/>
      <c r="BX18" s="85"/>
      <c r="BY18" s="85"/>
      <c r="BZ18" s="8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87"/>
      <c r="BM19" s="85"/>
      <c r="BN19" s="85"/>
      <c r="BO19" s="85"/>
      <c r="BP19" s="85"/>
      <c r="BQ19" s="85"/>
      <c r="BR19" s="85"/>
      <c r="BS19" s="85"/>
      <c r="BT19" s="85"/>
      <c r="BU19" s="85"/>
      <c r="BV19" s="85"/>
      <c r="BW19" s="85"/>
      <c r="BX19" s="85"/>
      <c r="BY19" s="85"/>
      <c r="BZ19" s="8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87"/>
      <c r="BM20" s="85"/>
      <c r="BN20" s="85"/>
      <c r="BO20" s="85"/>
      <c r="BP20" s="85"/>
      <c r="BQ20" s="85"/>
      <c r="BR20" s="85"/>
      <c r="BS20" s="85"/>
      <c r="BT20" s="85"/>
      <c r="BU20" s="85"/>
      <c r="BV20" s="85"/>
      <c r="BW20" s="85"/>
      <c r="BX20" s="85"/>
      <c r="BY20" s="85"/>
      <c r="BZ20" s="8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87"/>
      <c r="BM21" s="85"/>
      <c r="BN21" s="85"/>
      <c r="BO21" s="85"/>
      <c r="BP21" s="85"/>
      <c r="BQ21" s="85"/>
      <c r="BR21" s="85"/>
      <c r="BS21" s="85"/>
      <c r="BT21" s="85"/>
      <c r="BU21" s="85"/>
      <c r="BV21" s="85"/>
      <c r="BW21" s="85"/>
      <c r="BX21" s="85"/>
      <c r="BY21" s="85"/>
      <c r="BZ21" s="8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87"/>
      <c r="BM22" s="85"/>
      <c r="BN22" s="85"/>
      <c r="BO22" s="85"/>
      <c r="BP22" s="85"/>
      <c r="BQ22" s="85"/>
      <c r="BR22" s="85"/>
      <c r="BS22" s="85"/>
      <c r="BT22" s="85"/>
      <c r="BU22" s="85"/>
      <c r="BV22" s="85"/>
      <c r="BW22" s="85"/>
      <c r="BX22" s="85"/>
      <c r="BY22" s="85"/>
      <c r="BZ22" s="8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87"/>
      <c r="BM23" s="85"/>
      <c r="BN23" s="85"/>
      <c r="BO23" s="85"/>
      <c r="BP23" s="85"/>
      <c r="BQ23" s="85"/>
      <c r="BR23" s="85"/>
      <c r="BS23" s="85"/>
      <c r="BT23" s="85"/>
      <c r="BU23" s="85"/>
      <c r="BV23" s="85"/>
      <c r="BW23" s="85"/>
      <c r="BX23" s="85"/>
      <c r="BY23" s="85"/>
      <c r="BZ23" s="8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87"/>
      <c r="BM24" s="85"/>
      <c r="BN24" s="85"/>
      <c r="BO24" s="85"/>
      <c r="BP24" s="85"/>
      <c r="BQ24" s="85"/>
      <c r="BR24" s="85"/>
      <c r="BS24" s="85"/>
      <c r="BT24" s="85"/>
      <c r="BU24" s="85"/>
      <c r="BV24" s="85"/>
      <c r="BW24" s="85"/>
      <c r="BX24" s="85"/>
      <c r="BY24" s="85"/>
      <c r="BZ24" s="8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87"/>
      <c r="BM25" s="85"/>
      <c r="BN25" s="85"/>
      <c r="BO25" s="85"/>
      <c r="BP25" s="85"/>
      <c r="BQ25" s="85"/>
      <c r="BR25" s="85"/>
      <c r="BS25" s="85"/>
      <c r="BT25" s="85"/>
      <c r="BU25" s="85"/>
      <c r="BV25" s="85"/>
      <c r="BW25" s="85"/>
      <c r="BX25" s="85"/>
      <c r="BY25" s="85"/>
      <c r="BZ25" s="8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87"/>
      <c r="BM26" s="85"/>
      <c r="BN26" s="85"/>
      <c r="BO26" s="85"/>
      <c r="BP26" s="85"/>
      <c r="BQ26" s="85"/>
      <c r="BR26" s="85"/>
      <c r="BS26" s="85"/>
      <c r="BT26" s="85"/>
      <c r="BU26" s="85"/>
      <c r="BV26" s="85"/>
      <c r="BW26" s="85"/>
      <c r="BX26" s="85"/>
      <c r="BY26" s="85"/>
      <c r="BZ26" s="8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87"/>
      <c r="BM27" s="85"/>
      <c r="BN27" s="85"/>
      <c r="BO27" s="85"/>
      <c r="BP27" s="85"/>
      <c r="BQ27" s="85"/>
      <c r="BR27" s="85"/>
      <c r="BS27" s="85"/>
      <c r="BT27" s="85"/>
      <c r="BU27" s="85"/>
      <c r="BV27" s="85"/>
      <c r="BW27" s="85"/>
      <c r="BX27" s="85"/>
      <c r="BY27" s="85"/>
      <c r="BZ27" s="8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87"/>
      <c r="BM28" s="85"/>
      <c r="BN28" s="85"/>
      <c r="BO28" s="85"/>
      <c r="BP28" s="85"/>
      <c r="BQ28" s="85"/>
      <c r="BR28" s="85"/>
      <c r="BS28" s="85"/>
      <c r="BT28" s="85"/>
      <c r="BU28" s="85"/>
      <c r="BV28" s="85"/>
      <c r="BW28" s="85"/>
      <c r="BX28" s="85"/>
      <c r="BY28" s="85"/>
      <c r="BZ28" s="8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87"/>
      <c r="BM29" s="85"/>
      <c r="BN29" s="85"/>
      <c r="BO29" s="85"/>
      <c r="BP29" s="85"/>
      <c r="BQ29" s="85"/>
      <c r="BR29" s="85"/>
      <c r="BS29" s="85"/>
      <c r="BT29" s="85"/>
      <c r="BU29" s="85"/>
      <c r="BV29" s="85"/>
      <c r="BW29" s="85"/>
      <c r="BX29" s="85"/>
      <c r="BY29" s="85"/>
      <c r="BZ29" s="8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87"/>
      <c r="BM30" s="85"/>
      <c r="BN30" s="85"/>
      <c r="BO30" s="85"/>
      <c r="BP30" s="85"/>
      <c r="BQ30" s="85"/>
      <c r="BR30" s="85"/>
      <c r="BS30" s="85"/>
      <c r="BT30" s="85"/>
      <c r="BU30" s="85"/>
      <c r="BV30" s="85"/>
      <c r="BW30" s="85"/>
      <c r="BX30" s="85"/>
      <c r="BY30" s="85"/>
      <c r="BZ30" s="8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87"/>
      <c r="BM31" s="85"/>
      <c r="BN31" s="85"/>
      <c r="BO31" s="85"/>
      <c r="BP31" s="85"/>
      <c r="BQ31" s="85"/>
      <c r="BR31" s="85"/>
      <c r="BS31" s="85"/>
      <c r="BT31" s="85"/>
      <c r="BU31" s="85"/>
      <c r="BV31" s="85"/>
      <c r="BW31" s="85"/>
      <c r="BX31" s="85"/>
      <c r="BY31" s="85"/>
      <c r="BZ31" s="8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87"/>
      <c r="BM32" s="85"/>
      <c r="BN32" s="85"/>
      <c r="BO32" s="85"/>
      <c r="BP32" s="85"/>
      <c r="BQ32" s="85"/>
      <c r="BR32" s="85"/>
      <c r="BS32" s="85"/>
      <c r="BT32" s="85"/>
      <c r="BU32" s="85"/>
      <c r="BV32" s="85"/>
      <c r="BW32" s="85"/>
      <c r="BX32" s="85"/>
      <c r="BY32" s="85"/>
      <c r="BZ32" s="8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87"/>
      <c r="BM33" s="85"/>
      <c r="BN33" s="85"/>
      <c r="BO33" s="85"/>
      <c r="BP33" s="85"/>
      <c r="BQ33" s="85"/>
      <c r="BR33" s="85"/>
      <c r="BS33" s="85"/>
      <c r="BT33" s="85"/>
      <c r="BU33" s="85"/>
      <c r="BV33" s="85"/>
      <c r="BW33" s="85"/>
      <c r="BX33" s="85"/>
      <c r="BY33" s="85"/>
      <c r="BZ33" s="86"/>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87"/>
      <c r="BM34" s="85"/>
      <c r="BN34" s="85"/>
      <c r="BO34" s="85"/>
      <c r="BP34" s="85"/>
      <c r="BQ34" s="85"/>
      <c r="BR34" s="85"/>
      <c r="BS34" s="85"/>
      <c r="BT34" s="85"/>
      <c r="BU34" s="85"/>
      <c r="BV34" s="85"/>
      <c r="BW34" s="85"/>
      <c r="BX34" s="85"/>
      <c r="BY34" s="85"/>
      <c r="BZ34" s="86"/>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87"/>
      <c r="BM35" s="85"/>
      <c r="BN35" s="85"/>
      <c r="BO35" s="85"/>
      <c r="BP35" s="85"/>
      <c r="BQ35" s="85"/>
      <c r="BR35" s="85"/>
      <c r="BS35" s="85"/>
      <c r="BT35" s="85"/>
      <c r="BU35" s="85"/>
      <c r="BV35" s="85"/>
      <c r="BW35" s="85"/>
      <c r="BX35" s="85"/>
      <c r="BY35" s="85"/>
      <c r="BZ35" s="8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87"/>
      <c r="BM36" s="85"/>
      <c r="BN36" s="85"/>
      <c r="BO36" s="85"/>
      <c r="BP36" s="85"/>
      <c r="BQ36" s="85"/>
      <c r="BR36" s="85"/>
      <c r="BS36" s="85"/>
      <c r="BT36" s="85"/>
      <c r="BU36" s="85"/>
      <c r="BV36" s="85"/>
      <c r="BW36" s="85"/>
      <c r="BX36" s="85"/>
      <c r="BY36" s="85"/>
      <c r="BZ36" s="8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87"/>
      <c r="BM37" s="85"/>
      <c r="BN37" s="85"/>
      <c r="BO37" s="85"/>
      <c r="BP37" s="85"/>
      <c r="BQ37" s="85"/>
      <c r="BR37" s="85"/>
      <c r="BS37" s="85"/>
      <c r="BT37" s="85"/>
      <c r="BU37" s="85"/>
      <c r="BV37" s="85"/>
      <c r="BW37" s="85"/>
      <c r="BX37" s="85"/>
      <c r="BY37" s="85"/>
      <c r="BZ37" s="8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87"/>
      <c r="BM38" s="85"/>
      <c r="BN38" s="85"/>
      <c r="BO38" s="85"/>
      <c r="BP38" s="85"/>
      <c r="BQ38" s="85"/>
      <c r="BR38" s="85"/>
      <c r="BS38" s="85"/>
      <c r="BT38" s="85"/>
      <c r="BU38" s="85"/>
      <c r="BV38" s="85"/>
      <c r="BW38" s="85"/>
      <c r="BX38" s="85"/>
      <c r="BY38" s="85"/>
      <c r="BZ38" s="8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87"/>
      <c r="BM39" s="85"/>
      <c r="BN39" s="85"/>
      <c r="BO39" s="85"/>
      <c r="BP39" s="85"/>
      <c r="BQ39" s="85"/>
      <c r="BR39" s="85"/>
      <c r="BS39" s="85"/>
      <c r="BT39" s="85"/>
      <c r="BU39" s="85"/>
      <c r="BV39" s="85"/>
      <c r="BW39" s="85"/>
      <c r="BX39" s="85"/>
      <c r="BY39" s="85"/>
      <c r="BZ39" s="8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87"/>
      <c r="BM40" s="85"/>
      <c r="BN40" s="85"/>
      <c r="BO40" s="85"/>
      <c r="BP40" s="85"/>
      <c r="BQ40" s="85"/>
      <c r="BR40" s="85"/>
      <c r="BS40" s="85"/>
      <c r="BT40" s="85"/>
      <c r="BU40" s="85"/>
      <c r="BV40" s="85"/>
      <c r="BW40" s="85"/>
      <c r="BX40" s="85"/>
      <c r="BY40" s="85"/>
      <c r="BZ40" s="8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87"/>
      <c r="BM41" s="85"/>
      <c r="BN41" s="85"/>
      <c r="BO41" s="85"/>
      <c r="BP41" s="85"/>
      <c r="BQ41" s="85"/>
      <c r="BR41" s="85"/>
      <c r="BS41" s="85"/>
      <c r="BT41" s="85"/>
      <c r="BU41" s="85"/>
      <c r="BV41" s="85"/>
      <c r="BW41" s="85"/>
      <c r="BX41" s="85"/>
      <c r="BY41" s="85"/>
      <c r="BZ41" s="8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87"/>
      <c r="BM42" s="85"/>
      <c r="BN42" s="85"/>
      <c r="BO42" s="85"/>
      <c r="BP42" s="85"/>
      <c r="BQ42" s="85"/>
      <c r="BR42" s="85"/>
      <c r="BS42" s="85"/>
      <c r="BT42" s="85"/>
      <c r="BU42" s="85"/>
      <c r="BV42" s="85"/>
      <c r="BW42" s="85"/>
      <c r="BX42" s="85"/>
      <c r="BY42" s="85"/>
      <c r="BZ42" s="8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87"/>
      <c r="BM43" s="85"/>
      <c r="BN43" s="85"/>
      <c r="BO43" s="85"/>
      <c r="BP43" s="85"/>
      <c r="BQ43" s="85"/>
      <c r="BR43" s="85"/>
      <c r="BS43" s="85"/>
      <c r="BT43" s="85"/>
      <c r="BU43" s="85"/>
      <c r="BV43" s="85"/>
      <c r="BW43" s="85"/>
      <c r="BX43" s="85"/>
      <c r="BY43" s="85"/>
      <c r="BZ43" s="8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88"/>
      <c r="BM44" s="89"/>
      <c r="BN44" s="89"/>
      <c r="BO44" s="89"/>
      <c r="BP44" s="89"/>
      <c r="BQ44" s="89"/>
      <c r="BR44" s="89"/>
      <c r="BS44" s="89"/>
      <c r="BT44" s="89"/>
      <c r="BU44" s="89"/>
      <c r="BV44" s="89"/>
      <c r="BW44" s="89"/>
      <c r="BX44" s="89"/>
      <c r="BY44" s="89"/>
      <c r="BZ44" s="9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44</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71" t="s">
        <v>111</v>
      </c>
      <c r="BM47" s="72"/>
      <c r="BN47" s="72"/>
      <c r="BO47" s="72"/>
      <c r="BP47" s="72"/>
      <c r="BQ47" s="72"/>
      <c r="BR47" s="72"/>
      <c r="BS47" s="72"/>
      <c r="BT47" s="72"/>
      <c r="BU47" s="72"/>
      <c r="BV47" s="72"/>
      <c r="BW47" s="72"/>
      <c r="BX47" s="72"/>
      <c r="BY47" s="72"/>
      <c r="BZ47" s="7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71"/>
      <c r="BM48" s="72"/>
      <c r="BN48" s="72"/>
      <c r="BO48" s="72"/>
      <c r="BP48" s="72"/>
      <c r="BQ48" s="72"/>
      <c r="BR48" s="72"/>
      <c r="BS48" s="72"/>
      <c r="BT48" s="72"/>
      <c r="BU48" s="72"/>
      <c r="BV48" s="72"/>
      <c r="BW48" s="72"/>
      <c r="BX48" s="72"/>
      <c r="BY48" s="72"/>
      <c r="BZ48" s="7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71"/>
      <c r="BM49" s="72"/>
      <c r="BN49" s="72"/>
      <c r="BO49" s="72"/>
      <c r="BP49" s="72"/>
      <c r="BQ49" s="72"/>
      <c r="BR49" s="72"/>
      <c r="BS49" s="72"/>
      <c r="BT49" s="72"/>
      <c r="BU49" s="72"/>
      <c r="BV49" s="72"/>
      <c r="BW49" s="72"/>
      <c r="BX49" s="72"/>
      <c r="BY49" s="72"/>
      <c r="BZ49" s="7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71"/>
      <c r="BM50" s="72"/>
      <c r="BN50" s="72"/>
      <c r="BO50" s="72"/>
      <c r="BP50" s="72"/>
      <c r="BQ50" s="72"/>
      <c r="BR50" s="72"/>
      <c r="BS50" s="72"/>
      <c r="BT50" s="72"/>
      <c r="BU50" s="72"/>
      <c r="BV50" s="72"/>
      <c r="BW50" s="72"/>
      <c r="BX50" s="72"/>
      <c r="BY50" s="72"/>
      <c r="BZ50" s="7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71"/>
      <c r="BM51" s="72"/>
      <c r="BN51" s="72"/>
      <c r="BO51" s="72"/>
      <c r="BP51" s="72"/>
      <c r="BQ51" s="72"/>
      <c r="BR51" s="72"/>
      <c r="BS51" s="72"/>
      <c r="BT51" s="72"/>
      <c r="BU51" s="72"/>
      <c r="BV51" s="72"/>
      <c r="BW51" s="72"/>
      <c r="BX51" s="72"/>
      <c r="BY51" s="72"/>
      <c r="BZ51" s="7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71"/>
      <c r="BM52" s="72"/>
      <c r="BN52" s="72"/>
      <c r="BO52" s="72"/>
      <c r="BP52" s="72"/>
      <c r="BQ52" s="72"/>
      <c r="BR52" s="72"/>
      <c r="BS52" s="72"/>
      <c r="BT52" s="72"/>
      <c r="BU52" s="72"/>
      <c r="BV52" s="72"/>
      <c r="BW52" s="72"/>
      <c r="BX52" s="72"/>
      <c r="BY52" s="72"/>
      <c r="BZ52" s="7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71"/>
      <c r="BM53" s="72"/>
      <c r="BN53" s="72"/>
      <c r="BO53" s="72"/>
      <c r="BP53" s="72"/>
      <c r="BQ53" s="72"/>
      <c r="BR53" s="72"/>
      <c r="BS53" s="72"/>
      <c r="BT53" s="72"/>
      <c r="BU53" s="72"/>
      <c r="BV53" s="72"/>
      <c r="BW53" s="72"/>
      <c r="BX53" s="72"/>
      <c r="BY53" s="72"/>
      <c r="BZ53" s="7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71"/>
      <c r="BM54" s="72"/>
      <c r="BN54" s="72"/>
      <c r="BO54" s="72"/>
      <c r="BP54" s="72"/>
      <c r="BQ54" s="72"/>
      <c r="BR54" s="72"/>
      <c r="BS54" s="72"/>
      <c r="BT54" s="72"/>
      <c r="BU54" s="72"/>
      <c r="BV54" s="72"/>
      <c r="BW54" s="72"/>
      <c r="BX54" s="72"/>
      <c r="BY54" s="72"/>
      <c r="BZ54" s="7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71"/>
      <c r="BM55" s="72"/>
      <c r="BN55" s="72"/>
      <c r="BO55" s="72"/>
      <c r="BP55" s="72"/>
      <c r="BQ55" s="72"/>
      <c r="BR55" s="72"/>
      <c r="BS55" s="72"/>
      <c r="BT55" s="72"/>
      <c r="BU55" s="72"/>
      <c r="BV55" s="72"/>
      <c r="BW55" s="72"/>
      <c r="BX55" s="72"/>
      <c r="BY55" s="72"/>
      <c r="BZ55" s="73"/>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71"/>
      <c r="BM56" s="72"/>
      <c r="BN56" s="72"/>
      <c r="BO56" s="72"/>
      <c r="BP56" s="72"/>
      <c r="BQ56" s="72"/>
      <c r="BR56" s="72"/>
      <c r="BS56" s="72"/>
      <c r="BT56" s="72"/>
      <c r="BU56" s="72"/>
      <c r="BV56" s="72"/>
      <c r="BW56" s="72"/>
      <c r="BX56" s="72"/>
      <c r="BY56" s="72"/>
      <c r="BZ56" s="73"/>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71"/>
      <c r="BM57" s="72"/>
      <c r="BN57" s="72"/>
      <c r="BO57" s="72"/>
      <c r="BP57" s="72"/>
      <c r="BQ57" s="72"/>
      <c r="BR57" s="72"/>
      <c r="BS57" s="72"/>
      <c r="BT57" s="72"/>
      <c r="BU57" s="72"/>
      <c r="BV57" s="72"/>
      <c r="BW57" s="72"/>
      <c r="BX57" s="72"/>
      <c r="BY57" s="72"/>
      <c r="BZ57" s="73"/>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71"/>
      <c r="BM58" s="72"/>
      <c r="BN58" s="72"/>
      <c r="BO58" s="72"/>
      <c r="BP58" s="72"/>
      <c r="BQ58" s="72"/>
      <c r="BR58" s="72"/>
      <c r="BS58" s="72"/>
      <c r="BT58" s="72"/>
      <c r="BU58" s="72"/>
      <c r="BV58" s="72"/>
      <c r="BW58" s="72"/>
      <c r="BX58" s="72"/>
      <c r="BY58" s="72"/>
      <c r="BZ58" s="73"/>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71"/>
      <c r="BM59" s="72"/>
      <c r="BN59" s="72"/>
      <c r="BO59" s="72"/>
      <c r="BP59" s="72"/>
      <c r="BQ59" s="72"/>
      <c r="BR59" s="72"/>
      <c r="BS59" s="72"/>
      <c r="BT59" s="72"/>
      <c r="BU59" s="72"/>
      <c r="BV59" s="72"/>
      <c r="BW59" s="72"/>
      <c r="BX59" s="72"/>
      <c r="BY59" s="72"/>
      <c r="BZ59" s="73"/>
    </row>
    <row r="60" spans="1:78" ht="13.5" customHeight="1" x14ac:dyDescent="0.2">
      <c r="A60" s="2"/>
      <c r="B60" s="56" t="s">
        <v>10</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71"/>
      <c r="BM60" s="72"/>
      <c r="BN60" s="72"/>
      <c r="BO60" s="72"/>
      <c r="BP60" s="72"/>
      <c r="BQ60" s="72"/>
      <c r="BR60" s="72"/>
      <c r="BS60" s="72"/>
      <c r="BT60" s="72"/>
      <c r="BU60" s="72"/>
      <c r="BV60" s="72"/>
      <c r="BW60" s="72"/>
      <c r="BX60" s="72"/>
      <c r="BY60" s="72"/>
      <c r="BZ60" s="73"/>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71"/>
      <c r="BM61" s="72"/>
      <c r="BN61" s="72"/>
      <c r="BO61" s="72"/>
      <c r="BP61" s="72"/>
      <c r="BQ61" s="72"/>
      <c r="BR61" s="72"/>
      <c r="BS61" s="72"/>
      <c r="BT61" s="72"/>
      <c r="BU61" s="72"/>
      <c r="BV61" s="72"/>
      <c r="BW61" s="72"/>
      <c r="BX61" s="72"/>
      <c r="BY61" s="72"/>
      <c r="BZ61" s="7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71"/>
      <c r="BM62" s="72"/>
      <c r="BN62" s="72"/>
      <c r="BO62" s="72"/>
      <c r="BP62" s="72"/>
      <c r="BQ62" s="72"/>
      <c r="BR62" s="72"/>
      <c r="BS62" s="72"/>
      <c r="BT62" s="72"/>
      <c r="BU62" s="72"/>
      <c r="BV62" s="72"/>
      <c r="BW62" s="72"/>
      <c r="BX62" s="72"/>
      <c r="BY62" s="72"/>
      <c r="BZ62" s="7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74"/>
      <c r="BM63" s="75"/>
      <c r="BN63" s="75"/>
      <c r="BO63" s="75"/>
      <c r="BP63" s="75"/>
      <c r="BQ63" s="75"/>
      <c r="BR63" s="75"/>
      <c r="BS63" s="75"/>
      <c r="BT63" s="75"/>
      <c r="BU63" s="75"/>
      <c r="BV63" s="75"/>
      <c r="BW63" s="75"/>
      <c r="BX63" s="75"/>
      <c r="BY63" s="75"/>
      <c r="BZ63" s="7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9</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7" t="s">
        <v>112</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7"/>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7"/>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7"/>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7"/>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7"/>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7"/>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7"/>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7"/>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7"/>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7"/>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7"/>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7"/>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7"/>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7"/>
      <c r="BM80" s="65"/>
      <c r="BN80" s="65"/>
      <c r="BO80" s="65"/>
      <c r="BP80" s="65"/>
      <c r="BQ80" s="65"/>
      <c r="BR80" s="65"/>
      <c r="BS80" s="65"/>
      <c r="BT80" s="65"/>
      <c r="BU80" s="65"/>
      <c r="BV80" s="65"/>
      <c r="BW80" s="65"/>
      <c r="BX80" s="65"/>
      <c r="BY80" s="65"/>
      <c r="BZ80" s="66"/>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7"/>
      <c r="BM81" s="65"/>
      <c r="BN81" s="65"/>
      <c r="BO81" s="65"/>
      <c r="BP81" s="65"/>
      <c r="BQ81" s="65"/>
      <c r="BR81" s="65"/>
      <c r="BS81" s="65"/>
      <c r="BT81" s="65"/>
      <c r="BU81" s="65"/>
      <c r="BV81" s="65"/>
      <c r="BW81" s="65"/>
      <c r="BX81" s="65"/>
      <c r="BY81" s="65"/>
      <c r="BZ81" s="66"/>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45</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46</v>
      </c>
      <c r="C84" s="6"/>
      <c r="D84" s="6"/>
      <c r="E84" s="6" t="s">
        <v>48</v>
      </c>
      <c r="F84" s="6" t="s">
        <v>49</v>
      </c>
      <c r="G84" s="6" t="s">
        <v>50</v>
      </c>
      <c r="H84" s="6" t="s">
        <v>43</v>
      </c>
      <c r="I84" s="6" t="s">
        <v>8</v>
      </c>
      <c r="J84" s="6" t="s">
        <v>51</v>
      </c>
      <c r="K84" s="6" t="s">
        <v>52</v>
      </c>
      <c r="L84" s="6" t="s">
        <v>32</v>
      </c>
      <c r="M84" s="6" t="s">
        <v>36</v>
      </c>
      <c r="N84" s="6" t="s">
        <v>54</v>
      </c>
      <c r="O84" s="6" t="s">
        <v>56</v>
      </c>
    </row>
    <row r="85" spans="1:78" hidden="1" x14ac:dyDescent="0.2">
      <c r="B85" s="6"/>
      <c r="C85" s="6"/>
      <c r="D85" s="6"/>
      <c r="E85" s="6" t="str">
        <f>データ!AI6</f>
        <v>【100.11】</v>
      </c>
      <c r="F85" s="6" t="str">
        <f>データ!AT6</f>
        <v>【144.34】</v>
      </c>
      <c r="G85" s="6" t="str">
        <f>データ!BE6</f>
        <v>【114.26】</v>
      </c>
      <c r="H85" s="6" t="str">
        <f>データ!BP6</f>
        <v>【876.32】</v>
      </c>
      <c r="I85" s="6" t="str">
        <f>データ!CA6</f>
        <v>【39.48】</v>
      </c>
      <c r="J85" s="6" t="str">
        <f>データ!CL6</f>
        <v>【390.09】</v>
      </c>
      <c r="K85" s="6" t="str">
        <f>データ!CW6</f>
        <v>【45.56】</v>
      </c>
      <c r="L85" s="6" t="str">
        <f>データ!DH6</f>
        <v>【82.62】</v>
      </c>
      <c r="M85" s="6" t="str">
        <f>データ!DS6</f>
        <v>【39.30】</v>
      </c>
      <c r="N85" s="6" t="str">
        <f>データ!ED6</f>
        <v>【-】</v>
      </c>
      <c r="O85" s="6" t="str">
        <f>データ!EO6</f>
        <v>【-】</v>
      </c>
    </row>
  </sheetData>
  <sheetProtection algorithmName="SHA-512" hashValue="btE4q60ltmDJ78QQ5jteQRxGseQKDZQe/GLU72RhYLIaWHm3/kKwzZ6hYIpUUXAUqyVzCHBtYEy0xmb8eVRwwQ==" saltValue="vobiUn/5sbMxbU58yWgZY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2"/>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19</v>
      </c>
      <c r="B3" s="16" t="s">
        <v>31</v>
      </c>
      <c r="C3" s="16" t="s">
        <v>60</v>
      </c>
      <c r="D3" s="16" t="s">
        <v>39</v>
      </c>
      <c r="E3" s="16" t="s">
        <v>4</v>
      </c>
      <c r="F3" s="16" t="s">
        <v>3</v>
      </c>
      <c r="G3" s="16" t="s">
        <v>24</v>
      </c>
      <c r="H3" s="79" t="s">
        <v>61</v>
      </c>
      <c r="I3" s="80"/>
      <c r="J3" s="80"/>
      <c r="K3" s="80"/>
      <c r="L3" s="80"/>
      <c r="M3" s="80"/>
      <c r="N3" s="80"/>
      <c r="O3" s="80"/>
      <c r="P3" s="80"/>
      <c r="Q3" s="80"/>
      <c r="R3" s="80"/>
      <c r="S3" s="80"/>
      <c r="T3" s="80"/>
      <c r="U3" s="80"/>
      <c r="V3" s="80"/>
      <c r="W3" s="80"/>
      <c r="X3" s="81"/>
      <c r="Y3" s="77"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10</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62</v>
      </c>
      <c r="B4" s="17"/>
      <c r="C4" s="17"/>
      <c r="D4" s="17"/>
      <c r="E4" s="17"/>
      <c r="F4" s="17"/>
      <c r="G4" s="17"/>
      <c r="H4" s="82"/>
      <c r="I4" s="83"/>
      <c r="J4" s="83"/>
      <c r="K4" s="83"/>
      <c r="L4" s="83"/>
      <c r="M4" s="83"/>
      <c r="N4" s="83"/>
      <c r="O4" s="83"/>
      <c r="P4" s="83"/>
      <c r="Q4" s="83"/>
      <c r="R4" s="83"/>
      <c r="S4" s="83"/>
      <c r="T4" s="83"/>
      <c r="U4" s="83"/>
      <c r="V4" s="83"/>
      <c r="W4" s="83"/>
      <c r="X4" s="84"/>
      <c r="Y4" s="78" t="s">
        <v>53</v>
      </c>
      <c r="Z4" s="78"/>
      <c r="AA4" s="78"/>
      <c r="AB4" s="78"/>
      <c r="AC4" s="78"/>
      <c r="AD4" s="78"/>
      <c r="AE4" s="78"/>
      <c r="AF4" s="78"/>
      <c r="AG4" s="78"/>
      <c r="AH4" s="78"/>
      <c r="AI4" s="78"/>
      <c r="AJ4" s="78" t="s">
        <v>47</v>
      </c>
      <c r="AK4" s="78"/>
      <c r="AL4" s="78"/>
      <c r="AM4" s="78"/>
      <c r="AN4" s="78"/>
      <c r="AO4" s="78"/>
      <c r="AP4" s="78"/>
      <c r="AQ4" s="78"/>
      <c r="AR4" s="78"/>
      <c r="AS4" s="78"/>
      <c r="AT4" s="78"/>
      <c r="AU4" s="78" t="s">
        <v>27</v>
      </c>
      <c r="AV4" s="78"/>
      <c r="AW4" s="78"/>
      <c r="AX4" s="78"/>
      <c r="AY4" s="78"/>
      <c r="AZ4" s="78"/>
      <c r="BA4" s="78"/>
      <c r="BB4" s="78"/>
      <c r="BC4" s="78"/>
      <c r="BD4" s="78"/>
      <c r="BE4" s="78"/>
      <c r="BF4" s="78" t="s">
        <v>64</v>
      </c>
      <c r="BG4" s="78"/>
      <c r="BH4" s="78"/>
      <c r="BI4" s="78"/>
      <c r="BJ4" s="78"/>
      <c r="BK4" s="78"/>
      <c r="BL4" s="78"/>
      <c r="BM4" s="78"/>
      <c r="BN4" s="78"/>
      <c r="BO4" s="78"/>
      <c r="BP4" s="78"/>
      <c r="BQ4" s="78" t="s">
        <v>14</v>
      </c>
      <c r="BR4" s="78"/>
      <c r="BS4" s="78"/>
      <c r="BT4" s="78"/>
      <c r="BU4" s="78"/>
      <c r="BV4" s="78"/>
      <c r="BW4" s="78"/>
      <c r="BX4" s="78"/>
      <c r="BY4" s="78"/>
      <c r="BZ4" s="78"/>
      <c r="CA4" s="78"/>
      <c r="CB4" s="78" t="s">
        <v>63</v>
      </c>
      <c r="CC4" s="78"/>
      <c r="CD4" s="78"/>
      <c r="CE4" s="78"/>
      <c r="CF4" s="78"/>
      <c r="CG4" s="78"/>
      <c r="CH4" s="78"/>
      <c r="CI4" s="78"/>
      <c r="CJ4" s="78"/>
      <c r="CK4" s="78"/>
      <c r="CL4" s="78"/>
      <c r="CM4" s="78" t="s">
        <v>1</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8" x14ac:dyDescent="0.2">
      <c r="A5" s="14" t="s">
        <v>69</v>
      </c>
      <c r="B5" s="18"/>
      <c r="C5" s="18"/>
      <c r="D5" s="18"/>
      <c r="E5" s="18"/>
      <c r="F5" s="18"/>
      <c r="G5" s="18"/>
      <c r="H5" s="22" t="s">
        <v>59</v>
      </c>
      <c r="I5" s="22" t="s">
        <v>70</v>
      </c>
      <c r="J5" s="22" t="s">
        <v>71</v>
      </c>
      <c r="K5" s="22" t="s">
        <v>72</v>
      </c>
      <c r="L5" s="22" t="s">
        <v>73</v>
      </c>
      <c r="M5" s="22" t="s">
        <v>5</v>
      </c>
      <c r="N5" s="22" t="s">
        <v>74</v>
      </c>
      <c r="O5" s="22" t="s">
        <v>75</v>
      </c>
      <c r="P5" s="22" t="s">
        <v>76</v>
      </c>
      <c r="Q5" s="22" t="s">
        <v>77</v>
      </c>
      <c r="R5" s="22" t="s">
        <v>78</v>
      </c>
      <c r="S5" s="22" t="s">
        <v>79</v>
      </c>
      <c r="T5" s="22" t="s">
        <v>80</v>
      </c>
      <c r="U5" s="22" t="s">
        <v>0</v>
      </c>
      <c r="V5" s="22" t="s">
        <v>81</v>
      </c>
      <c r="W5" s="22" t="s">
        <v>82</v>
      </c>
      <c r="X5" s="22" t="s">
        <v>83</v>
      </c>
      <c r="Y5" s="22" t="s">
        <v>85</v>
      </c>
      <c r="Z5" s="22" t="s">
        <v>86</v>
      </c>
      <c r="AA5" s="22" t="s">
        <v>87</v>
      </c>
      <c r="AB5" s="22" t="s">
        <v>88</v>
      </c>
      <c r="AC5" s="22" t="s">
        <v>89</v>
      </c>
      <c r="AD5" s="22" t="s">
        <v>91</v>
      </c>
      <c r="AE5" s="22" t="s">
        <v>92</v>
      </c>
      <c r="AF5" s="22" t="s">
        <v>93</v>
      </c>
      <c r="AG5" s="22" t="s">
        <v>94</v>
      </c>
      <c r="AH5" s="22" t="s">
        <v>95</v>
      </c>
      <c r="AI5" s="22" t="s">
        <v>46</v>
      </c>
      <c r="AJ5" s="22" t="s">
        <v>85</v>
      </c>
      <c r="AK5" s="22" t="s">
        <v>86</v>
      </c>
      <c r="AL5" s="22" t="s">
        <v>87</v>
      </c>
      <c r="AM5" s="22" t="s">
        <v>88</v>
      </c>
      <c r="AN5" s="22" t="s">
        <v>89</v>
      </c>
      <c r="AO5" s="22" t="s">
        <v>91</v>
      </c>
      <c r="AP5" s="22" t="s">
        <v>92</v>
      </c>
      <c r="AQ5" s="22" t="s">
        <v>93</v>
      </c>
      <c r="AR5" s="22" t="s">
        <v>94</v>
      </c>
      <c r="AS5" s="22" t="s">
        <v>95</v>
      </c>
      <c r="AT5" s="22" t="s">
        <v>90</v>
      </c>
      <c r="AU5" s="22" t="s">
        <v>85</v>
      </c>
      <c r="AV5" s="22" t="s">
        <v>86</v>
      </c>
      <c r="AW5" s="22" t="s">
        <v>87</v>
      </c>
      <c r="AX5" s="22" t="s">
        <v>88</v>
      </c>
      <c r="AY5" s="22" t="s">
        <v>89</v>
      </c>
      <c r="AZ5" s="22" t="s">
        <v>91</v>
      </c>
      <c r="BA5" s="22" t="s">
        <v>92</v>
      </c>
      <c r="BB5" s="22" t="s">
        <v>93</v>
      </c>
      <c r="BC5" s="22" t="s">
        <v>94</v>
      </c>
      <c r="BD5" s="22" t="s">
        <v>95</v>
      </c>
      <c r="BE5" s="22" t="s">
        <v>90</v>
      </c>
      <c r="BF5" s="22" t="s">
        <v>85</v>
      </c>
      <c r="BG5" s="22" t="s">
        <v>86</v>
      </c>
      <c r="BH5" s="22" t="s">
        <v>87</v>
      </c>
      <c r="BI5" s="22" t="s">
        <v>88</v>
      </c>
      <c r="BJ5" s="22" t="s">
        <v>89</v>
      </c>
      <c r="BK5" s="22" t="s">
        <v>91</v>
      </c>
      <c r="BL5" s="22" t="s">
        <v>92</v>
      </c>
      <c r="BM5" s="22" t="s">
        <v>93</v>
      </c>
      <c r="BN5" s="22" t="s">
        <v>94</v>
      </c>
      <c r="BO5" s="22" t="s">
        <v>95</v>
      </c>
      <c r="BP5" s="22" t="s">
        <v>90</v>
      </c>
      <c r="BQ5" s="22" t="s">
        <v>85</v>
      </c>
      <c r="BR5" s="22" t="s">
        <v>86</v>
      </c>
      <c r="BS5" s="22" t="s">
        <v>87</v>
      </c>
      <c r="BT5" s="22" t="s">
        <v>88</v>
      </c>
      <c r="BU5" s="22" t="s">
        <v>89</v>
      </c>
      <c r="BV5" s="22" t="s">
        <v>91</v>
      </c>
      <c r="BW5" s="22" t="s">
        <v>92</v>
      </c>
      <c r="BX5" s="22" t="s">
        <v>93</v>
      </c>
      <c r="BY5" s="22" t="s">
        <v>94</v>
      </c>
      <c r="BZ5" s="22" t="s">
        <v>95</v>
      </c>
      <c r="CA5" s="22" t="s">
        <v>90</v>
      </c>
      <c r="CB5" s="22" t="s">
        <v>85</v>
      </c>
      <c r="CC5" s="22" t="s">
        <v>86</v>
      </c>
      <c r="CD5" s="22" t="s">
        <v>87</v>
      </c>
      <c r="CE5" s="22" t="s">
        <v>88</v>
      </c>
      <c r="CF5" s="22" t="s">
        <v>89</v>
      </c>
      <c r="CG5" s="22" t="s">
        <v>91</v>
      </c>
      <c r="CH5" s="22" t="s">
        <v>92</v>
      </c>
      <c r="CI5" s="22" t="s">
        <v>93</v>
      </c>
      <c r="CJ5" s="22" t="s">
        <v>94</v>
      </c>
      <c r="CK5" s="22" t="s">
        <v>95</v>
      </c>
      <c r="CL5" s="22" t="s">
        <v>90</v>
      </c>
      <c r="CM5" s="22" t="s">
        <v>85</v>
      </c>
      <c r="CN5" s="22" t="s">
        <v>86</v>
      </c>
      <c r="CO5" s="22" t="s">
        <v>87</v>
      </c>
      <c r="CP5" s="22" t="s">
        <v>88</v>
      </c>
      <c r="CQ5" s="22" t="s">
        <v>89</v>
      </c>
      <c r="CR5" s="22" t="s">
        <v>91</v>
      </c>
      <c r="CS5" s="22" t="s">
        <v>92</v>
      </c>
      <c r="CT5" s="22" t="s">
        <v>93</v>
      </c>
      <c r="CU5" s="22" t="s">
        <v>94</v>
      </c>
      <c r="CV5" s="22" t="s">
        <v>95</v>
      </c>
      <c r="CW5" s="22" t="s">
        <v>90</v>
      </c>
      <c r="CX5" s="22" t="s">
        <v>85</v>
      </c>
      <c r="CY5" s="22" t="s">
        <v>86</v>
      </c>
      <c r="CZ5" s="22" t="s">
        <v>87</v>
      </c>
      <c r="DA5" s="22" t="s">
        <v>88</v>
      </c>
      <c r="DB5" s="22" t="s">
        <v>89</v>
      </c>
      <c r="DC5" s="22" t="s">
        <v>91</v>
      </c>
      <c r="DD5" s="22" t="s">
        <v>92</v>
      </c>
      <c r="DE5" s="22" t="s">
        <v>93</v>
      </c>
      <c r="DF5" s="22" t="s">
        <v>94</v>
      </c>
      <c r="DG5" s="22" t="s">
        <v>95</v>
      </c>
      <c r="DH5" s="22" t="s">
        <v>90</v>
      </c>
      <c r="DI5" s="22" t="s">
        <v>85</v>
      </c>
      <c r="DJ5" s="22" t="s">
        <v>86</v>
      </c>
      <c r="DK5" s="22" t="s">
        <v>87</v>
      </c>
      <c r="DL5" s="22" t="s">
        <v>88</v>
      </c>
      <c r="DM5" s="22" t="s">
        <v>89</v>
      </c>
      <c r="DN5" s="22" t="s">
        <v>91</v>
      </c>
      <c r="DO5" s="22" t="s">
        <v>92</v>
      </c>
      <c r="DP5" s="22" t="s">
        <v>93</v>
      </c>
      <c r="DQ5" s="22" t="s">
        <v>94</v>
      </c>
      <c r="DR5" s="22" t="s">
        <v>95</v>
      </c>
      <c r="DS5" s="22" t="s">
        <v>90</v>
      </c>
      <c r="DT5" s="22" t="s">
        <v>85</v>
      </c>
      <c r="DU5" s="22" t="s">
        <v>86</v>
      </c>
      <c r="DV5" s="22" t="s">
        <v>87</v>
      </c>
      <c r="DW5" s="22" t="s">
        <v>88</v>
      </c>
      <c r="DX5" s="22" t="s">
        <v>89</v>
      </c>
      <c r="DY5" s="22" t="s">
        <v>91</v>
      </c>
      <c r="DZ5" s="22" t="s">
        <v>92</v>
      </c>
      <c r="EA5" s="22" t="s">
        <v>93</v>
      </c>
      <c r="EB5" s="22" t="s">
        <v>94</v>
      </c>
      <c r="EC5" s="22" t="s">
        <v>95</v>
      </c>
      <c r="ED5" s="22" t="s">
        <v>90</v>
      </c>
      <c r="EE5" s="22" t="s">
        <v>85</v>
      </c>
      <c r="EF5" s="22" t="s">
        <v>86</v>
      </c>
      <c r="EG5" s="22" t="s">
        <v>87</v>
      </c>
      <c r="EH5" s="22" t="s">
        <v>88</v>
      </c>
      <c r="EI5" s="22" t="s">
        <v>89</v>
      </c>
      <c r="EJ5" s="22" t="s">
        <v>91</v>
      </c>
      <c r="EK5" s="22" t="s">
        <v>92</v>
      </c>
      <c r="EL5" s="22" t="s">
        <v>93</v>
      </c>
      <c r="EM5" s="22" t="s">
        <v>94</v>
      </c>
      <c r="EN5" s="22" t="s">
        <v>95</v>
      </c>
      <c r="EO5" s="22" t="s">
        <v>90</v>
      </c>
    </row>
    <row r="6" spans="1:148" s="13" customFormat="1" x14ac:dyDescent="0.2">
      <c r="A6" s="14" t="s">
        <v>96</v>
      </c>
      <c r="B6" s="19">
        <f t="shared" ref="B6:X6" si="1">B7</f>
        <v>2024</v>
      </c>
      <c r="C6" s="19">
        <f t="shared" si="1"/>
        <v>162086</v>
      </c>
      <c r="D6" s="19">
        <f t="shared" si="1"/>
        <v>46</v>
      </c>
      <c r="E6" s="19">
        <f t="shared" si="1"/>
        <v>18</v>
      </c>
      <c r="F6" s="19">
        <f t="shared" si="1"/>
        <v>1</v>
      </c>
      <c r="G6" s="19">
        <f t="shared" si="1"/>
        <v>0</v>
      </c>
      <c r="H6" s="19" t="str">
        <f t="shared" si="1"/>
        <v>富山県　砺波市</v>
      </c>
      <c r="I6" s="19" t="str">
        <f t="shared" si="1"/>
        <v>法適用</v>
      </c>
      <c r="J6" s="19" t="str">
        <f t="shared" si="1"/>
        <v>下水道事業</v>
      </c>
      <c r="K6" s="19" t="str">
        <f t="shared" si="1"/>
        <v>個別排水処理</v>
      </c>
      <c r="L6" s="19" t="str">
        <f t="shared" si="1"/>
        <v>L2</v>
      </c>
      <c r="M6" s="19" t="str">
        <f t="shared" si="1"/>
        <v>非設置</v>
      </c>
      <c r="N6" s="23" t="str">
        <f t="shared" si="1"/>
        <v>-</v>
      </c>
      <c r="O6" s="23">
        <f t="shared" si="1"/>
        <v>40.54</v>
      </c>
      <c r="P6" s="23">
        <f t="shared" si="1"/>
        <v>0.02</v>
      </c>
      <c r="Q6" s="23">
        <f t="shared" si="1"/>
        <v>100</v>
      </c>
      <c r="R6" s="23">
        <f t="shared" si="1"/>
        <v>3300</v>
      </c>
      <c r="S6" s="23">
        <f t="shared" si="1"/>
        <v>46674</v>
      </c>
      <c r="T6" s="23">
        <f t="shared" si="1"/>
        <v>127.03</v>
      </c>
      <c r="U6" s="23">
        <f t="shared" si="1"/>
        <v>367.43</v>
      </c>
      <c r="V6" s="23">
        <f t="shared" si="1"/>
        <v>7</v>
      </c>
      <c r="W6" s="23">
        <f t="shared" si="1"/>
        <v>0.01</v>
      </c>
      <c r="X6" s="23">
        <f t="shared" si="1"/>
        <v>700</v>
      </c>
      <c r="Y6" s="27">
        <f t="shared" ref="Y6:AH6" si="2">IF(Y7="",NA(),Y7)</f>
        <v>74.739999999999995</v>
      </c>
      <c r="Z6" s="27">
        <f t="shared" si="2"/>
        <v>71.12</v>
      </c>
      <c r="AA6" s="27">
        <f t="shared" si="2"/>
        <v>100.41</v>
      </c>
      <c r="AB6" s="27">
        <f t="shared" si="2"/>
        <v>122.11</v>
      </c>
      <c r="AC6" s="27">
        <f t="shared" si="2"/>
        <v>101.94</v>
      </c>
      <c r="AD6" s="27">
        <f t="shared" si="2"/>
        <v>96.14</v>
      </c>
      <c r="AE6" s="27">
        <f t="shared" si="2"/>
        <v>95.6</v>
      </c>
      <c r="AF6" s="27">
        <f t="shared" si="2"/>
        <v>93.57</v>
      </c>
      <c r="AG6" s="27">
        <f t="shared" si="2"/>
        <v>96.48</v>
      </c>
      <c r="AH6" s="27">
        <f t="shared" si="2"/>
        <v>100.84</v>
      </c>
      <c r="AI6" s="23" t="str">
        <f>IF(AI7="","",IF(AI7="-","【-】","【"&amp;SUBSTITUTE(TEXT(AI7,"#,##0.00"),"-","△")&amp;"】"))</f>
        <v>【100.11】</v>
      </c>
      <c r="AJ6" s="27">
        <f t="shared" ref="AJ6:AS6" si="3">IF(AJ7="",NA(),AJ7)</f>
        <v>80.489999999999995</v>
      </c>
      <c r="AK6" s="27">
        <f t="shared" si="3"/>
        <v>110.24</v>
      </c>
      <c r="AL6" s="23">
        <f t="shared" si="3"/>
        <v>0</v>
      </c>
      <c r="AM6" s="23">
        <f t="shared" si="3"/>
        <v>0</v>
      </c>
      <c r="AN6" s="23">
        <f t="shared" si="3"/>
        <v>0</v>
      </c>
      <c r="AO6" s="27">
        <f t="shared" si="3"/>
        <v>237</v>
      </c>
      <c r="AP6" s="27">
        <f t="shared" si="3"/>
        <v>257.23</v>
      </c>
      <c r="AQ6" s="27">
        <f t="shared" si="3"/>
        <v>293.54000000000002</v>
      </c>
      <c r="AR6" s="27">
        <f t="shared" si="3"/>
        <v>224.6</v>
      </c>
      <c r="AS6" s="27">
        <f t="shared" si="3"/>
        <v>135.16999999999999</v>
      </c>
      <c r="AT6" s="23" t="str">
        <f>IF(AT7="","",IF(AT7="-","【-】","【"&amp;SUBSTITUTE(TEXT(AT7,"#,##0.00"),"-","△")&amp;"】"))</f>
        <v>【144.34】</v>
      </c>
      <c r="AU6" s="27">
        <f t="shared" ref="AU6:BD6" si="4">IF(AU7="",NA(),AU7)</f>
        <v>-17.41</v>
      </c>
      <c r="AV6" s="27">
        <f t="shared" si="4"/>
        <v>-89.9</v>
      </c>
      <c r="AW6" s="27">
        <f t="shared" si="4"/>
        <v>5.6</v>
      </c>
      <c r="AX6" s="27">
        <f t="shared" si="4"/>
        <v>5.75</v>
      </c>
      <c r="AY6" s="27">
        <f t="shared" si="4"/>
        <v>5.65</v>
      </c>
      <c r="AZ6" s="27">
        <f t="shared" si="4"/>
        <v>135.35</v>
      </c>
      <c r="BA6" s="27">
        <f t="shared" si="4"/>
        <v>150.91999999999999</v>
      </c>
      <c r="BB6" s="27">
        <f t="shared" si="4"/>
        <v>151.72</v>
      </c>
      <c r="BC6" s="27">
        <f t="shared" si="4"/>
        <v>132.16</v>
      </c>
      <c r="BD6" s="27">
        <f t="shared" si="4"/>
        <v>113.41</v>
      </c>
      <c r="BE6" s="23" t="str">
        <f>IF(BE7="","",IF(BE7="-","【-】","【"&amp;SUBSTITUTE(TEXT(BE7,"#,##0.00"),"-","△")&amp;"】"))</f>
        <v>【114.26】</v>
      </c>
      <c r="BF6" s="27">
        <f t="shared" ref="BF6:BO6" si="5">IF(BF7="",NA(),BF7)</f>
        <v>1129.27</v>
      </c>
      <c r="BG6" s="27">
        <f t="shared" si="5"/>
        <v>1627.56</v>
      </c>
      <c r="BH6" s="27">
        <f t="shared" si="5"/>
        <v>1440.48</v>
      </c>
      <c r="BI6" s="27">
        <f t="shared" si="5"/>
        <v>1255.6500000000001</v>
      </c>
      <c r="BJ6" s="27">
        <f t="shared" si="5"/>
        <v>1021.26</v>
      </c>
      <c r="BK6" s="27">
        <f t="shared" si="5"/>
        <v>782.91</v>
      </c>
      <c r="BL6" s="27">
        <f t="shared" si="5"/>
        <v>783.21</v>
      </c>
      <c r="BM6" s="27">
        <f t="shared" si="5"/>
        <v>902.04</v>
      </c>
      <c r="BN6" s="27">
        <f t="shared" si="5"/>
        <v>992.16</v>
      </c>
      <c r="BO6" s="27">
        <f t="shared" si="5"/>
        <v>950.64</v>
      </c>
      <c r="BP6" s="23" t="str">
        <f>IF(BP7="","",IF(BP7="-","【-】","【"&amp;SUBSTITUTE(TEXT(BP7,"#,##0.00"),"-","△")&amp;"】"))</f>
        <v>【876.32】</v>
      </c>
      <c r="BQ6" s="27">
        <f t="shared" ref="BQ6:BZ6" si="6">IF(BQ7="",NA(),BQ7)</f>
        <v>236.47</v>
      </c>
      <c r="BR6" s="27">
        <f t="shared" si="6"/>
        <v>92.59</v>
      </c>
      <c r="BS6" s="27">
        <f t="shared" si="6"/>
        <v>93.23</v>
      </c>
      <c r="BT6" s="27">
        <f t="shared" si="6"/>
        <v>100</v>
      </c>
      <c r="BU6" s="27">
        <f t="shared" si="6"/>
        <v>160.76</v>
      </c>
      <c r="BV6" s="27">
        <f t="shared" si="6"/>
        <v>49.38</v>
      </c>
      <c r="BW6" s="27">
        <f t="shared" si="6"/>
        <v>48.53</v>
      </c>
      <c r="BX6" s="27">
        <f t="shared" si="6"/>
        <v>46.11</v>
      </c>
      <c r="BY6" s="27">
        <f t="shared" si="6"/>
        <v>45.55</v>
      </c>
      <c r="BZ6" s="27">
        <f t="shared" si="6"/>
        <v>38.549999999999997</v>
      </c>
      <c r="CA6" s="23" t="str">
        <f>IF(CA7="","",IF(CA7="-","【-】","【"&amp;SUBSTITUTE(TEXT(CA7,"#,##0.00"),"-","△")&amp;"】"))</f>
        <v>【39.48】</v>
      </c>
      <c r="CB6" s="27">
        <f t="shared" ref="CB6:CK6" si="7">IF(CB7="",NA(),CB7)</f>
        <v>97.59</v>
      </c>
      <c r="CC6" s="27">
        <f t="shared" si="7"/>
        <v>150.33000000000001</v>
      </c>
      <c r="CD6" s="27">
        <f t="shared" si="7"/>
        <v>150.28</v>
      </c>
      <c r="CE6" s="27">
        <f t="shared" si="7"/>
        <v>170.33</v>
      </c>
      <c r="CF6" s="27">
        <f t="shared" si="7"/>
        <v>129.30000000000001</v>
      </c>
      <c r="CG6" s="27">
        <f t="shared" si="7"/>
        <v>316.97000000000003</v>
      </c>
      <c r="CH6" s="27">
        <f t="shared" si="7"/>
        <v>326.17</v>
      </c>
      <c r="CI6" s="27">
        <f t="shared" si="7"/>
        <v>336.93</v>
      </c>
      <c r="CJ6" s="27">
        <f t="shared" si="7"/>
        <v>331.17</v>
      </c>
      <c r="CK6" s="27">
        <f t="shared" si="7"/>
        <v>391.34</v>
      </c>
      <c r="CL6" s="23" t="str">
        <f>IF(CL7="","",IF(CL7="-","【-】","【"&amp;SUBSTITUTE(TEXT(CL7,"#,##0.00"),"-","△")&amp;"】"))</f>
        <v>【390.09】</v>
      </c>
      <c r="CM6" s="27">
        <f t="shared" ref="CM6:CV6" si="8">IF(CM7="",NA(),CM7)</f>
        <v>20</v>
      </c>
      <c r="CN6" s="27">
        <f t="shared" si="8"/>
        <v>13.33</v>
      </c>
      <c r="CO6" s="27">
        <f t="shared" si="8"/>
        <v>13.33</v>
      </c>
      <c r="CP6" s="27">
        <f t="shared" si="8"/>
        <v>13.33</v>
      </c>
      <c r="CQ6" s="27">
        <f t="shared" si="8"/>
        <v>13.33</v>
      </c>
      <c r="CR6" s="27">
        <f t="shared" si="8"/>
        <v>46.36</v>
      </c>
      <c r="CS6" s="27">
        <f t="shared" si="8"/>
        <v>46.45</v>
      </c>
      <c r="CT6" s="27">
        <f t="shared" si="8"/>
        <v>45.36</v>
      </c>
      <c r="CU6" s="27">
        <f t="shared" si="8"/>
        <v>45.93</v>
      </c>
      <c r="CV6" s="27">
        <f t="shared" si="8"/>
        <v>44.52</v>
      </c>
      <c r="CW6" s="23" t="str">
        <f>IF(CW7="","",IF(CW7="-","【-】","【"&amp;SUBSTITUTE(TEXT(CW7,"#,##0.00"),"-","△")&amp;"】"))</f>
        <v>【45.56】</v>
      </c>
      <c r="CX6" s="27">
        <f t="shared" ref="CX6:DG6" si="9">IF(CX7="",NA(),CX7)</f>
        <v>100</v>
      </c>
      <c r="CY6" s="27">
        <f t="shared" si="9"/>
        <v>100</v>
      </c>
      <c r="CZ6" s="27">
        <f t="shared" si="9"/>
        <v>100</v>
      </c>
      <c r="DA6" s="27">
        <f t="shared" si="9"/>
        <v>100</v>
      </c>
      <c r="DB6" s="27">
        <f t="shared" si="9"/>
        <v>100</v>
      </c>
      <c r="DC6" s="27">
        <f t="shared" si="9"/>
        <v>83.08</v>
      </c>
      <c r="DD6" s="27">
        <f t="shared" si="9"/>
        <v>82.61</v>
      </c>
      <c r="DE6" s="27">
        <f t="shared" si="9"/>
        <v>82.21</v>
      </c>
      <c r="DF6" s="27">
        <f t="shared" si="9"/>
        <v>82.98</v>
      </c>
      <c r="DG6" s="27">
        <f t="shared" si="9"/>
        <v>82.9</v>
      </c>
      <c r="DH6" s="23" t="str">
        <f>IF(DH7="","",IF(DH7="-","【-】","【"&amp;SUBSTITUTE(TEXT(DH7,"#,##0.00"),"-","△")&amp;"】"))</f>
        <v>【82.62】</v>
      </c>
      <c r="DI6" s="27">
        <f t="shared" ref="DI6:DR6" si="10">IF(DI7="",NA(),DI7)</f>
        <v>11.26</v>
      </c>
      <c r="DJ6" s="27">
        <f t="shared" si="10"/>
        <v>13.38</v>
      </c>
      <c r="DK6" s="27">
        <f t="shared" si="10"/>
        <v>19.03</v>
      </c>
      <c r="DL6" s="27">
        <f t="shared" si="10"/>
        <v>26.38</v>
      </c>
      <c r="DM6" s="27">
        <f t="shared" si="10"/>
        <v>32.24</v>
      </c>
      <c r="DN6" s="27">
        <f t="shared" si="10"/>
        <v>33.75</v>
      </c>
      <c r="DO6" s="27">
        <f t="shared" si="10"/>
        <v>36.21</v>
      </c>
      <c r="DP6" s="27">
        <f t="shared" si="10"/>
        <v>39.69</v>
      </c>
      <c r="DQ6" s="27">
        <f t="shared" si="10"/>
        <v>39.700000000000003</v>
      </c>
      <c r="DR6" s="27">
        <f t="shared" si="10"/>
        <v>39.79</v>
      </c>
      <c r="DS6" s="23" t="str">
        <f>IF(DS7="","",IF(DS7="-","【-】","【"&amp;SUBSTITUTE(TEXT(DS7,"#,##0.00"),"-","△")&amp;"】"))</f>
        <v>【39.30】</v>
      </c>
      <c r="DT6" s="27" t="str">
        <f t="shared" ref="DT6:EC6" si="11">IF(DT7="",NA(),DT7)</f>
        <v>-</v>
      </c>
      <c r="DU6" s="27" t="str">
        <f t="shared" si="11"/>
        <v>-</v>
      </c>
      <c r="DV6" s="27" t="str">
        <f t="shared" si="11"/>
        <v>-</v>
      </c>
      <c r="DW6" s="27" t="str">
        <f t="shared" si="11"/>
        <v>-</v>
      </c>
      <c r="DX6" s="27" t="str">
        <f t="shared" si="11"/>
        <v>-</v>
      </c>
      <c r="DY6" s="27" t="str">
        <f t="shared" si="11"/>
        <v>-</v>
      </c>
      <c r="DZ6" s="27" t="str">
        <f t="shared" si="11"/>
        <v>-</v>
      </c>
      <c r="EA6" s="27" t="str">
        <f t="shared" si="11"/>
        <v>-</v>
      </c>
      <c r="EB6" s="27" t="str">
        <f t="shared" si="11"/>
        <v>-</v>
      </c>
      <c r="EC6" s="27" t="str">
        <f t="shared" si="11"/>
        <v>-</v>
      </c>
      <c r="ED6" s="23" t="str">
        <f>IF(ED7="","",IF(ED7="-","【-】","【"&amp;SUBSTITUTE(TEXT(ED7,"#,##0.00"),"-","△")&amp;"】"))</f>
        <v>【-】</v>
      </c>
      <c r="EE6" s="27" t="str">
        <f t="shared" ref="EE6:EN6" si="12">IF(EE7="",NA(),EE7)</f>
        <v>-</v>
      </c>
      <c r="EF6" s="27" t="str">
        <f t="shared" si="12"/>
        <v>-</v>
      </c>
      <c r="EG6" s="27" t="str">
        <f t="shared" si="12"/>
        <v>-</v>
      </c>
      <c r="EH6" s="27" t="str">
        <f t="shared" si="12"/>
        <v>-</v>
      </c>
      <c r="EI6" s="27" t="str">
        <f t="shared" si="12"/>
        <v>-</v>
      </c>
      <c r="EJ6" s="27" t="str">
        <f t="shared" si="12"/>
        <v>-</v>
      </c>
      <c r="EK6" s="27" t="str">
        <f t="shared" si="12"/>
        <v>-</v>
      </c>
      <c r="EL6" s="27" t="str">
        <f t="shared" si="12"/>
        <v>-</v>
      </c>
      <c r="EM6" s="27" t="str">
        <f t="shared" si="12"/>
        <v>-</v>
      </c>
      <c r="EN6" s="27" t="str">
        <f t="shared" si="12"/>
        <v>-</v>
      </c>
      <c r="EO6" s="23" t="str">
        <f>IF(EO7="","",IF(EO7="-","【-】","【"&amp;SUBSTITUTE(TEXT(EO7,"#,##0.00"),"-","△")&amp;"】"))</f>
        <v>【-】</v>
      </c>
    </row>
    <row r="7" spans="1:148" s="13" customFormat="1" x14ac:dyDescent="0.2">
      <c r="A7" s="14"/>
      <c r="B7" s="20">
        <v>2024</v>
      </c>
      <c r="C7" s="20">
        <v>162086</v>
      </c>
      <c r="D7" s="20">
        <v>46</v>
      </c>
      <c r="E7" s="20">
        <v>18</v>
      </c>
      <c r="F7" s="20">
        <v>1</v>
      </c>
      <c r="G7" s="20">
        <v>0</v>
      </c>
      <c r="H7" s="20" t="s">
        <v>97</v>
      </c>
      <c r="I7" s="20" t="s">
        <v>98</v>
      </c>
      <c r="J7" s="20" t="s">
        <v>99</v>
      </c>
      <c r="K7" s="20" t="s">
        <v>33</v>
      </c>
      <c r="L7" s="20" t="s">
        <v>84</v>
      </c>
      <c r="M7" s="20" t="s">
        <v>100</v>
      </c>
      <c r="N7" s="24" t="s">
        <v>101</v>
      </c>
      <c r="O7" s="24">
        <v>40.54</v>
      </c>
      <c r="P7" s="24">
        <v>0.02</v>
      </c>
      <c r="Q7" s="24">
        <v>100</v>
      </c>
      <c r="R7" s="24">
        <v>3300</v>
      </c>
      <c r="S7" s="24">
        <v>46674</v>
      </c>
      <c r="T7" s="24">
        <v>127.03</v>
      </c>
      <c r="U7" s="24">
        <v>367.43</v>
      </c>
      <c r="V7" s="24">
        <v>7</v>
      </c>
      <c r="W7" s="24">
        <v>0.01</v>
      </c>
      <c r="X7" s="24">
        <v>700</v>
      </c>
      <c r="Y7" s="24">
        <v>74.739999999999995</v>
      </c>
      <c r="Z7" s="24">
        <v>71.12</v>
      </c>
      <c r="AA7" s="24">
        <v>100.41</v>
      </c>
      <c r="AB7" s="24">
        <v>122.11</v>
      </c>
      <c r="AC7" s="24">
        <v>101.94</v>
      </c>
      <c r="AD7" s="24">
        <v>96.14</v>
      </c>
      <c r="AE7" s="24">
        <v>95.6</v>
      </c>
      <c r="AF7" s="24">
        <v>93.57</v>
      </c>
      <c r="AG7" s="24">
        <v>96.48</v>
      </c>
      <c r="AH7" s="24">
        <v>100.84</v>
      </c>
      <c r="AI7" s="24">
        <v>100.11</v>
      </c>
      <c r="AJ7" s="24">
        <v>80.489999999999995</v>
      </c>
      <c r="AK7" s="24">
        <v>110.24</v>
      </c>
      <c r="AL7" s="24">
        <v>0</v>
      </c>
      <c r="AM7" s="24">
        <v>0</v>
      </c>
      <c r="AN7" s="24">
        <v>0</v>
      </c>
      <c r="AO7" s="24">
        <v>237</v>
      </c>
      <c r="AP7" s="24">
        <v>257.23</v>
      </c>
      <c r="AQ7" s="24">
        <v>293.54000000000002</v>
      </c>
      <c r="AR7" s="24">
        <v>224.6</v>
      </c>
      <c r="AS7" s="24">
        <v>135.16999999999999</v>
      </c>
      <c r="AT7" s="24">
        <v>144.34</v>
      </c>
      <c r="AU7" s="24">
        <v>-17.41</v>
      </c>
      <c r="AV7" s="24">
        <v>-89.9</v>
      </c>
      <c r="AW7" s="24">
        <v>5.6</v>
      </c>
      <c r="AX7" s="24">
        <v>5.75</v>
      </c>
      <c r="AY7" s="24">
        <v>5.65</v>
      </c>
      <c r="AZ7" s="24">
        <v>135.35</v>
      </c>
      <c r="BA7" s="24">
        <v>150.91999999999999</v>
      </c>
      <c r="BB7" s="24">
        <v>151.72</v>
      </c>
      <c r="BC7" s="24">
        <v>132.16</v>
      </c>
      <c r="BD7" s="24">
        <v>113.41</v>
      </c>
      <c r="BE7" s="24">
        <v>114.26</v>
      </c>
      <c r="BF7" s="24">
        <v>1129.27</v>
      </c>
      <c r="BG7" s="24">
        <v>1627.56</v>
      </c>
      <c r="BH7" s="24">
        <v>1440.48</v>
      </c>
      <c r="BI7" s="24">
        <v>1255.6500000000001</v>
      </c>
      <c r="BJ7" s="24">
        <v>1021.26</v>
      </c>
      <c r="BK7" s="24">
        <v>782.91</v>
      </c>
      <c r="BL7" s="24">
        <v>783.21</v>
      </c>
      <c r="BM7" s="24">
        <v>902.04</v>
      </c>
      <c r="BN7" s="24">
        <v>992.16</v>
      </c>
      <c r="BO7" s="24">
        <v>950.64</v>
      </c>
      <c r="BP7" s="24">
        <v>876.32</v>
      </c>
      <c r="BQ7" s="24">
        <v>236.47</v>
      </c>
      <c r="BR7" s="24">
        <v>92.59</v>
      </c>
      <c r="BS7" s="24">
        <v>93.23</v>
      </c>
      <c r="BT7" s="24">
        <v>100</v>
      </c>
      <c r="BU7" s="24">
        <v>160.76</v>
      </c>
      <c r="BV7" s="24">
        <v>49.38</v>
      </c>
      <c r="BW7" s="24">
        <v>48.53</v>
      </c>
      <c r="BX7" s="24">
        <v>46.11</v>
      </c>
      <c r="BY7" s="24">
        <v>45.55</v>
      </c>
      <c r="BZ7" s="24">
        <v>38.549999999999997</v>
      </c>
      <c r="CA7" s="24">
        <v>39.479999999999997</v>
      </c>
      <c r="CB7" s="24">
        <v>97.59</v>
      </c>
      <c r="CC7" s="24">
        <v>150.33000000000001</v>
      </c>
      <c r="CD7" s="24">
        <v>150.28</v>
      </c>
      <c r="CE7" s="24">
        <v>170.33</v>
      </c>
      <c r="CF7" s="24">
        <v>129.30000000000001</v>
      </c>
      <c r="CG7" s="24">
        <v>316.97000000000003</v>
      </c>
      <c r="CH7" s="24">
        <v>326.17</v>
      </c>
      <c r="CI7" s="24">
        <v>336.93</v>
      </c>
      <c r="CJ7" s="24">
        <v>331.17</v>
      </c>
      <c r="CK7" s="24">
        <v>391.34</v>
      </c>
      <c r="CL7" s="24">
        <v>390.09</v>
      </c>
      <c r="CM7" s="24">
        <v>20</v>
      </c>
      <c r="CN7" s="24">
        <v>13.33</v>
      </c>
      <c r="CO7" s="24">
        <v>13.33</v>
      </c>
      <c r="CP7" s="24">
        <v>13.33</v>
      </c>
      <c r="CQ7" s="24">
        <v>13.33</v>
      </c>
      <c r="CR7" s="24">
        <v>46.36</v>
      </c>
      <c r="CS7" s="24">
        <v>46.45</v>
      </c>
      <c r="CT7" s="24">
        <v>45.36</v>
      </c>
      <c r="CU7" s="24">
        <v>45.93</v>
      </c>
      <c r="CV7" s="24">
        <v>44.52</v>
      </c>
      <c r="CW7" s="24">
        <v>45.56</v>
      </c>
      <c r="CX7" s="24">
        <v>100</v>
      </c>
      <c r="CY7" s="24">
        <v>100</v>
      </c>
      <c r="CZ7" s="24">
        <v>100</v>
      </c>
      <c r="DA7" s="24">
        <v>100</v>
      </c>
      <c r="DB7" s="24">
        <v>100</v>
      </c>
      <c r="DC7" s="24">
        <v>83.08</v>
      </c>
      <c r="DD7" s="24">
        <v>82.61</v>
      </c>
      <c r="DE7" s="24">
        <v>82.21</v>
      </c>
      <c r="DF7" s="24">
        <v>82.98</v>
      </c>
      <c r="DG7" s="24">
        <v>82.9</v>
      </c>
      <c r="DH7" s="24">
        <v>82.62</v>
      </c>
      <c r="DI7" s="24">
        <v>11.26</v>
      </c>
      <c r="DJ7" s="24">
        <v>13.38</v>
      </c>
      <c r="DK7" s="24">
        <v>19.03</v>
      </c>
      <c r="DL7" s="24">
        <v>26.38</v>
      </c>
      <c r="DM7" s="24">
        <v>32.24</v>
      </c>
      <c r="DN7" s="24">
        <v>33.75</v>
      </c>
      <c r="DO7" s="24">
        <v>36.21</v>
      </c>
      <c r="DP7" s="24">
        <v>39.69</v>
      </c>
      <c r="DQ7" s="24">
        <v>39.700000000000003</v>
      </c>
      <c r="DR7" s="24">
        <v>39.79</v>
      </c>
      <c r="DS7" s="24">
        <v>39.299999999999997</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31</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長濱　健仁</cp:lastModifiedBy>
  <dcterms:created xsi:type="dcterms:W3CDTF">2026-01-23T02:36:13Z</dcterms:created>
  <dcterms:modified xsi:type="dcterms:W3CDTF">2026-02-26T05:47:51Z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2026-02-18T08:18:50Z</vt:filetime>
  </property>
</Properties>
</file>