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306 経営比較分析表公表作業用\07砺波市\下水道\"/>
    </mc:Choice>
  </mc:AlternateContent>
  <xr:revisionPtr revIDLastSave="0" documentId="13_ncr:1_{AB1751F8-FD84-4519-9D7F-46BB9337F4ED}" xr6:coauthVersionLast="47" xr6:coauthVersionMax="47" xr10:uidLastSave="{00000000-0000-0000-0000-000000000000}"/>
  <workbookProtection workbookAlgorithmName="SHA-512" workbookHashValue="iXr7Hy7nNCeWR3NOl2Q2R7IkIMh2XMb2G3fk0TyZNdkBQBd8mj7W7bQnVnGAMp9pASkA9ARx5YG6wg6Z76x96g==" workbookSaltValue="BAj4bSvDhjOBoRaEpWSXKA=="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W10" i="4" s="1"/>
  <c r="P6" i="5"/>
  <c r="P10" i="4" s="1"/>
  <c r="O6" i="5"/>
  <c r="I10" i="4" s="1"/>
  <c r="N6" i="5"/>
  <c r="M6" i="5"/>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F85" i="4"/>
  <c r="E85" i="4"/>
  <c r="BB10" i="4"/>
  <c r="AT10" i="4"/>
  <c r="B10" i="4"/>
  <c r="BB8" i="4"/>
  <c r="AT8" i="4"/>
  <c r="AL8" i="4"/>
  <c r="AD8" i="4"/>
  <c r="W8" i="4"/>
  <c r="P8" i="4"/>
</calcChain>
</file>

<file path=xl/sharedStrings.xml><?xml version="1.0" encoding="utf-8"?>
<sst xmlns="http://schemas.openxmlformats.org/spreadsheetml/2006/main" count="253" uniqueCount="114">
  <si>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</si>
  <si>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</si>
  <si>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</si>
  <si>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</si>
  <si>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</si>
  <si>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</si>
  <si>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</si>
  <si>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</si>
  <si>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</si>
  <si>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</si>
  <si>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</si>
  <si>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</si>
  <si>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</si>
  <si>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</si>
  <si>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</si>
  <si>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</si>
  <si>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</si>
  <si>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</si>
  <si>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</si>
  <si>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</si>
  <si>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</si>
  <si>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</si>
  <si>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</si>
  <si>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</si>
  <si>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</si>
  <si>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</si>
  <si>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</si>
  <si>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</si>
  <si>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</si>
  <si>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</si>
  <si>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</si>
  <si>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</si>
  <si>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</si>
  <si>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</si>
  <si>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</si>
  <si>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</si>
  <si>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</si>
  <si>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</si>
  <si>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</si>
  <si>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</si>
  <si>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</si>
  <si>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</si>
  <si>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</si>
  <si>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</si>
  <si>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</si>
  <si>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</si>
  <si>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</si>
  <si>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</si>
  <si>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</si>
  <si>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</si>
  <si>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</si>
  <si>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</si>
  <si>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</si>
  <si>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</si>
  <si>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</si>
  <si>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</si>
  <si>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</si>
  <si>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</si>
  <si>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</si>
  <si>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</si>
  <si>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</si>
  <si>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</si>
  <si>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</si>
  <si>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</si>
  <si>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</si>
  <si>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</si>
  <si>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</si>
  <si>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</si>
  <si>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</si>
  <si>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</si>
  <si>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</si>
  <si>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</si>
  <si>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</si>
  <si>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</si>
  <si>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</si>
  <si>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</si>
  <si>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</si>
  <si>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</si>
  <si>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</si>
  <si>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</si>
  <si>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</si>
  <si>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</si>
  <si>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</si>
  <si>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</si>
  <si>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</si>
  <si>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</si>
  <si>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</si>
  <si>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</si>
  <si>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</si>
  <si>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</si>
  <si>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</si>
  <si>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</si>
  <si>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</si>
  <si>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</si>
  <si>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</si>
  <si>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砺波市</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</si>
  <si>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</si>
  <si>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</si>
  <si>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</si>
  <si>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</si>
  <si>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</si>
  <si>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</si>
  <si>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</si>
  <si>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</si>
  <si>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</si>
  <si>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</si>
  <si>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</si>
  <si>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</si>
  <si>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</si>
  <si>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</si>
  <si>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</si>
  <si>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本市の特定地域生活排水処理事業については、平成１４年の供用開始で、法定耐用年数を経過していないため、当面大規模な施設更新は見込んでいない。ただし、将来の更新に備え確実に財源を確保しておく必要がある。
②管渠老朽化率、③管渠改善率：該当なし</t>
  </si>
  <si>
    <r>
      <t xml:space="preserve">　事業実施区域は山間部で、集合処理による下水道整備が非効率的であるため、市町村設置による合併処理浄化槽整備を実施した。人口減少が見込まれる地域で、経営環境は基本的に厳しい状況にあるが、今後も施設の効率的な維持管理による経費削減に努めていく必要がある。
</t>
    </r>
    <r>
      <rPr>
        <sz val="11"/>
        <rFont val="ＭＳ ゴシック"/>
        <family val="3"/>
        <charset val="128"/>
      </rPr>
      <t>　なお、本市では、令和６年度に経営戦略の見直しを行った。</t>
    </r>
  </si>
  <si>
    <r>
      <t>①経常収支比率</t>
    </r>
    <r>
      <rPr>
        <sz val="11"/>
        <color theme="1"/>
        <rFont val="ＭＳ ゴシック"/>
        <family val="3"/>
        <charset val="128"/>
      </rPr>
      <t>：令和４年度から引き続き100%を上回る黒字となっているが、一般会計繰入金への依存度が高い状況にある。使用料収入の確保と維持管理費の節減を図り、健全な経営を維持していく必要がある。
②累積欠損金比率：累積欠損金は生じていないが、今後も使用料収入の確保と維持管理費の節減に注力する必要がある。
③流動比率、④企業債残高対事業規模比率：当事業は、平成１８年度以降新規の起債発行を行っていないため、今後償還が進むことで企業債残高が減少し、流動負債が縮減する見込みである。一方で、整備区域が山間部であることから、今後、人口減による使用料収入の減少が見込まれるため、維持管理費の節減に努め、確実に現金を確保し経営健全化を図っていく必要がある。
⑤経費回収率：使用料で回収すべき経費をおおよそ賄えている。将来の更新に備え、引き続き財源を確保していく必要がある。
⑥汚水処理原価：類似団体に比べて低い水準であり、引き続き安定的な経営に努めたい。
⑦施設利用率：整備区域が山間部であり、人口の減少が続いていることから、類似団体よりも低い水準にある。
⑧水洗化率：企業会計移行前から横ばいで、整備を実施したほぼ全ての世帯が接続している。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</si>
</sst>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9"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0" xfId="0" applyFont="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18" fillId="0" borderId="0" xfId="0" applyFont="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0" borderId="5"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44-4134-B897-0A85084250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944-4134-B897-0A85084250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33.33</c:v>
                </c:pt>
                <c:pt idx="1">
                  <c:v>31.14</c:v>
                </c:pt>
                <c:pt idx="2">
                  <c:v>31.58</c:v>
                </c:pt>
                <c:pt idx="3">
                  <c:v>30.26</c:v>
                </c:pt>
                <c:pt idx="4">
                  <c:v>29.39</c:v>
                </c:pt>
              </c:numCache>
            </c:numRef>
          </c:val>
          <c:extLst>
            <c:ext xmlns:c16="http://schemas.microsoft.com/office/drawing/2014/chart" uri="{C3380CC4-5D6E-409C-BE32-E72D297353CC}">
              <c16:uniqueId val="{00000000-B942-4830-8770-0046F31FEB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B942-4830-8770-0046F31FEB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97.73</c:v>
                </c:pt>
                <c:pt idx="1">
                  <c:v>97.72</c:v>
                </c:pt>
                <c:pt idx="2">
                  <c:v>97.71</c:v>
                </c:pt>
                <c:pt idx="3">
                  <c:v>97.39</c:v>
                </c:pt>
                <c:pt idx="4">
                  <c:v>97.26</c:v>
                </c:pt>
              </c:numCache>
            </c:numRef>
          </c:val>
          <c:extLst>
            <c:ext xmlns:c16="http://schemas.microsoft.com/office/drawing/2014/chart" uri="{C3380CC4-5D6E-409C-BE32-E72D297353CC}">
              <c16:uniqueId val="{00000000-D6E2-41DC-91B2-E21BF284ADE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D6E2-41DC-91B2-E21BF284ADE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74.06</c:v>
                </c:pt>
                <c:pt idx="1">
                  <c:v>76.69</c:v>
                </c:pt>
                <c:pt idx="2">
                  <c:v>100.46</c:v>
                </c:pt>
                <c:pt idx="3">
                  <c:v>108.78</c:v>
                </c:pt>
                <c:pt idx="4">
                  <c:v>100.1</c:v>
                </c:pt>
              </c:numCache>
            </c:numRef>
          </c:val>
          <c:extLst>
            <c:ext xmlns:c16="http://schemas.microsoft.com/office/drawing/2014/chart" uri="{C3380CC4-5D6E-409C-BE32-E72D297353CC}">
              <c16:uniqueId val="{00000000-14E8-4F55-AFA4-AC400686A6E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14E8-4F55-AFA4-AC400686A6E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11.31</c:v>
                </c:pt>
                <c:pt idx="1">
                  <c:v>20.85</c:v>
                </c:pt>
                <c:pt idx="2">
                  <c:v>29.52</c:v>
                </c:pt>
                <c:pt idx="3">
                  <c:v>35.659999999999997</c:v>
                </c:pt>
                <c:pt idx="4">
                  <c:v>40.56</c:v>
                </c:pt>
              </c:numCache>
            </c:numRef>
          </c:val>
          <c:extLst>
            <c:ext xmlns:c16="http://schemas.microsoft.com/office/drawing/2014/chart" uri="{C3380CC4-5D6E-409C-BE32-E72D297353CC}">
              <c16:uniqueId val="{00000000-CA97-42FA-8DB6-460F4AA049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CA97-42FA-8DB6-460F4AA049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47-4C0B-AB1D-8A325350B3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947-4C0B-AB1D-8A325350B3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83.12</c:v>
                </c:pt>
                <c:pt idx="1">
                  <c:v>81.5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13F-4FDB-9C85-4CD81116D3A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113F-4FDB-9C85-4CD81116D3A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131.11000000000001</c:v>
                </c:pt>
                <c:pt idx="1">
                  <c:v>96.27</c:v>
                </c:pt>
                <c:pt idx="2">
                  <c:v>162.80000000000001</c:v>
                </c:pt>
                <c:pt idx="3">
                  <c:v>196.6</c:v>
                </c:pt>
                <c:pt idx="4">
                  <c:v>190.3</c:v>
                </c:pt>
              </c:numCache>
            </c:numRef>
          </c:val>
          <c:extLst>
            <c:ext xmlns:c16="http://schemas.microsoft.com/office/drawing/2014/chart" uri="{C3380CC4-5D6E-409C-BE32-E72D297353CC}">
              <c16:uniqueId val="{00000000-B8F2-4501-9F2C-019E105167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B8F2-4501-9F2C-019E105167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876.74</c:v>
                </c:pt>
                <c:pt idx="1">
                  <c:v>948.15</c:v>
                </c:pt>
                <c:pt idx="2">
                  <c:v>874.08</c:v>
                </c:pt>
                <c:pt idx="3">
                  <c:v>850.2</c:v>
                </c:pt>
                <c:pt idx="4">
                  <c:v>785.75</c:v>
                </c:pt>
              </c:numCache>
            </c:numRef>
          </c:val>
          <c:extLst>
            <c:ext xmlns:c16="http://schemas.microsoft.com/office/drawing/2014/chart" uri="{C3380CC4-5D6E-409C-BE32-E72D297353CC}">
              <c16:uniqueId val="{00000000-0D3B-4BA7-B95C-3D9F441A066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0D3B-4BA7-B95C-3D9F441A066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188.43</c:v>
                </c:pt>
                <c:pt idx="1">
                  <c:v>100</c:v>
                </c:pt>
                <c:pt idx="2">
                  <c:v>100</c:v>
                </c:pt>
                <c:pt idx="3">
                  <c:v>100</c:v>
                </c:pt>
                <c:pt idx="4">
                  <c:v>99.87</c:v>
                </c:pt>
              </c:numCache>
            </c:numRef>
          </c:val>
          <c:extLst>
            <c:ext xmlns:c16="http://schemas.microsoft.com/office/drawing/2014/chart" uri="{C3380CC4-5D6E-409C-BE32-E72D297353CC}">
              <c16:uniqueId val="{00000000-283A-4072-805E-A6092FDB2B8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283A-4072-805E-A6092FDB2B8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93.04</c:v>
                </c:pt>
                <c:pt idx="1">
                  <c:v>161.66999999999999</c:v>
                </c:pt>
                <c:pt idx="2">
                  <c:v>161</c:v>
                </c:pt>
                <c:pt idx="3">
                  <c:v>160.94999999999999</c:v>
                </c:pt>
                <c:pt idx="4">
                  <c:v>162.58000000000001</c:v>
                </c:pt>
              </c:numCache>
            </c:numRef>
          </c:val>
          <c:extLst>
            <c:ext xmlns:c16="http://schemas.microsoft.com/office/drawing/2014/chart" uri="{C3380CC4-5D6E-409C-BE32-E72D297353CC}">
              <c16:uniqueId val="{00000000-E623-4D20-9D5D-80627ACC314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E623-4D20-9D5D-80627ACC314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【100.06】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【106.63】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【26.38】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富山県　砺波市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7</v>
      </c>
      <c r="C7" s="29"/>
      <c r="D7" s="29"/>
      <c r="E7" s="29"/>
      <c r="F7" s="29"/>
      <c r="G7" s="29"/>
      <c r="H7" s="29"/>
      <c r="I7" s="29" t="s">
        <v>13</v>
      </c>
      <c r="J7" s="29"/>
      <c r="K7" s="29"/>
      <c r="L7" s="29"/>
      <c r="M7" s="29"/>
      <c r="N7" s="29"/>
      <c r="O7" s="29"/>
      <c r="P7" s="29" t="s">
        <v>6</v>
      </c>
      <c r="Q7" s="29"/>
      <c r="R7" s="29"/>
      <c r="S7" s="29"/>
      <c r="T7" s="29"/>
      <c r="U7" s="29"/>
      <c r="V7" s="29"/>
      <c r="W7" s="29" t="s">
        <v>15</v>
      </c>
      <c r="X7" s="29"/>
      <c r="Y7" s="29"/>
      <c r="Z7" s="29"/>
      <c r="AA7" s="29"/>
      <c r="AB7" s="29"/>
      <c r="AC7" s="29"/>
      <c r="AD7" s="29" t="s">
        <v>5</v>
      </c>
      <c r="AE7" s="29"/>
      <c r="AF7" s="29"/>
      <c r="AG7" s="29"/>
      <c r="AH7" s="29"/>
      <c r="AI7" s="29"/>
      <c r="AJ7" s="29"/>
      <c r="AK7" s="3"/>
      <c r="AL7" s="29" t="s">
        <v>16</v>
      </c>
      <c r="AM7" s="29"/>
      <c r="AN7" s="29"/>
      <c r="AO7" s="29"/>
      <c r="AP7" s="29"/>
      <c r="AQ7" s="29"/>
      <c r="AR7" s="29"/>
      <c r="AS7" s="29"/>
      <c r="AT7" s="29" t="s">
        <v>11</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特定地域生活排水処理</v>
      </c>
      <c r="Q8" s="33"/>
      <c r="R8" s="33"/>
      <c r="S8" s="33"/>
      <c r="T8" s="33"/>
      <c r="U8" s="33"/>
      <c r="V8" s="33"/>
      <c r="W8" s="33" t="str">
        <f>データ!L6</f>
        <v>K2</v>
      </c>
      <c r="X8" s="33"/>
      <c r="Y8" s="33"/>
      <c r="Z8" s="33"/>
      <c r="AA8" s="33"/>
      <c r="AB8" s="33"/>
      <c r="AC8" s="33"/>
      <c r="AD8" s="34" t="str">
        <f>データ!$M$6</f>
        <v>非設置</v>
      </c>
      <c r="AE8" s="34"/>
      <c r="AF8" s="34"/>
      <c r="AG8" s="34"/>
      <c r="AH8" s="34"/>
      <c r="AI8" s="34"/>
      <c r="AJ8" s="34"/>
      <c r="AK8" s="3"/>
      <c r="AL8" s="35">
        <f>データ!S6</f>
        <v>46674</v>
      </c>
      <c r="AM8" s="35"/>
      <c r="AN8" s="35"/>
      <c r="AO8" s="35"/>
      <c r="AP8" s="35"/>
      <c r="AQ8" s="35"/>
      <c r="AR8" s="35"/>
      <c r="AS8" s="35"/>
      <c r="AT8" s="36">
        <f>データ!T6</f>
        <v>127.03</v>
      </c>
      <c r="AU8" s="36"/>
      <c r="AV8" s="36"/>
      <c r="AW8" s="36"/>
      <c r="AX8" s="36"/>
      <c r="AY8" s="36"/>
      <c r="AZ8" s="36"/>
      <c r="BA8" s="36"/>
      <c r="BB8" s="36">
        <f>データ!U6</f>
        <v>367.43</v>
      </c>
      <c r="BC8" s="36"/>
      <c r="BD8" s="36"/>
      <c r="BE8" s="36"/>
      <c r="BF8" s="36"/>
      <c r="BG8" s="36"/>
      <c r="BH8" s="36"/>
      <c r="BI8" s="36"/>
      <c r="BJ8" s="3"/>
      <c r="BK8" s="3"/>
      <c r="BL8" s="37" t="s">
        <v>12</v>
      </c>
      <c r="BM8" s="38"/>
      <c r="BN8" s="39" t="s">
        <v>20</v>
      </c>
      <c r="BO8" s="39"/>
      <c r="BP8" s="39"/>
      <c r="BQ8" s="39"/>
      <c r="BR8" s="39"/>
      <c r="BS8" s="39"/>
      <c r="BT8" s="39"/>
      <c r="BU8" s="39"/>
      <c r="BV8" s="39"/>
      <c r="BW8" s="39"/>
      <c r="BX8" s="39"/>
      <c r="BY8" s="40"/>
    </row>
    <row r="9" spans="1:78" ht="18.75" customHeight="1" x14ac:dyDescent="0.2">
      <c r="A9" s="2"/>
      <c r="B9" s="29" t="s">
        <v>22</v>
      </c>
      <c r="C9" s="29"/>
      <c r="D9" s="29"/>
      <c r="E9" s="29"/>
      <c r="F9" s="29"/>
      <c r="G9" s="29"/>
      <c r="H9" s="29"/>
      <c r="I9" s="29" t="s">
        <v>23</v>
      </c>
      <c r="J9" s="29"/>
      <c r="K9" s="29"/>
      <c r="L9" s="29"/>
      <c r="M9" s="29"/>
      <c r="N9" s="29"/>
      <c r="O9" s="29"/>
      <c r="P9" s="29" t="s">
        <v>25</v>
      </c>
      <c r="Q9" s="29"/>
      <c r="R9" s="29"/>
      <c r="S9" s="29"/>
      <c r="T9" s="29"/>
      <c r="U9" s="29"/>
      <c r="V9" s="29"/>
      <c r="W9" s="29" t="s">
        <v>26</v>
      </c>
      <c r="X9" s="29"/>
      <c r="Y9" s="29"/>
      <c r="Z9" s="29"/>
      <c r="AA9" s="29"/>
      <c r="AB9" s="29"/>
      <c r="AC9" s="29"/>
      <c r="AD9" s="29" t="s">
        <v>21</v>
      </c>
      <c r="AE9" s="29"/>
      <c r="AF9" s="29"/>
      <c r="AG9" s="29"/>
      <c r="AH9" s="29"/>
      <c r="AI9" s="29"/>
      <c r="AJ9" s="29"/>
      <c r="AK9" s="3"/>
      <c r="AL9" s="29" t="s">
        <v>29</v>
      </c>
      <c r="AM9" s="29"/>
      <c r="AN9" s="29"/>
      <c r="AO9" s="29"/>
      <c r="AP9" s="29"/>
      <c r="AQ9" s="29"/>
      <c r="AR9" s="29"/>
      <c r="AS9" s="29"/>
      <c r="AT9" s="29" t="s">
        <v>30</v>
      </c>
      <c r="AU9" s="29"/>
      <c r="AV9" s="29"/>
      <c r="AW9" s="29"/>
      <c r="AX9" s="29"/>
      <c r="AY9" s="29"/>
      <c r="AZ9" s="29"/>
      <c r="BA9" s="29"/>
      <c r="BB9" s="29" t="s">
        <v>33</v>
      </c>
      <c r="BC9" s="29"/>
      <c r="BD9" s="29"/>
      <c r="BE9" s="29"/>
      <c r="BF9" s="29"/>
      <c r="BG9" s="29"/>
      <c r="BH9" s="29"/>
      <c r="BI9" s="29"/>
      <c r="BJ9" s="3"/>
      <c r="BK9" s="3"/>
      <c r="BL9" s="41" t="s">
        <v>34</v>
      </c>
      <c r="BM9" s="42"/>
      <c r="BN9" s="43" t="s">
        <v>36</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42.69</v>
      </c>
      <c r="J10" s="36"/>
      <c r="K10" s="36"/>
      <c r="L10" s="36"/>
      <c r="M10" s="36"/>
      <c r="N10" s="36"/>
      <c r="O10" s="36"/>
      <c r="P10" s="36">
        <f>データ!P6</f>
        <v>0.63</v>
      </c>
      <c r="Q10" s="36"/>
      <c r="R10" s="36"/>
      <c r="S10" s="36"/>
      <c r="T10" s="36"/>
      <c r="U10" s="36"/>
      <c r="V10" s="36"/>
      <c r="W10" s="36">
        <f>データ!Q6</f>
        <v>100</v>
      </c>
      <c r="X10" s="36"/>
      <c r="Y10" s="36"/>
      <c r="Z10" s="36"/>
      <c r="AA10" s="36"/>
      <c r="AB10" s="36"/>
      <c r="AC10" s="36"/>
      <c r="AD10" s="35">
        <f>データ!R6</f>
        <v>3300</v>
      </c>
      <c r="AE10" s="35"/>
      <c r="AF10" s="35"/>
      <c r="AG10" s="35"/>
      <c r="AH10" s="35"/>
      <c r="AI10" s="35"/>
      <c r="AJ10" s="35"/>
      <c r="AK10" s="2"/>
      <c r="AL10" s="35">
        <f>データ!V6</f>
        <v>292</v>
      </c>
      <c r="AM10" s="35"/>
      <c r="AN10" s="35"/>
      <c r="AO10" s="35"/>
      <c r="AP10" s="35"/>
      <c r="AQ10" s="35"/>
      <c r="AR10" s="35"/>
      <c r="AS10" s="35"/>
      <c r="AT10" s="36">
        <f>データ!W6</f>
        <v>1.02</v>
      </c>
      <c r="AU10" s="36"/>
      <c r="AV10" s="36"/>
      <c r="AW10" s="36"/>
      <c r="AX10" s="36"/>
      <c r="AY10" s="36"/>
      <c r="AZ10" s="36"/>
      <c r="BA10" s="36"/>
      <c r="BB10" s="36">
        <f>データ!X6</f>
        <v>286.27</v>
      </c>
      <c r="BC10" s="36"/>
      <c r="BD10" s="36"/>
      <c r="BE10" s="36"/>
      <c r="BF10" s="36"/>
      <c r="BG10" s="36"/>
      <c r="BH10" s="36"/>
      <c r="BI10" s="36"/>
      <c r="BJ10" s="2"/>
      <c r="BK10" s="2"/>
      <c r="BL10" s="45" t="s">
        <v>37</v>
      </c>
      <c r="BM10" s="46"/>
      <c r="BN10" s="47" t="s">
        <v>39</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41</v>
      </c>
      <c r="BM14" s="60"/>
      <c r="BN14" s="60"/>
      <c r="BO14" s="60"/>
      <c r="BP14" s="60"/>
      <c r="BQ14" s="60"/>
      <c r="BR14" s="60"/>
      <c r="BS14" s="60"/>
      <c r="BT14" s="60"/>
      <c r="BU14" s="60"/>
      <c r="BV14" s="60"/>
      <c r="BW14" s="60"/>
      <c r="BX14" s="60"/>
      <c r="BY14" s="60"/>
      <c r="BZ14" s="61"/>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1" t="s">
        <v>113</v>
      </c>
      <c r="BM16" s="85"/>
      <c r="BN16" s="85"/>
      <c r="BO16" s="85"/>
      <c r="BP16" s="85"/>
      <c r="BQ16" s="85"/>
      <c r="BR16" s="85"/>
      <c r="BS16" s="85"/>
      <c r="BT16" s="85"/>
      <c r="BU16" s="85"/>
      <c r="BV16" s="85"/>
      <c r="BW16" s="85"/>
      <c r="BX16" s="85"/>
      <c r="BY16" s="85"/>
      <c r="BZ16" s="8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87"/>
      <c r="BM17" s="85"/>
      <c r="BN17" s="85"/>
      <c r="BO17" s="85"/>
      <c r="BP17" s="85"/>
      <c r="BQ17" s="85"/>
      <c r="BR17" s="85"/>
      <c r="BS17" s="85"/>
      <c r="BT17" s="85"/>
      <c r="BU17" s="85"/>
      <c r="BV17" s="85"/>
      <c r="BW17" s="85"/>
      <c r="BX17" s="85"/>
      <c r="BY17" s="85"/>
      <c r="BZ17" s="8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87"/>
      <c r="BM18" s="85"/>
      <c r="BN18" s="85"/>
      <c r="BO18" s="85"/>
      <c r="BP18" s="85"/>
      <c r="BQ18" s="85"/>
      <c r="BR18" s="85"/>
      <c r="BS18" s="85"/>
      <c r="BT18" s="85"/>
      <c r="BU18" s="85"/>
      <c r="BV18" s="85"/>
      <c r="BW18" s="85"/>
      <c r="BX18" s="85"/>
      <c r="BY18" s="85"/>
      <c r="BZ18" s="8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87"/>
      <c r="BM19" s="85"/>
      <c r="BN19" s="85"/>
      <c r="BO19" s="85"/>
      <c r="BP19" s="85"/>
      <c r="BQ19" s="85"/>
      <c r="BR19" s="85"/>
      <c r="BS19" s="85"/>
      <c r="BT19" s="85"/>
      <c r="BU19" s="85"/>
      <c r="BV19" s="85"/>
      <c r="BW19" s="85"/>
      <c r="BX19" s="85"/>
      <c r="BY19" s="85"/>
      <c r="BZ19" s="8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87"/>
      <c r="BM20" s="85"/>
      <c r="BN20" s="85"/>
      <c r="BO20" s="85"/>
      <c r="BP20" s="85"/>
      <c r="BQ20" s="85"/>
      <c r="BR20" s="85"/>
      <c r="BS20" s="85"/>
      <c r="BT20" s="85"/>
      <c r="BU20" s="85"/>
      <c r="BV20" s="85"/>
      <c r="BW20" s="85"/>
      <c r="BX20" s="85"/>
      <c r="BY20" s="85"/>
      <c r="BZ20" s="8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87"/>
      <c r="BM21" s="85"/>
      <c r="BN21" s="85"/>
      <c r="BO21" s="85"/>
      <c r="BP21" s="85"/>
      <c r="BQ21" s="85"/>
      <c r="BR21" s="85"/>
      <c r="BS21" s="85"/>
      <c r="BT21" s="85"/>
      <c r="BU21" s="85"/>
      <c r="BV21" s="85"/>
      <c r="BW21" s="85"/>
      <c r="BX21" s="85"/>
      <c r="BY21" s="85"/>
      <c r="BZ21" s="8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87"/>
      <c r="BM22" s="85"/>
      <c r="BN22" s="85"/>
      <c r="BO22" s="85"/>
      <c r="BP22" s="85"/>
      <c r="BQ22" s="85"/>
      <c r="BR22" s="85"/>
      <c r="BS22" s="85"/>
      <c r="BT22" s="85"/>
      <c r="BU22" s="85"/>
      <c r="BV22" s="85"/>
      <c r="BW22" s="85"/>
      <c r="BX22" s="85"/>
      <c r="BY22" s="85"/>
      <c r="BZ22" s="8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87"/>
      <c r="BM23" s="85"/>
      <c r="BN23" s="85"/>
      <c r="BO23" s="85"/>
      <c r="BP23" s="85"/>
      <c r="BQ23" s="85"/>
      <c r="BR23" s="85"/>
      <c r="BS23" s="85"/>
      <c r="BT23" s="85"/>
      <c r="BU23" s="85"/>
      <c r="BV23" s="85"/>
      <c r="BW23" s="85"/>
      <c r="BX23" s="85"/>
      <c r="BY23" s="85"/>
      <c r="BZ23" s="8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87"/>
      <c r="BM24" s="85"/>
      <c r="BN24" s="85"/>
      <c r="BO24" s="85"/>
      <c r="BP24" s="85"/>
      <c r="BQ24" s="85"/>
      <c r="BR24" s="85"/>
      <c r="BS24" s="85"/>
      <c r="BT24" s="85"/>
      <c r="BU24" s="85"/>
      <c r="BV24" s="85"/>
      <c r="BW24" s="85"/>
      <c r="BX24" s="85"/>
      <c r="BY24" s="85"/>
      <c r="BZ24" s="8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87"/>
      <c r="BM25" s="85"/>
      <c r="BN25" s="85"/>
      <c r="BO25" s="85"/>
      <c r="BP25" s="85"/>
      <c r="BQ25" s="85"/>
      <c r="BR25" s="85"/>
      <c r="BS25" s="85"/>
      <c r="BT25" s="85"/>
      <c r="BU25" s="85"/>
      <c r="BV25" s="85"/>
      <c r="BW25" s="85"/>
      <c r="BX25" s="85"/>
      <c r="BY25" s="85"/>
      <c r="BZ25" s="8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87"/>
      <c r="BM26" s="85"/>
      <c r="BN26" s="85"/>
      <c r="BO26" s="85"/>
      <c r="BP26" s="85"/>
      <c r="BQ26" s="85"/>
      <c r="BR26" s="85"/>
      <c r="BS26" s="85"/>
      <c r="BT26" s="85"/>
      <c r="BU26" s="85"/>
      <c r="BV26" s="85"/>
      <c r="BW26" s="85"/>
      <c r="BX26" s="85"/>
      <c r="BY26" s="85"/>
      <c r="BZ26" s="8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87"/>
      <c r="BM27" s="85"/>
      <c r="BN27" s="85"/>
      <c r="BO27" s="85"/>
      <c r="BP27" s="85"/>
      <c r="BQ27" s="85"/>
      <c r="BR27" s="85"/>
      <c r="BS27" s="85"/>
      <c r="BT27" s="85"/>
      <c r="BU27" s="85"/>
      <c r="BV27" s="85"/>
      <c r="BW27" s="85"/>
      <c r="BX27" s="85"/>
      <c r="BY27" s="85"/>
      <c r="BZ27" s="8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87"/>
      <c r="BM28" s="85"/>
      <c r="BN28" s="85"/>
      <c r="BO28" s="85"/>
      <c r="BP28" s="85"/>
      <c r="BQ28" s="85"/>
      <c r="BR28" s="85"/>
      <c r="BS28" s="85"/>
      <c r="BT28" s="85"/>
      <c r="BU28" s="85"/>
      <c r="BV28" s="85"/>
      <c r="BW28" s="85"/>
      <c r="BX28" s="85"/>
      <c r="BY28" s="85"/>
      <c r="BZ28" s="8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87"/>
      <c r="BM29" s="85"/>
      <c r="BN29" s="85"/>
      <c r="BO29" s="85"/>
      <c r="BP29" s="85"/>
      <c r="BQ29" s="85"/>
      <c r="BR29" s="85"/>
      <c r="BS29" s="85"/>
      <c r="BT29" s="85"/>
      <c r="BU29" s="85"/>
      <c r="BV29" s="85"/>
      <c r="BW29" s="85"/>
      <c r="BX29" s="85"/>
      <c r="BY29" s="85"/>
      <c r="BZ29" s="8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87"/>
      <c r="BM30" s="85"/>
      <c r="BN30" s="85"/>
      <c r="BO30" s="85"/>
      <c r="BP30" s="85"/>
      <c r="BQ30" s="85"/>
      <c r="BR30" s="85"/>
      <c r="BS30" s="85"/>
      <c r="BT30" s="85"/>
      <c r="BU30" s="85"/>
      <c r="BV30" s="85"/>
      <c r="BW30" s="85"/>
      <c r="BX30" s="85"/>
      <c r="BY30" s="85"/>
      <c r="BZ30" s="8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87"/>
      <c r="BM31" s="85"/>
      <c r="BN31" s="85"/>
      <c r="BO31" s="85"/>
      <c r="BP31" s="85"/>
      <c r="BQ31" s="85"/>
      <c r="BR31" s="85"/>
      <c r="BS31" s="85"/>
      <c r="BT31" s="85"/>
      <c r="BU31" s="85"/>
      <c r="BV31" s="85"/>
      <c r="BW31" s="85"/>
      <c r="BX31" s="85"/>
      <c r="BY31" s="85"/>
      <c r="BZ31" s="8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87"/>
      <c r="BM32" s="85"/>
      <c r="BN32" s="85"/>
      <c r="BO32" s="85"/>
      <c r="BP32" s="85"/>
      <c r="BQ32" s="85"/>
      <c r="BR32" s="85"/>
      <c r="BS32" s="85"/>
      <c r="BT32" s="85"/>
      <c r="BU32" s="85"/>
      <c r="BV32" s="85"/>
      <c r="BW32" s="85"/>
      <c r="BX32" s="85"/>
      <c r="BY32" s="85"/>
      <c r="BZ32" s="8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87"/>
      <c r="BM33" s="85"/>
      <c r="BN33" s="85"/>
      <c r="BO33" s="85"/>
      <c r="BP33" s="85"/>
      <c r="BQ33" s="85"/>
      <c r="BR33" s="85"/>
      <c r="BS33" s="85"/>
      <c r="BT33" s="85"/>
      <c r="BU33" s="85"/>
      <c r="BV33" s="85"/>
      <c r="BW33" s="85"/>
      <c r="BX33" s="85"/>
      <c r="BY33" s="85"/>
      <c r="BZ33" s="86"/>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87"/>
      <c r="BM34" s="85"/>
      <c r="BN34" s="85"/>
      <c r="BO34" s="85"/>
      <c r="BP34" s="85"/>
      <c r="BQ34" s="85"/>
      <c r="BR34" s="85"/>
      <c r="BS34" s="85"/>
      <c r="BT34" s="85"/>
      <c r="BU34" s="85"/>
      <c r="BV34" s="85"/>
      <c r="BW34" s="85"/>
      <c r="BX34" s="85"/>
      <c r="BY34" s="85"/>
      <c r="BZ34" s="86"/>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87"/>
      <c r="BM35" s="85"/>
      <c r="BN35" s="85"/>
      <c r="BO35" s="85"/>
      <c r="BP35" s="85"/>
      <c r="BQ35" s="85"/>
      <c r="BR35" s="85"/>
      <c r="BS35" s="85"/>
      <c r="BT35" s="85"/>
      <c r="BU35" s="85"/>
      <c r="BV35" s="85"/>
      <c r="BW35" s="85"/>
      <c r="BX35" s="85"/>
      <c r="BY35" s="85"/>
      <c r="BZ35" s="8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87"/>
      <c r="BM36" s="85"/>
      <c r="BN36" s="85"/>
      <c r="BO36" s="85"/>
      <c r="BP36" s="85"/>
      <c r="BQ36" s="85"/>
      <c r="BR36" s="85"/>
      <c r="BS36" s="85"/>
      <c r="BT36" s="85"/>
      <c r="BU36" s="85"/>
      <c r="BV36" s="85"/>
      <c r="BW36" s="85"/>
      <c r="BX36" s="85"/>
      <c r="BY36" s="85"/>
      <c r="BZ36" s="8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87"/>
      <c r="BM37" s="85"/>
      <c r="BN37" s="85"/>
      <c r="BO37" s="85"/>
      <c r="BP37" s="85"/>
      <c r="BQ37" s="85"/>
      <c r="BR37" s="85"/>
      <c r="BS37" s="85"/>
      <c r="BT37" s="85"/>
      <c r="BU37" s="85"/>
      <c r="BV37" s="85"/>
      <c r="BW37" s="85"/>
      <c r="BX37" s="85"/>
      <c r="BY37" s="85"/>
      <c r="BZ37" s="8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87"/>
      <c r="BM38" s="85"/>
      <c r="BN38" s="85"/>
      <c r="BO38" s="85"/>
      <c r="BP38" s="85"/>
      <c r="BQ38" s="85"/>
      <c r="BR38" s="85"/>
      <c r="BS38" s="85"/>
      <c r="BT38" s="85"/>
      <c r="BU38" s="85"/>
      <c r="BV38" s="85"/>
      <c r="BW38" s="85"/>
      <c r="BX38" s="85"/>
      <c r="BY38" s="85"/>
      <c r="BZ38" s="8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87"/>
      <c r="BM39" s="85"/>
      <c r="BN39" s="85"/>
      <c r="BO39" s="85"/>
      <c r="BP39" s="85"/>
      <c r="BQ39" s="85"/>
      <c r="BR39" s="85"/>
      <c r="BS39" s="85"/>
      <c r="BT39" s="85"/>
      <c r="BU39" s="85"/>
      <c r="BV39" s="85"/>
      <c r="BW39" s="85"/>
      <c r="BX39" s="85"/>
      <c r="BY39" s="85"/>
      <c r="BZ39" s="8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87"/>
      <c r="BM40" s="85"/>
      <c r="BN40" s="85"/>
      <c r="BO40" s="85"/>
      <c r="BP40" s="85"/>
      <c r="BQ40" s="85"/>
      <c r="BR40" s="85"/>
      <c r="BS40" s="85"/>
      <c r="BT40" s="85"/>
      <c r="BU40" s="85"/>
      <c r="BV40" s="85"/>
      <c r="BW40" s="85"/>
      <c r="BX40" s="85"/>
      <c r="BY40" s="85"/>
      <c r="BZ40" s="8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87"/>
      <c r="BM41" s="85"/>
      <c r="BN41" s="85"/>
      <c r="BO41" s="85"/>
      <c r="BP41" s="85"/>
      <c r="BQ41" s="85"/>
      <c r="BR41" s="85"/>
      <c r="BS41" s="85"/>
      <c r="BT41" s="85"/>
      <c r="BU41" s="85"/>
      <c r="BV41" s="85"/>
      <c r="BW41" s="85"/>
      <c r="BX41" s="85"/>
      <c r="BY41" s="85"/>
      <c r="BZ41" s="8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87"/>
      <c r="BM42" s="85"/>
      <c r="BN42" s="85"/>
      <c r="BO42" s="85"/>
      <c r="BP42" s="85"/>
      <c r="BQ42" s="85"/>
      <c r="BR42" s="85"/>
      <c r="BS42" s="85"/>
      <c r="BT42" s="85"/>
      <c r="BU42" s="85"/>
      <c r="BV42" s="85"/>
      <c r="BW42" s="85"/>
      <c r="BX42" s="85"/>
      <c r="BY42" s="85"/>
      <c r="BZ42" s="8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87"/>
      <c r="BM43" s="85"/>
      <c r="BN43" s="85"/>
      <c r="BO43" s="85"/>
      <c r="BP43" s="85"/>
      <c r="BQ43" s="85"/>
      <c r="BR43" s="85"/>
      <c r="BS43" s="85"/>
      <c r="BT43" s="85"/>
      <c r="BU43" s="85"/>
      <c r="BV43" s="85"/>
      <c r="BW43" s="85"/>
      <c r="BX43" s="85"/>
      <c r="BY43" s="85"/>
      <c r="BZ43" s="8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43</v>
      </c>
      <c r="BM45" s="60"/>
      <c r="BN45" s="60"/>
      <c r="BO45" s="60"/>
      <c r="BP45" s="60"/>
      <c r="BQ45" s="60"/>
      <c r="BR45" s="60"/>
      <c r="BS45" s="60"/>
      <c r="BT45" s="60"/>
      <c r="BU45" s="60"/>
      <c r="BV45" s="60"/>
      <c r="BW45" s="60"/>
      <c r="BX45" s="60"/>
      <c r="BY45" s="60"/>
      <c r="BZ45" s="6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71" t="s">
        <v>111</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71"/>
      <c r="BM58" s="72"/>
      <c r="BN58" s="72"/>
      <c r="BO58" s="72"/>
      <c r="BP58" s="72"/>
      <c r="BQ58" s="72"/>
      <c r="BR58" s="72"/>
      <c r="BS58" s="72"/>
      <c r="BT58" s="72"/>
      <c r="BU58" s="72"/>
      <c r="BV58" s="72"/>
      <c r="BW58" s="72"/>
      <c r="BX58" s="72"/>
      <c r="BY58" s="72"/>
      <c r="BZ58" s="7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71"/>
      <c r="BM59" s="72"/>
      <c r="BN59" s="72"/>
      <c r="BO59" s="72"/>
      <c r="BP59" s="72"/>
      <c r="BQ59" s="72"/>
      <c r="BR59" s="72"/>
      <c r="BS59" s="72"/>
      <c r="BT59" s="72"/>
      <c r="BU59" s="72"/>
      <c r="BV59" s="72"/>
      <c r="BW59" s="72"/>
      <c r="BX59" s="72"/>
      <c r="BY59" s="72"/>
      <c r="BZ59" s="73"/>
    </row>
    <row r="60" spans="1:78" ht="13.5" customHeight="1" x14ac:dyDescent="0.2">
      <c r="A60" s="2"/>
      <c r="B60" s="56" t="s">
        <v>10</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1"/>
      <c r="BM60" s="72"/>
      <c r="BN60" s="72"/>
      <c r="BO60" s="72"/>
      <c r="BP60" s="72"/>
      <c r="BQ60" s="72"/>
      <c r="BR60" s="72"/>
      <c r="BS60" s="72"/>
      <c r="BT60" s="72"/>
      <c r="BU60" s="72"/>
      <c r="BV60" s="72"/>
      <c r="BW60" s="72"/>
      <c r="BX60" s="72"/>
      <c r="BY60" s="72"/>
      <c r="BZ60" s="73"/>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9</v>
      </c>
      <c r="BM64" s="60"/>
      <c r="BN64" s="60"/>
      <c r="BO64" s="60"/>
      <c r="BP64" s="60"/>
      <c r="BQ64" s="60"/>
      <c r="BR64" s="60"/>
      <c r="BS64" s="60"/>
      <c r="BT64" s="60"/>
      <c r="BU64" s="60"/>
      <c r="BV64" s="60"/>
      <c r="BW64" s="60"/>
      <c r="BX64" s="60"/>
      <c r="BY64" s="60"/>
      <c r="BZ64" s="6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7"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7"/>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7"/>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7"/>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7"/>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7"/>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7"/>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7"/>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7"/>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7"/>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7"/>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7"/>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7"/>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7"/>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7"/>
      <c r="BM80" s="65"/>
      <c r="BN80" s="65"/>
      <c r="BO80" s="65"/>
      <c r="BP80" s="65"/>
      <c r="BQ80" s="65"/>
      <c r="BR80" s="65"/>
      <c r="BS80" s="65"/>
      <c r="BT80" s="65"/>
      <c r="BU80" s="65"/>
      <c r="BV80" s="65"/>
      <c r="BW80" s="65"/>
      <c r="BX80" s="65"/>
      <c r="BY80" s="65"/>
      <c r="BZ80" s="6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7"/>
      <c r="BM81" s="65"/>
      <c r="BN81" s="65"/>
      <c r="BO81" s="65"/>
      <c r="BP81" s="65"/>
      <c r="BQ81" s="65"/>
      <c r="BR81" s="65"/>
      <c r="BS81" s="65"/>
      <c r="BT81" s="65"/>
      <c r="BU81" s="65"/>
      <c r="BV81" s="65"/>
      <c r="BW81" s="65"/>
      <c r="BX81" s="65"/>
      <c r="BY81" s="65"/>
      <c r="BZ81" s="6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2">
      <c r="C83" s="49" t="s">
        <v>44</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6" t="s">
        <v>45</v>
      </c>
      <c r="C84" s="6"/>
      <c r="D84" s="6"/>
      <c r="E84" s="6" t="s">
        <v>47</v>
      </c>
      <c r="F84" s="6" t="s">
        <v>48</v>
      </c>
      <c r="G84" s="6" t="s">
        <v>49</v>
      </c>
      <c r="H84" s="6" t="s">
        <v>42</v>
      </c>
      <c r="I84" s="6" t="s">
        <v>8</v>
      </c>
      <c r="J84" s="6" t="s">
        <v>50</v>
      </c>
      <c r="K84" s="6" t="s">
        <v>51</v>
      </c>
      <c r="L84" s="6" t="s">
        <v>32</v>
      </c>
      <c r="M84" s="6" t="s">
        <v>35</v>
      </c>
      <c r="N84" s="6" t="s">
        <v>53</v>
      </c>
      <c r="O84" s="6" t="s">
        <v>55</v>
      </c>
    </row>
    <row r="85" spans="1:78" hidden="1" x14ac:dyDescent="0.2">
      <c r="B85" s="6"/>
      <c r="C85" s="6"/>
      <c r="D85" s="6"/>
      <c r="E85" s="6" t="str">
        <f>データ!AI6</f>
        <v>【100.06】</v>
      </c>
      <c r="F85" s="6" t="str">
        <f>データ!AT6</f>
        <v>【84.61】</v>
      </c>
      <c r="G85" s="6" t="str">
        <f>データ!BE6</f>
        <v>【106.63】</v>
      </c>
      <c r="H85" s="6" t="str">
        <f>データ!BP6</f>
        <v>【386.06】</v>
      </c>
      <c r="I85" s="6" t="str">
        <f>データ!CA6</f>
        <v>【51.14】</v>
      </c>
      <c r="J85" s="6" t="str">
        <f>データ!CL6</f>
        <v>【329.31】</v>
      </c>
      <c r="K85" s="6" t="str">
        <f>データ!CW6</f>
        <v>【54.37】</v>
      </c>
      <c r="L85" s="6" t="str">
        <f>データ!DH6</f>
        <v>【84.89】</v>
      </c>
      <c r="M85" s="6" t="str">
        <f>データ!DS6</f>
        <v>【26.38】</v>
      </c>
      <c r="N85" s="6" t="str">
        <f>データ!ED6</f>
        <v>【-】</v>
      </c>
      <c r="O85" s="6" t="str">
        <f>データ!EO6</f>
        <v>【-】</v>
      </c>
    </row>
  </sheetData>
  <sheetProtection algorithmName="SHA-512" hashValue="dxrQgH4Aqob/e8KuM81zmhGCH3fn08riQGZS8S+9HN8W27jbsyNmE+Swg1nJR58fIiVq7YcPQ7lWK/U6sfR/eg==" saltValue="c+VCAB9tyle83WTS5fwodw=="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19</v>
      </c>
      <c r="B3" s="16" t="s">
        <v>31</v>
      </c>
      <c r="C3" s="16" t="s">
        <v>59</v>
      </c>
      <c r="D3" s="16" t="s">
        <v>38</v>
      </c>
      <c r="E3" s="16" t="s">
        <v>4</v>
      </c>
      <c r="F3" s="16" t="s">
        <v>3</v>
      </c>
      <c r="G3" s="16" t="s">
        <v>24</v>
      </c>
      <c r="H3" s="79" t="s">
        <v>60</v>
      </c>
      <c r="I3" s="80"/>
      <c r="J3" s="80"/>
      <c r="K3" s="80"/>
      <c r="L3" s="80"/>
      <c r="M3" s="80"/>
      <c r="N3" s="80"/>
      <c r="O3" s="80"/>
      <c r="P3" s="80"/>
      <c r="Q3" s="80"/>
      <c r="R3" s="80"/>
      <c r="S3" s="80"/>
      <c r="T3" s="80"/>
      <c r="U3" s="80"/>
      <c r="V3" s="80"/>
      <c r="W3" s="80"/>
      <c r="X3" s="81"/>
      <c r="Y3" s="77"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10</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61</v>
      </c>
      <c r="B4" s="17"/>
      <c r="C4" s="17"/>
      <c r="D4" s="17"/>
      <c r="E4" s="17"/>
      <c r="F4" s="17"/>
      <c r="G4" s="17"/>
      <c r="H4" s="82"/>
      <c r="I4" s="83"/>
      <c r="J4" s="83"/>
      <c r="K4" s="83"/>
      <c r="L4" s="83"/>
      <c r="M4" s="83"/>
      <c r="N4" s="83"/>
      <c r="O4" s="83"/>
      <c r="P4" s="83"/>
      <c r="Q4" s="83"/>
      <c r="R4" s="83"/>
      <c r="S4" s="83"/>
      <c r="T4" s="83"/>
      <c r="U4" s="83"/>
      <c r="V4" s="83"/>
      <c r="W4" s="83"/>
      <c r="X4" s="84"/>
      <c r="Y4" s="78" t="s">
        <v>52</v>
      </c>
      <c r="Z4" s="78"/>
      <c r="AA4" s="78"/>
      <c r="AB4" s="78"/>
      <c r="AC4" s="78"/>
      <c r="AD4" s="78"/>
      <c r="AE4" s="78"/>
      <c r="AF4" s="78"/>
      <c r="AG4" s="78"/>
      <c r="AH4" s="78"/>
      <c r="AI4" s="78"/>
      <c r="AJ4" s="78" t="s">
        <v>46</v>
      </c>
      <c r="AK4" s="78"/>
      <c r="AL4" s="78"/>
      <c r="AM4" s="78"/>
      <c r="AN4" s="78"/>
      <c r="AO4" s="78"/>
      <c r="AP4" s="78"/>
      <c r="AQ4" s="78"/>
      <c r="AR4" s="78"/>
      <c r="AS4" s="78"/>
      <c r="AT4" s="78"/>
      <c r="AU4" s="78" t="s">
        <v>27</v>
      </c>
      <c r="AV4" s="78"/>
      <c r="AW4" s="78"/>
      <c r="AX4" s="78"/>
      <c r="AY4" s="78"/>
      <c r="AZ4" s="78"/>
      <c r="BA4" s="78"/>
      <c r="BB4" s="78"/>
      <c r="BC4" s="78"/>
      <c r="BD4" s="78"/>
      <c r="BE4" s="78"/>
      <c r="BF4" s="78" t="s">
        <v>63</v>
      </c>
      <c r="BG4" s="78"/>
      <c r="BH4" s="78"/>
      <c r="BI4" s="78"/>
      <c r="BJ4" s="78"/>
      <c r="BK4" s="78"/>
      <c r="BL4" s="78"/>
      <c r="BM4" s="78"/>
      <c r="BN4" s="78"/>
      <c r="BO4" s="78"/>
      <c r="BP4" s="78"/>
      <c r="BQ4" s="78" t="s">
        <v>14</v>
      </c>
      <c r="BR4" s="78"/>
      <c r="BS4" s="78"/>
      <c r="BT4" s="78"/>
      <c r="BU4" s="78"/>
      <c r="BV4" s="78"/>
      <c r="BW4" s="78"/>
      <c r="BX4" s="78"/>
      <c r="BY4" s="78"/>
      <c r="BZ4" s="78"/>
      <c r="CA4" s="78"/>
      <c r="CB4" s="78" t="s">
        <v>62</v>
      </c>
      <c r="CC4" s="78"/>
      <c r="CD4" s="78"/>
      <c r="CE4" s="78"/>
      <c r="CF4" s="78"/>
      <c r="CG4" s="78"/>
      <c r="CH4" s="78"/>
      <c r="CI4" s="78"/>
      <c r="CJ4" s="78"/>
      <c r="CK4" s="78"/>
      <c r="CL4" s="78"/>
      <c r="CM4" s="78" t="s">
        <v>1</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2">
      <c r="A5" s="14" t="s">
        <v>68</v>
      </c>
      <c r="B5" s="18"/>
      <c r="C5" s="18"/>
      <c r="D5" s="18"/>
      <c r="E5" s="18"/>
      <c r="F5" s="18"/>
      <c r="G5" s="18"/>
      <c r="H5" s="22" t="s">
        <v>58</v>
      </c>
      <c r="I5" s="22" t="s">
        <v>69</v>
      </c>
      <c r="J5" s="22" t="s">
        <v>70</v>
      </c>
      <c r="K5" s="22" t="s">
        <v>71</v>
      </c>
      <c r="L5" s="22" t="s">
        <v>72</v>
      </c>
      <c r="M5" s="22" t="s">
        <v>5</v>
      </c>
      <c r="N5" s="22" t="s">
        <v>73</v>
      </c>
      <c r="O5" s="22" t="s">
        <v>74</v>
      </c>
      <c r="P5" s="22" t="s">
        <v>75</v>
      </c>
      <c r="Q5" s="22" t="s">
        <v>76</v>
      </c>
      <c r="R5" s="22" t="s">
        <v>77</v>
      </c>
      <c r="S5" s="22" t="s">
        <v>78</v>
      </c>
      <c r="T5" s="22" t="s">
        <v>79</v>
      </c>
      <c r="U5" s="22" t="s">
        <v>0</v>
      </c>
      <c r="V5" s="22" t="s">
        <v>80</v>
      </c>
      <c r="W5" s="22" t="s">
        <v>81</v>
      </c>
      <c r="X5" s="22" t="s">
        <v>82</v>
      </c>
      <c r="Y5" s="22" t="s">
        <v>83</v>
      </c>
      <c r="Z5" s="22" t="s">
        <v>84</v>
      </c>
      <c r="AA5" s="22" t="s">
        <v>85</v>
      </c>
      <c r="AB5" s="22" t="s">
        <v>86</v>
      </c>
      <c r="AC5" s="22" t="s">
        <v>87</v>
      </c>
      <c r="AD5" s="22" t="s">
        <v>89</v>
      </c>
      <c r="AE5" s="22" t="s">
        <v>90</v>
      </c>
      <c r="AF5" s="22" t="s">
        <v>91</v>
      </c>
      <c r="AG5" s="22" t="s">
        <v>92</v>
      </c>
      <c r="AH5" s="22" t="s">
        <v>93</v>
      </c>
      <c r="AI5" s="22" t="s">
        <v>45</v>
      </c>
      <c r="AJ5" s="22" t="s">
        <v>83</v>
      </c>
      <c r="AK5" s="22" t="s">
        <v>84</v>
      </c>
      <c r="AL5" s="22" t="s">
        <v>85</v>
      </c>
      <c r="AM5" s="22" t="s">
        <v>86</v>
      </c>
      <c r="AN5" s="22" t="s">
        <v>87</v>
      </c>
      <c r="AO5" s="22" t="s">
        <v>89</v>
      </c>
      <c r="AP5" s="22" t="s">
        <v>90</v>
      </c>
      <c r="AQ5" s="22" t="s">
        <v>91</v>
      </c>
      <c r="AR5" s="22" t="s">
        <v>92</v>
      </c>
      <c r="AS5" s="22" t="s">
        <v>93</v>
      </c>
      <c r="AT5" s="22" t="s">
        <v>88</v>
      </c>
      <c r="AU5" s="22" t="s">
        <v>83</v>
      </c>
      <c r="AV5" s="22" t="s">
        <v>84</v>
      </c>
      <c r="AW5" s="22" t="s">
        <v>85</v>
      </c>
      <c r="AX5" s="22" t="s">
        <v>86</v>
      </c>
      <c r="AY5" s="22" t="s">
        <v>87</v>
      </c>
      <c r="AZ5" s="22" t="s">
        <v>89</v>
      </c>
      <c r="BA5" s="22" t="s">
        <v>90</v>
      </c>
      <c r="BB5" s="22" t="s">
        <v>91</v>
      </c>
      <c r="BC5" s="22" t="s">
        <v>92</v>
      </c>
      <c r="BD5" s="22" t="s">
        <v>93</v>
      </c>
      <c r="BE5" s="22" t="s">
        <v>88</v>
      </c>
      <c r="BF5" s="22" t="s">
        <v>83</v>
      </c>
      <c r="BG5" s="22" t="s">
        <v>84</v>
      </c>
      <c r="BH5" s="22" t="s">
        <v>85</v>
      </c>
      <c r="BI5" s="22" t="s">
        <v>86</v>
      </c>
      <c r="BJ5" s="22" t="s">
        <v>87</v>
      </c>
      <c r="BK5" s="22" t="s">
        <v>89</v>
      </c>
      <c r="BL5" s="22" t="s">
        <v>90</v>
      </c>
      <c r="BM5" s="22" t="s">
        <v>91</v>
      </c>
      <c r="BN5" s="22" t="s">
        <v>92</v>
      </c>
      <c r="BO5" s="22" t="s">
        <v>93</v>
      </c>
      <c r="BP5" s="22" t="s">
        <v>88</v>
      </c>
      <c r="BQ5" s="22" t="s">
        <v>83</v>
      </c>
      <c r="BR5" s="22" t="s">
        <v>84</v>
      </c>
      <c r="BS5" s="22" t="s">
        <v>85</v>
      </c>
      <c r="BT5" s="22" t="s">
        <v>86</v>
      </c>
      <c r="BU5" s="22" t="s">
        <v>87</v>
      </c>
      <c r="BV5" s="22" t="s">
        <v>89</v>
      </c>
      <c r="BW5" s="22" t="s">
        <v>90</v>
      </c>
      <c r="BX5" s="22" t="s">
        <v>91</v>
      </c>
      <c r="BY5" s="22" t="s">
        <v>92</v>
      </c>
      <c r="BZ5" s="22" t="s">
        <v>93</v>
      </c>
      <c r="CA5" s="22" t="s">
        <v>88</v>
      </c>
      <c r="CB5" s="22" t="s">
        <v>83</v>
      </c>
      <c r="CC5" s="22" t="s">
        <v>84</v>
      </c>
      <c r="CD5" s="22" t="s">
        <v>85</v>
      </c>
      <c r="CE5" s="22" t="s">
        <v>86</v>
      </c>
      <c r="CF5" s="22" t="s">
        <v>87</v>
      </c>
      <c r="CG5" s="22" t="s">
        <v>89</v>
      </c>
      <c r="CH5" s="22" t="s">
        <v>90</v>
      </c>
      <c r="CI5" s="22" t="s">
        <v>91</v>
      </c>
      <c r="CJ5" s="22" t="s">
        <v>92</v>
      </c>
      <c r="CK5" s="22" t="s">
        <v>93</v>
      </c>
      <c r="CL5" s="22" t="s">
        <v>88</v>
      </c>
      <c r="CM5" s="22" t="s">
        <v>83</v>
      </c>
      <c r="CN5" s="22" t="s">
        <v>84</v>
      </c>
      <c r="CO5" s="22" t="s">
        <v>85</v>
      </c>
      <c r="CP5" s="22" t="s">
        <v>86</v>
      </c>
      <c r="CQ5" s="22" t="s">
        <v>87</v>
      </c>
      <c r="CR5" s="22" t="s">
        <v>89</v>
      </c>
      <c r="CS5" s="22" t="s">
        <v>90</v>
      </c>
      <c r="CT5" s="22" t="s">
        <v>91</v>
      </c>
      <c r="CU5" s="22" t="s">
        <v>92</v>
      </c>
      <c r="CV5" s="22" t="s">
        <v>93</v>
      </c>
      <c r="CW5" s="22" t="s">
        <v>88</v>
      </c>
      <c r="CX5" s="22" t="s">
        <v>83</v>
      </c>
      <c r="CY5" s="22" t="s">
        <v>84</v>
      </c>
      <c r="CZ5" s="22" t="s">
        <v>85</v>
      </c>
      <c r="DA5" s="22" t="s">
        <v>86</v>
      </c>
      <c r="DB5" s="22" t="s">
        <v>87</v>
      </c>
      <c r="DC5" s="22" t="s">
        <v>89</v>
      </c>
      <c r="DD5" s="22" t="s">
        <v>90</v>
      </c>
      <c r="DE5" s="22" t="s">
        <v>91</v>
      </c>
      <c r="DF5" s="22" t="s">
        <v>92</v>
      </c>
      <c r="DG5" s="22" t="s">
        <v>93</v>
      </c>
      <c r="DH5" s="22" t="s">
        <v>88</v>
      </c>
      <c r="DI5" s="22" t="s">
        <v>83</v>
      </c>
      <c r="DJ5" s="22" t="s">
        <v>84</v>
      </c>
      <c r="DK5" s="22" t="s">
        <v>85</v>
      </c>
      <c r="DL5" s="22" t="s">
        <v>86</v>
      </c>
      <c r="DM5" s="22" t="s">
        <v>87</v>
      </c>
      <c r="DN5" s="22" t="s">
        <v>89</v>
      </c>
      <c r="DO5" s="22" t="s">
        <v>90</v>
      </c>
      <c r="DP5" s="22" t="s">
        <v>91</v>
      </c>
      <c r="DQ5" s="22" t="s">
        <v>92</v>
      </c>
      <c r="DR5" s="22" t="s">
        <v>93</v>
      </c>
      <c r="DS5" s="22" t="s">
        <v>88</v>
      </c>
      <c r="DT5" s="22" t="s">
        <v>83</v>
      </c>
      <c r="DU5" s="22" t="s">
        <v>84</v>
      </c>
      <c r="DV5" s="22" t="s">
        <v>85</v>
      </c>
      <c r="DW5" s="22" t="s">
        <v>86</v>
      </c>
      <c r="DX5" s="22" t="s">
        <v>87</v>
      </c>
      <c r="DY5" s="22" t="s">
        <v>89</v>
      </c>
      <c r="DZ5" s="22" t="s">
        <v>90</v>
      </c>
      <c r="EA5" s="22" t="s">
        <v>91</v>
      </c>
      <c r="EB5" s="22" t="s">
        <v>92</v>
      </c>
      <c r="EC5" s="22" t="s">
        <v>93</v>
      </c>
      <c r="ED5" s="22" t="s">
        <v>88</v>
      </c>
      <c r="EE5" s="22" t="s">
        <v>83</v>
      </c>
      <c r="EF5" s="22" t="s">
        <v>84</v>
      </c>
      <c r="EG5" s="22" t="s">
        <v>85</v>
      </c>
      <c r="EH5" s="22" t="s">
        <v>86</v>
      </c>
      <c r="EI5" s="22" t="s">
        <v>87</v>
      </c>
      <c r="EJ5" s="22" t="s">
        <v>89</v>
      </c>
      <c r="EK5" s="22" t="s">
        <v>90</v>
      </c>
      <c r="EL5" s="22" t="s">
        <v>91</v>
      </c>
      <c r="EM5" s="22" t="s">
        <v>92</v>
      </c>
      <c r="EN5" s="22" t="s">
        <v>93</v>
      </c>
      <c r="EO5" s="22" t="s">
        <v>88</v>
      </c>
    </row>
    <row r="6" spans="1:148" s="13" customFormat="1" x14ac:dyDescent="0.2">
      <c r="A6" s="14" t="s">
        <v>94</v>
      </c>
      <c r="B6" s="19">
        <f t="shared" ref="B6:X6" si="1">B7</f>
        <v>2024</v>
      </c>
      <c r="C6" s="19">
        <f t="shared" si="1"/>
        <v>162086</v>
      </c>
      <c r="D6" s="19">
        <f t="shared" si="1"/>
        <v>46</v>
      </c>
      <c r="E6" s="19">
        <f t="shared" si="1"/>
        <v>18</v>
      </c>
      <c r="F6" s="19">
        <f t="shared" si="1"/>
        <v>0</v>
      </c>
      <c r="G6" s="19">
        <f t="shared" si="1"/>
        <v>0</v>
      </c>
      <c r="H6" s="19" t="str">
        <f t="shared" si="1"/>
        <v>富山県　砺波市</v>
      </c>
      <c r="I6" s="19" t="str">
        <f t="shared" si="1"/>
        <v>法適用</v>
      </c>
      <c r="J6" s="19" t="str">
        <f t="shared" si="1"/>
        <v>下水道事業</v>
      </c>
      <c r="K6" s="19" t="str">
        <f t="shared" si="1"/>
        <v>特定地域生活排水処理</v>
      </c>
      <c r="L6" s="19" t="str">
        <f t="shared" si="1"/>
        <v>K2</v>
      </c>
      <c r="M6" s="19" t="str">
        <f t="shared" si="1"/>
        <v>非設置</v>
      </c>
      <c r="N6" s="23" t="str">
        <f t="shared" si="1"/>
        <v>-</v>
      </c>
      <c r="O6" s="23">
        <f t="shared" si="1"/>
        <v>42.69</v>
      </c>
      <c r="P6" s="23">
        <f t="shared" si="1"/>
        <v>0.63</v>
      </c>
      <c r="Q6" s="23">
        <f t="shared" si="1"/>
        <v>100</v>
      </c>
      <c r="R6" s="23">
        <f t="shared" si="1"/>
        <v>3300</v>
      </c>
      <c r="S6" s="23">
        <f t="shared" si="1"/>
        <v>46674</v>
      </c>
      <c r="T6" s="23">
        <f t="shared" si="1"/>
        <v>127.03</v>
      </c>
      <c r="U6" s="23">
        <f t="shared" si="1"/>
        <v>367.43</v>
      </c>
      <c r="V6" s="23">
        <f t="shared" si="1"/>
        <v>292</v>
      </c>
      <c r="W6" s="23">
        <f t="shared" si="1"/>
        <v>1.02</v>
      </c>
      <c r="X6" s="23">
        <f t="shared" si="1"/>
        <v>286.27</v>
      </c>
      <c r="Y6" s="27">
        <f t="shared" ref="Y6:AH6" si="2">IF(Y7="",NA(),Y7)</f>
        <v>74.06</v>
      </c>
      <c r="Z6" s="27">
        <f t="shared" si="2"/>
        <v>76.69</v>
      </c>
      <c r="AA6" s="27">
        <f t="shared" si="2"/>
        <v>100.46</v>
      </c>
      <c r="AB6" s="27">
        <f t="shared" si="2"/>
        <v>108.78</v>
      </c>
      <c r="AC6" s="27">
        <f t="shared" si="2"/>
        <v>100.1</v>
      </c>
      <c r="AD6" s="27">
        <f t="shared" si="2"/>
        <v>99.03</v>
      </c>
      <c r="AE6" s="27">
        <f t="shared" si="2"/>
        <v>100.41</v>
      </c>
      <c r="AF6" s="27">
        <f t="shared" si="2"/>
        <v>100.17</v>
      </c>
      <c r="AG6" s="27">
        <f t="shared" si="2"/>
        <v>96.95</v>
      </c>
      <c r="AH6" s="27">
        <f t="shared" si="2"/>
        <v>99.24</v>
      </c>
      <c r="AI6" s="23" t="str">
        <f>IF(AI7="","",IF(AI7="-","【-】","【"&amp;SUBSTITUTE(TEXT(AI7,"#,##0.00"),"-","△")&amp;"】"))</f>
        <v>【100.06】</v>
      </c>
      <c r="AJ6" s="27">
        <f t="shared" ref="AJ6:AS6" si="3">IF(AJ7="",NA(),AJ7)</f>
        <v>83.12</v>
      </c>
      <c r="AK6" s="27">
        <f t="shared" si="3"/>
        <v>81.5</v>
      </c>
      <c r="AL6" s="23">
        <f t="shared" si="3"/>
        <v>0</v>
      </c>
      <c r="AM6" s="23">
        <f t="shared" si="3"/>
        <v>0</v>
      </c>
      <c r="AN6" s="23">
        <f t="shared" si="3"/>
        <v>0</v>
      </c>
      <c r="AO6" s="27">
        <f t="shared" si="3"/>
        <v>74.239999999999995</v>
      </c>
      <c r="AP6" s="27">
        <f t="shared" si="3"/>
        <v>83.92</v>
      </c>
      <c r="AQ6" s="27">
        <f t="shared" si="3"/>
        <v>89.31</v>
      </c>
      <c r="AR6" s="27">
        <f t="shared" si="3"/>
        <v>91.33</v>
      </c>
      <c r="AS6" s="27">
        <f t="shared" si="3"/>
        <v>89.91</v>
      </c>
      <c r="AT6" s="23" t="str">
        <f>IF(AT7="","",IF(AT7="-","【-】","【"&amp;SUBSTITUTE(TEXT(AT7,"#,##0.00"),"-","△")&amp;"】"))</f>
        <v>【84.61】</v>
      </c>
      <c r="AU6" s="27">
        <f t="shared" ref="AU6:BD6" si="4">IF(AU7="",NA(),AU7)</f>
        <v>131.11000000000001</v>
      </c>
      <c r="AV6" s="27">
        <f t="shared" si="4"/>
        <v>96.27</v>
      </c>
      <c r="AW6" s="27">
        <f t="shared" si="4"/>
        <v>162.80000000000001</v>
      </c>
      <c r="AX6" s="27">
        <f t="shared" si="4"/>
        <v>196.6</v>
      </c>
      <c r="AY6" s="27">
        <f t="shared" si="4"/>
        <v>190.3</v>
      </c>
      <c r="AZ6" s="27">
        <f t="shared" si="4"/>
        <v>100.47</v>
      </c>
      <c r="BA6" s="27">
        <f t="shared" si="4"/>
        <v>122.71</v>
      </c>
      <c r="BB6" s="27">
        <f t="shared" si="4"/>
        <v>138.19999999999999</v>
      </c>
      <c r="BC6" s="27">
        <f t="shared" si="4"/>
        <v>126.97</v>
      </c>
      <c r="BD6" s="27">
        <f t="shared" si="4"/>
        <v>103.61</v>
      </c>
      <c r="BE6" s="23" t="str">
        <f>IF(BE7="","",IF(BE7="-","【-】","【"&amp;SUBSTITUTE(TEXT(BE7,"#,##0.00"),"-","△")&amp;"】"))</f>
        <v>【106.63】</v>
      </c>
      <c r="BF6" s="27">
        <f t="shared" ref="BF6:BO6" si="5">IF(BF7="",NA(),BF7)</f>
        <v>876.74</v>
      </c>
      <c r="BG6" s="27">
        <f t="shared" si="5"/>
        <v>948.15</v>
      </c>
      <c r="BH6" s="27">
        <f t="shared" si="5"/>
        <v>874.08</v>
      </c>
      <c r="BI6" s="27">
        <f t="shared" si="5"/>
        <v>850.2</v>
      </c>
      <c r="BJ6" s="27">
        <f t="shared" si="5"/>
        <v>785.75</v>
      </c>
      <c r="BK6" s="27">
        <f t="shared" si="5"/>
        <v>294.27</v>
      </c>
      <c r="BL6" s="27">
        <f t="shared" si="5"/>
        <v>294.08999999999997</v>
      </c>
      <c r="BM6" s="27">
        <f t="shared" si="5"/>
        <v>294.08999999999997</v>
      </c>
      <c r="BN6" s="27">
        <f t="shared" si="5"/>
        <v>338.47</v>
      </c>
      <c r="BO6" s="27">
        <f t="shared" si="5"/>
        <v>368.83</v>
      </c>
      <c r="BP6" s="23" t="str">
        <f>IF(BP7="","",IF(BP7="-","【-】","【"&amp;SUBSTITUTE(TEXT(BP7,"#,##0.00"),"-","△")&amp;"】"))</f>
        <v>【386.06】</v>
      </c>
      <c r="BQ6" s="27">
        <f t="shared" ref="BQ6:BZ6" si="6">IF(BQ7="",NA(),BQ7)</f>
        <v>188.43</v>
      </c>
      <c r="BR6" s="27">
        <f t="shared" si="6"/>
        <v>100</v>
      </c>
      <c r="BS6" s="27">
        <f t="shared" si="6"/>
        <v>100</v>
      </c>
      <c r="BT6" s="27">
        <f t="shared" si="6"/>
        <v>100</v>
      </c>
      <c r="BU6" s="27">
        <f t="shared" si="6"/>
        <v>99.87</v>
      </c>
      <c r="BV6" s="27">
        <f t="shared" si="6"/>
        <v>60.59</v>
      </c>
      <c r="BW6" s="27">
        <f t="shared" si="6"/>
        <v>60</v>
      </c>
      <c r="BX6" s="27">
        <f t="shared" si="6"/>
        <v>59.01</v>
      </c>
      <c r="BY6" s="27">
        <f t="shared" si="6"/>
        <v>56.06</v>
      </c>
      <c r="BZ6" s="27">
        <f t="shared" si="6"/>
        <v>53.25</v>
      </c>
      <c r="CA6" s="23" t="str">
        <f>IF(CA7="","",IF(CA7="-","【-】","【"&amp;SUBSTITUTE(TEXT(CA7,"#,##0.00"),"-","△")&amp;"】"))</f>
        <v>【51.14】</v>
      </c>
      <c r="CB6" s="27">
        <f t="shared" ref="CB6:CK6" si="7">IF(CB7="",NA(),CB7)</f>
        <v>93.04</v>
      </c>
      <c r="CC6" s="27">
        <f t="shared" si="7"/>
        <v>161.66999999999999</v>
      </c>
      <c r="CD6" s="27">
        <f t="shared" si="7"/>
        <v>161</v>
      </c>
      <c r="CE6" s="27">
        <f t="shared" si="7"/>
        <v>160.94999999999999</v>
      </c>
      <c r="CF6" s="27">
        <f t="shared" si="7"/>
        <v>162.58000000000001</v>
      </c>
      <c r="CG6" s="27">
        <f t="shared" si="7"/>
        <v>280.23</v>
      </c>
      <c r="CH6" s="27">
        <f t="shared" si="7"/>
        <v>282.70999999999998</v>
      </c>
      <c r="CI6" s="27">
        <f t="shared" si="7"/>
        <v>291.82</v>
      </c>
      <c r="CJ6" s="27">
        <f t="shared" si="7"/>
        <v>304.36</v>
      </c>
      <c r="CK6" s="27">
        <f t="shared" si="7"/>
        <v>325.45</v>
      </c>
      <c r="CL6" s="23" t="str">
        <f>IF(CL7="","",IF(CL7="-","【-】","【"&amp;SUBSTITUTE(TEXT(CL7,"#,##0.00"),"-","△")&amp;"】"))</f>
        <v>【329.31】</v>
      </c>
      <c r="CM6" s="27">
        <f t="shared" ref="CM6:CV6" si="8">IF(CM7="",NA(),CM7)</f>
        <v>33.33</v>
      </c>
      <c r="CN6" s="27">
        <f t="shared" si="8"/>
        <v>31.14</v>
      </c>
      <c r="CO6" s="27">
        <f t="shared" si="8"/>
        <v>31.58</v>
      </c>
      <c r="CP6" s="27">
        <f t="shared" si="8"/>
        <v>30.26</v>
      </c>
      <c r="CQ6" s="27">
        <f t="shared" si="8"/>
        <v>29.39</v>
      </c>
      <c r="CR6" s="27">
        <f t="shared" si="8"/>
        <v>58.19</v>
      </c>
      <c r="CS6" s="27">
        <f t="shared" si="8"/>
        <v>56.52</v>
      </c>
      <c r="CT6" s="27">
        <f t="shared" si="8"/>
        <v>88.45</v>
      </c>
      <c r="CU6" s="27">
        <f t="shared" si="8"/>
        <v>54.08</v>
      </c>
      <c r="CV6" s="27">
        <f t="shared" si="8"/>
        <v>52.59</v>
      </c>
      <c r="CW6" s="23" t="str">
        <f>IF(CW7="","",IF(CW7="-","【-】","【"&amp;SUBSTITUTE(TEXT(CW7,"#,##0.00"),"-","△")&amp;"】"))</f>
        <v>【54.37】</v>
      </c>
      <c r="CX6" s="27">
        <f t="shared" ref="CX6:DG6" si="9">IF(CX7="",NA(),CX7)</f>
        <v>97.73</v>
      </c>
      <c r="CY6" s="27">
        <f t="shared" si="9"/>
        <v>97.72</v>
      </c>
      <c r="CZ6" s="27">
        <f t="shared" si="9"/>
        <v>97.71</v>
      </c>
      <c r="DA6" s="27">
        <f t="shared" si="9"/>
        <v>97.39</v>
      </c>
      <c r="DB6" s="27">
        <f t="shared" si="9"/>
        <v>97.26</v>
      </c>
      <c r="DC6" s="27">
        <f t="shared" si="9"/>
        <v>87.8</v>
      </c>
      <c r="DD6" s="27">
        <f t="shared" si="9"/>
        <v>88.43</v>
      </c>
      <c r="DE6" s="27">
        <f t="shared" si="9"/>
        <v>90.34</v>
      </c>
      <c r="DF6" s="27">
        <f t="shared" si="9"/>
        <v>90.57</v>
      </c>
      <c r="DG6" s="27">
        <f t="shared" si="9"/>
        <v>87.02</v>
      </c>
      <c r="DH6" s="23" t="str">
        <f>IF(DH7="","",IF(DH7="-","【-】","【"&amp;SUBSTITUTE(TEXT(DH7,"#,##0.00"),"-","△")&amp;"】"))</f>
        <v>【84.89】</v>
      </c>
      <c r="DI6" s="27">
        <f t="shared" ref="DI6:DR6" si="10">IF(DI7="",NA(),DI7)</f>
        <v>11.31</v>
      </c>
      <c r="DJ6" s="27">
        <f t="shared" si="10"/>
        <v>20.85</v>
      </c>
      <c r="DK6" s="27">
        <f t="shared" si="10"/>
        <v>29.52</v>
      </c>
      <c r="DL6" s="27">
        <f t="shared" si="10"/>
        <v>35.659999999999997</v>
      </c>
      <c r="DM6" s="27">
        <f t="shared" si="10"/>
        <v>40.56</v>
      </c>
      <c r="DN6" s="27">
        <f t="shared" si="10"/>
        <v>15.74</v>
      </c>
      <c r="DO6" s="27">
        <f t="shared" si="10"/>
        <v>21.02</v>
      </c>
      <c r="DP6" s="27">
        <f t="shared" si="10"/>
        <v>24.31</v>
      </c>
      <c r="DQ6" s="27">
        <f t="shared" si="10"/>
        <v>26.92</v>
      </c>
      <c r="DR6" s="27">
        <f t="shared" si="10"/>
        <v>27.57</v>
      </c>
      <c r="DS6" s="23" t="str">
        <f>IF(DS7="","",IF(DS7="-","【-】","【"&amp;SUBSTITUTE(TEXT(DS7,"#,##0.00"),"-","△")&amp;"】"))</f>
        <v>【26.38】</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2">
      <c r="A7" s="14"/>
      <c r="B7" s="20">
        <v>2024</v>
      </c>
      <c r="C7" s="20">
        <v>162086</v>
      </c>
      <c r="D7" s="20">
        <v>46</v>
      </c>
      <c r="E7" s="20">
        <v>18</v>
      </c>
      <c r="F7" s="20">
        <v>0</v>
      </c>
      <c r="G7" s="20">
        <v>0</v>
      </c>
      <c r="H7" s="20" t="s">
        <v>95</v>
      </c>
      <c r="I7" s="20" t="s">
        <v>96</v>
      </c>
      <c r="J7" s="20" t="s">
        <v>97</v>
      </c>
      <c r="K7" s="20" t="s">
        <v>98</v>
      </c>
      <c r="L7" s="20" t="s">
        <v>99</v>
      </c>
      <c r="M7" s="20" t="s">
        <v>100</v>
      </c>
      <c r="N7" s="24" t="s">
        <v>101</v>
      </c>
      <c r="O7" s="24">
        <v>42.69</v>
      </c>
      <c r="P7" s="24">
        <v>0.63</v>
      </c>
      <c r="Q7" s="24">
        <v>100</v>
      </c>
      <c r="R7" s="24">
        <v>3300</v>
      </c>
      <c r="S7" s="24">
        <v>46674</v>
      </c>
      <c r="T7" s="24">
        <v>127.03</v>
      </c>
      <c r="U7" s="24">
        <v>367.43</v>
      </c>
      <c r="V7" s="24">
        <v>292</v>
      </c>
      <c r="W7" s="24">
        <v>1.02</v>
      </c>
      <c r="X7" s="24">
        <v>286.27</v>
      </c>
      <c r="Y7" s="24">
        <v>74.06</v>
      </c>
      <c r="Z7" s="24">
        <v>76.69</v>
      </c>
      <c r="AA7" s="24">
        <v>100.46</v>
      </c>
      <c r="AB7" s="24">
        <v>108.78</v>
      </c>
      <c r="AC7" s="24">
        <v>100.1</v>
      </c>
      <c r="AD7" s="24">
        <v>99.03</v>
      </c>
      <c r="AE7" s="24">
        <v>100.41</v>
      </c>
      <c r="AF7" s="24">
        <v>100.17</v>
      </c>
      <c r="AG7" s="24">
        <v>96.95</v>
      </c>
      <c r="AH7" s="24">
        <v>99.24</v>
      </c>
      <c r="AI7" s="24">
        <v>100.06</v>
      </c>
      <c r="AJ7" s="24">
        <v>83.12</v>
      </c>
      <c r="AK7" s="24">
        <v>81.5</v>
      </c>
      <c r="AL7" s="24">
        <v>0</v>
      </c>
      <c r="AM7" s="24">
        <v>0</v>
      </c>
      <c r="AN7" s="24">
        <v>0</v>
      </c>
      <c r="AO7" s="24">
        <v>74.239999999999995</v>
      </c>
      <c r="AP7" s="24">
        <v>83.92</v>
      </c>
      <c r="AQ7" s="24">
        <v>89.31</v>
      </c>
      <c r="AR7" s="24">
        <v>91.33</v>
      </c>
      <c r="AS7" s="24">
        <v>89.91</v>
      </c>
      <c r="AT7" s="24">
        <v>84.61</v>
      </c>
      <c r="AU7" s="24">
        <v>131.11000000000001</v>
      </c>
      <c r="AV7" s="24">
        <v>96.27</v>
      </c>
      <c r="AW7" s="24">
        <v>162.80000000000001</v>
      </c>
      <c r="AX7" s="24">
        <v>196.6</v>
      </c>
      <c r="AY7" s="24">
        <v>190.3</v>
      </c>
      <c r="AZ7" s="24">
        <v>100.47</v>
      </c>
      <c r="BA7" s="24">
        <v>122.71</v>
      </c>
      <c r="BB7" s="24">
        <v>138.19999999999999</v>
      </c>
      <c r="BC7" s="24">
        <v>126.97</v>
      </c>
      <c r="BD7" s="24">
        <v>103.61</v>
      </c>
      <c r="BE7" s="24">
        <v>106.63</v>
      </c>
      <c r="BF7" s="24">
        <v>876.74</v>
      </c>
      <c r="BG7" s="24">
        <v>948.15</v>
      </c>
      <c r="BH7" s="24">
        <v>874.08</v>
      </c>
      <c r="BI7" s="24">
        <v>850.2</v>
      </c>
      <c r="BJ7" s="24">
        <v>785.75</v>
      </c>
      <c r="BK7" s="24">
        <v>294.27</v>
      </c>
      <c r="BL7" s="24">
        <v>294.08999999999997</v>
      </c>
      <c r="BM7" s="24">
        <v>294.08999999999997</v>
      </c>
      <c r="BN7" s="24">
        <v>338.47</v>
      </c>
      <c r="BO7" s="24">
        <v>368.83</v>
      </c>
      <c r="BP7" s="24">
        <v>386.06</v>
      </c>
      <c r="BQ7" s="24">
        <v>188.43</v>
      </c>
      <c r="BR7" s="24">
        <v>100</v>
      </c>
      <c r="BS7" s="24">
        <v>100</v>
      </c>
      <c r="BT7" s="24">
        <v>100</v>
      </c>
      <c r="BU7" s="24">
        <v>99.87</v>
      </c>
      <c r="BV7" s="24">
        <v>60.59</v>
      </c>
      <c r="BW7" s="24">
        <v>60</v>
      </c>
      <c r="BX7" s="24">
        <v>59.01</v>
      </c>
      <c r="BY7" s="24">
        <v>56.06</v>
      </c>
      <c r="BZ7" s="24">
        <v>53.25</v>
      </c>
      <c r="CA7" s="24">
        <v>51.14</v>
      </c>
      <c r="CB7" s="24">
        <v>93.04</v>
      </c>
      <c r="CC7" s="24">
        <v>161.66999999999999</v>
      </c>
      <c r="CD7" s="24">
        <v>161</v>
      </c>
      <c r="CE7" s="24">
        <v>160.94999999999999</v>
      </c>
      <c r="CF7" s="24">
        <v>162.58000000000001</v>
      </c>
      <c r="CG7" s="24">
        <v>280.23</v>
      </c>
      <c r="CH7" s="24">
        <v>282.70999999999998</v>
      </c>
      <c r="CI7" s="24">
        <v>291.82</v>
      </c>
      <c r="CJ7" s="24">
        <v>304.36</v>
      </c>
      <c r="CK7" s="24">
        <v>325.45</v>
      </c>
      <c r="CL7" s="24">
        <v>329.31</v>
      </c>
      <c r="CM7" s="24">
        <v>33.33</v>
      </c>
      <c r="CN7" s="24">
        <v>31.14</v>
      </c>
      <c r="CO7" s="24">
        <v>31.58</v>
      </c>
      <c r="CP7" s="24">
        <v>30.26</v>
      </c>
      <c r="CQ7" s="24">
        <v>29.39</v>
      </c>
      <c r="CR7" s="24">
        <v>58.19</v>
      </c>
      <c r="CS7" s="24">
        <v>56.52</v>
      </c>
      <c r="CT7" s="24">
        <v>88.45</v>
      </c>
      <c r="CU7" s="24">
        <v>54.08</v>
      </c>
      <c r="CV7" s="24">
        <v>52.59</v>
      </c>
      <c r="CW7" s="24">
        <v>54.37</v>
      </c>
      <c r="CX7" s="24">
        <v>97.73</v>
      </c>
      <c r="CY7" s="24">
        <v>97.72</v>
      </c>
      <c r="CZ7" s="24">
        <v>97.71</v>
      </c>
      <c r="DA7" s="24">
        <v>97.39</v>
      </c>
      <c r="DB7" s="24">
        <v>97.26</v>
      </c>
      <c r="DC7" s="24">
        <v>87.8</v>
      </c>
      <c r="DD7" s="24">
        <v>88.43</v>
      </c>
      <c r="DE7" s="24">
        <v>90.34</v>
      </c>
      <c r="DF7" s="24">
        <v>90.57</v>
      </c>
      <c r="DG7" s="24">
        <v>87.02</v>
      </c>
      <c r="DH7" s="24">
        <v>84.89</v>
      </c>
      <c r="DI7" s="24">
        <v>11.31</v>
      </c>
      <c r="DJ7" s="24">
        <v>20.85</v>
      </c>
      <c r="DK7" s="24">
        <v>29.52</v>
      </c>
      <c r="DL7" s="24">
        <v>35.659999999999997</v>
      </c>
      <c r="DM7" s="24">
        <v>40.56</v>
      </c>
      <c r="DN7" s="24">
        <v>15.74</v>
      </c>
      <c r="DO7" s="24">
        <v>21.02</v>
      </c>
      <c r="DP7" s="24">
        <v>24.31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31</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長濱　健仁</cp:lastModifiedBy>
  <dcterms:created xsi:type="dcterms:W3CDTF">2026-01-23T02:04:52Z</dcterms:created>
  <dcterms:modified xsi:type="dcterms:W3CDTF">2026-02-26T05:47:22Z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2026-02-18T08:19:05Z</vt:filetime>
  </property>
</Properties>
</file>