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p2wgSvP0qbpfok3oTlei59cmTVpj8IYPAmEE0IL2j0cGvF9+ZG4c4vkNQnNiYCjxweD62/dGxEv5raij3/FeA==" workbookSaltValue="S7c98fRrGNfVS6wgWDsk4g=="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<sst xmlns="http://schemas.openxmlformats.org/spreadsheetml/2006/main" xmlns:r="http://schemas.openxmlformats.org/officeDocument/2006/relationships" count="114" uniqueCount="114">
  <si>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</si>
  <si>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</si>
  <si>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</si>
  <si>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</si>
  <si>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</si>
  <si>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</si>
  <si>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</si>
  <si>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</si>
  <si>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</si>
  <si>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</si>
  <si>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</si>
  <si>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</si>
  <si>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</si>
  <si>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</si>
  <si>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</si>
  <si>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</si>
  <si>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</si>
  <si>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①有形固定資産減価償却率：類似団体に比べて減価償却は進行していないが、将来の更新に備え確実に財源を確保しておく必要がある。
②管渠老朽化率、③管渠改善率：本市の公共下水道事業については、平成３年の供用開始で、管渠については法定耐用年数を経過していないため、当面大規模な施設更新は見込んでいない。
　</t>
    </r>
    <r>
      <rPr>
        <sz val="11"/>
        <color auto="1"/>
        <rFont val="ＭＳ ゴシック"/>
      </rPr>
      <t>令和５年度に改定したストックマネジメント計画に基づき、計画的・効果的な更新を行う。</t>
    </r>
    <rPh sb="149" eb="151">
      <t>レイワ</t>
    </rPh>
    <rPh sb="155" eb="157">
      <t>カイテイ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</si>
  <si>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</si>
  <si>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</si>
  <si>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</si>
  <si>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</si>
  <si>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</si>
  <si>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</si>
  <si>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</si>
  <si>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</si>
  <si>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</si>
  <si>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</si>
  <si>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</si>
  <si>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</si>
  <si>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</si>
  <si>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</si>
  <si>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</si>
  <si>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</si>
  <si>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</si>
  <si>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</si>
  <si>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</si>
  <si>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</si>
  <si>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</si>
  <si>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</si>
  <si>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</si>
  <si>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</si>
  <si>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</si>
  <si>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</si>
  <si>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</si>
  <si>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</si>
  <si>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</si>
  <si>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</si>
  <si>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</si>
  <si>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</si>
  <si>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</si>
  <si>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</si>
  <si>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</si>
  <si>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</si>
  <si>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</si>
  <si>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</si>
  <si>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</si>
  <si>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</si>
  <si>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</si>
  <si>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</si>
  <si>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</si>
  <si>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</si>
  <si>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</si>
  <si>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</si>
  <si>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</si>
  <si>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</si>
  <si>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</si>
  <si>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</si>
  <si>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</si>
  <si>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</si>
  <si>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</si>
  <si>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</si>
  <si>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</si>
  <si>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</si>
  <si>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</si>
  <si>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</si>
  <si>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</si>
  <si>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</si>
  <si>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Cd1</t>
  </si>
  <si>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</si>
  <si>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</si>
  <si>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</si>
  <si>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</si>
  <si>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</si>
  <si>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</si>
  <si>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</si>
  <si>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</si>
  <si>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</si>
  <si>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</si>
  <si>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</si>
  <si>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</si>
  <si>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</si>
  <si>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</si>
  <si>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</si>
  <si>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</si>
  <si>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</si>
  <si>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</si>
  <si>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砺波市</t>
  </si>
  <si>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</si>
  <si>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</si>
  <si>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</si>
  <si>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</si>
  <si>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</si>
  <si>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</si>
  <si>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</si>
  <si>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</si>
  <si>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</si>
  <si>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</si>
  <si>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</si>
  <si>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</si>
  <si>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</si>
  <si>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</si>
  <si>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①経常収支比率：100%を上回る黒字のまま推移しており、引き続き健全な経営に努め、将来の更新投資等に充てる財源を確実にストックしていく必要がある。
②累積欠損金比率：累積欠損金は生じていないが、今後も使用料収入の確保と維持管理費の節減に注力する必要がある。
③流動比率、④企業債残高対事業規模比率：本市の公共下水道事業は整備が完了しており、企業債の償還は順次終了するが、一方で使用料収入は横ばいが見込まれる。企業債残高対事業規模比率は将来的に類似団体の平均値並みに下降していく見込みだが、流動比率については維持管理費の節減に努め、確実に現金を確保し改善していく必要がある。
⑤経費回収率：</t>
    </r>
    <r>
      <rPr>
        <sz val="11"/>
        <color auto="1"/>
        <rFont val="ＭＳ ゴシック"/>
      </rPr>
      <t>類似団体よりも高い水準であり、使用料で回収すべき経費をおおよそ賄えている。将来の更新に備え、引き続き財源を確保していく必要がある。
⑥汚水処理原価：類似団体に比べて低い水準であり、今後も継続して経費の削減に努めたい。
⑦施設利用率：該当施設なし
⑧水洗化率：類似団体よりも高い水準であり、更なる向上に向けて広報・啓発に引き続き努めたい。</t>
    </r>
  </si>
  <si>
    <r>
      <t>　本市の公共下水道事業は整備が完了しているため、水洗化率は高い水準で推移しており、現段階では汚水処理に要する費用も使用料収入によって賄えている。一方で、既にある程度の水洗化率に達していることから、使用料収入は今後横ばいが見込まれる。</t>
    </r>
    <r>
      <rPr>
        <sz val="11"/>
        <color auto="1"/>
        <rFont val="ＭＳ ゴシック"/>
      </rPr>
      <t>近年の人件費増加や物価高騰を踏まえ、維持管理費の節減に努めることで、将来の更新も見据えた更なる経営状況の改善を図る必要がある。
　なお、本市では、令和６年度に経営戦略の見直しを行った。</t>
    </r>
    <rPh sb="116" eb="118">
      <t>キンネン</t>
    </rPh>
    <rPh sb="119" eb="122">
      <t>ジンケンヒ</t>
    </rPh>
    <rPh sb="122" eb="124">
      <t>ゾウカ</t>
    </rPh>
    <rPh sb="125" eb="127">
      <t>ブッカ</t>
    </rPh>
    <rPh sb="127" eb="129">
      <t>コウトウ</t>
    </rPh>
    <rPh sb="130" eb="131">
      <t>フ</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</si>
</sst>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0.32</c:v>
                </c:pt>
                <c:pt idx="1">
                  <c:v>0.1</c:v>
                </c:pt>
                <c:pt idx="2">
                  <c:v>7.0000000000000007e-002</c:v>
                </c:pt>
                <c:pt idx="3">
                  <c:v>6.e-002</c:v>
                </c:pt>
                <c:pt idx="4">
                  <c:v>7.0000000000000007e-002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49.47</c:v>
                </c:pt>
                <c:pt idx="1">
                  <c:v>55.78</c:v>
                </c:pt>
                <c:pt idx="2">
                  <c:v>54.86</c:v>
                </c:pt>
                <c:pt idx="3">
                  <c:v>55.04</c:v>
                </c:pt>
                <c:pt idx="4">
                  <c:v>53.26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96.94</c:v>
                </c:pt>
                <c:pt idx="1">
                  <c:v>97.37</c:v>
                </c:pt>
                <c:pt idx="2">
                  <c:v>97.53</c:v>
                </c:pt>
                <c:pt idx="3">
                  <c:v>97.39</c:v>
                </c:pt>
                <c:pt idx="4">
                  <c:v>97.44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82.06</c:v>
                </c:pt>
                <c:pt idx="1">
                  <c:v>91.78</c:v>
                </c:pt>
                <c:pt idx="2">
                  <c:v>91.37</c:v>
                </c:pt>
                <c:pt idx="3">
                  <c:v>91.92</c:v>
                </c:pt>
                <c:pt idx="4">
                  <c:v>91.12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151.63999999999999</c:v>
                </c:pt>
                <c:pt idx="1">
                  <c:v>105.35</c:v>
                </c:pt>
                <c:pt idx="2">
                  <c:v>105.72</c:v>
                </c:pt>
                <c:pt idx="3">
                  <c:v>105.92</c:v>
                </c:pt>
                <c:pt idx="4">
                  <c:v>102.9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107.81</c:v>
                </c:pt>
                <c:pt idx="1">
                  <c:v>104.64</c:v>
                </c:pt>
                <c:pt idx="2">
                  <c:v>105.35</c:v>
                </c:pt>
                <c:pt idx="3">
                  <c:v>106.8</c:v>
                </c:pt>
                <c:pt idx="4">
                  <c:v>104.65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3.28</c:v>
                </c:pt>
                <c:pt idx="1">
                  <c:v>6.48</c:v>
                </c:pt>
                <c:pt idx="2">
                  <c:v>9.66</c:v>
                </c:pt>
                <c:pt idx="3">
                  <c:v>12.09</c:v>
                </c:pt>
                <c:pt idx="4">
                  <c:v>14.7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19.93</c:v>
                </c:pt>
                <c:pt idx="1">
                  <c:v>26.89</c:v>
                </c:pt>
                <c:pt idx="2">
                  <c:v>29.42</c:v>
                </c:pt>
                <c:pt idx="3">
                  <c:v>31.14</c:v>
                </c:pt>
                <c:pt idx="4">
                  <c:v>33.11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formatCode="#,##0.00;&quot;△&quot;#,##0.00">
                  <c:v>0</c:v>
                </c:pt>
                <c:pt idx="1">
                  <c:v>0.75</c:v>
                </c:pt>
                <c:pt idx="2">
                  <c:v>0.74</c:v>
                </c:pt>
                <c:pt idx="3">
                  <c:v>0.76</c:v>
                </c:pt>
                <c:pt idx="4">
                  <c:v>0.94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18.2</c:v>
                </c:pt>
                <c:pt idx="1">
                  <c:v>25.76</c:v>
                </c:pt>
                <c:pt idx="2">
                  <c:v>26.07</c:v>
                </c:pt>
                <c:pt idx="3">
                  <c:v>26.89</c:v>
                </c:pt>
                <c:pt idx="4">
                  <c:v>23.18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40.71</c:v>
                </c:pt>
                <c:pt idx="1">
                  <c:v>29.17</c:v>
                </c:pt>
                <c:pt idx="2">
                  <c:v>20.59</c:v>
                </c:pt>
                <c:pt idx="3">
                  <c:v>21.04</c:v>
                </c:pt>
                <c:pt idx="4">
                  <c:v>21.96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48.56</c:v>
                </c:pt>
                <c:pt idx="1">
                  <c:v>65.56</c:v>
                </c:pt>
                <c:pt idx="2">
                  <c:v>65.87</c:v>
                </c:pt>
                <c:pt idx="3">
                  <c:v>77.260000000000005</c:v>
                </c:pt>
                <c:pt idx="4">
                  <c:v>80.010000000000005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959.94</c:v>
                </c:pt>
                <c:pt idx="1">
                  <c:v>976.1</c:v>
                </c:pt>
                <c:pt idx="2">
                  <c:v>930.75</c:v>
                </c:pt>
                <c:pt idx="3">
                  <c:v>981.9</c:v>
                </c:pt>
                <c:pt idx="4">
                  <c:v>931.65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1245.0999999999999</c:v>
                </c:pt>
                <c:pt idx="1">
                  <c:v>765.48</c:v>
                </c:pt>
                <c:pt idx="2">
                  <c:v>742.08</c:v>
                </c:pt>
                <c:pt idx="3">
                  <c:v>730.84</c:v>
                </c:pt>
                <c:pt idx="4">
                  <c:v>706.45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97.96</c:v>
                </c:pt>
                <c:pt idx="1">
                  <c:v>100</c:v>
                </c:pt>
                <c:pt idx="2">
                  <c:v>100</c:v>
                </c:pt>
                <c:pt idx="3">
                  <c:v>100</c:v>
                </c:pt>
                <c:pt idx="4">
                  <c:v>99.78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79.77</c:v>
                </c:pt>
                <c:pt idx="1">
                  <c:v>87.8</c:v>
                </c:pt>
                <c:pt idx="2">
                  <c:v>86.51</c:v>
                </c:pt>
                <c:pt idx="3">
                  <c:v>89.17</c:v>
                </c:pt>
                <c:pt idx="4">
                  <c:v>85.67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179.61</c:v>
                </c:pt>
                <c:pt idx="1">
                  <c:v>161.36000000000001</c:v>
                </c:pt>
                <c:pt idx="2">
                  <c:v>161.87</c:v>
                </c:pt>
                <c:pt idx="3">
                  <c:v>162.24</c:v>
                </c:pt>
                <c:pt idx="4">
                  <c:v>162.88999999999999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214.56</c:v>
                </c:pt>
                <c:pt idx="1">
                  <c:v>187.69</c:v>
                </c:pt>
                <c:pt idx="2">
                  <c:v>188.24</c:v>
                </c:pt>
                <c:pt idx="3">
                  <c:v>184.85</c:v>
                </c:pt>
                <c:pt idx="4">
                  <c:v>194.78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N46"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砺波市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Cd1</v>
      </c>
      <c r="X8" s="6"/>
      <c r="Y8" s="6"/>
      <c r="Z8" s="6"/>
      <c r="AA8" s="6"/>
      <c r="AB8" s="6"/>
      <c r="AC8" s="6"/>
      <c r="AD8" s="20" t="str">
        <f>データ!$M$6</f>
        <v>非設置</v>
      </c>
      <c r="AE8" s="20"/>
      <c r="AF8" s="20"/>
      <c r="AG8" s="20"/>
      <c r="AH8" s="20"/>
      <c r="AI8" s="20"/>
      <c r="AJ8" s="20"/>
      <c r="AK8" s="3"/>
      <c r="AL8" s="21">
        <f>データ!S6</f>
        <v>46674</v>
      </c>
      <c r="AM8" s="21"/>
      <c r="AN8" s="21"/>
      <c r="AO8" s="21"/>
      <c r="AP8" s="21"/>
      <c r="AQ8" s="21"/>
      <c r="AR8" s="21"/>
      <c r="AS8" s="21"/>
      <c r="AT8" s="7">
        <f>データ!T6</f>
        <v>127.03</v>
      </c>
      <c r="AU8" s="7"/>
      <c r="AV8" s="7"/>
      <c r="AW8" s="7"/>
      <c r="AX8" s="7"/>
      <c r="AY8" s="7"/>
      <c r="AZ8" s="7"/>
      <c r="BA8" s="7"/>
      <c r="BB8" s="7">
        <f>データ!U6</f>
        <v>367.43</v>
      </c>
      <c r="BC8" s="7"/>
      <c r="BD8" s="7"/>
      <c r="BE8" s="7"/>
      <c r="BF8" s="7"/>
      <c r="BG8" s="7"/>
      <c r="BH8" s="7"/>
      <c r="BI8" s="7"/>
      <c r="BJ8" s="3"/>
      <c r="BK8" s="3"/>
      <c r="BL8" s="27" t="s">
        <v>12</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42.65</v>
      </c>
      <c r="J10" s="7"/>
      <c r="K10" s="7"/>
      <c r="L10" s="7"/>
      <c r="M10" s="7"/>
      <c r="N10" s="7"/>
      <c r="O10" s="7"/>
      <c r="P10" s="7">
        <f>データ!P6</f>
        <v>28.34</v>
      </c>
      <c r="Q10" s="7"/>
      <c r="R10" s="7"/>
      <c r="S10" s="7"/>
      <c r="T10" s="7"/>
      <c r="U10" s="7"/>
      <c r="V10" s="7"/>
      <c r="W10" s="7">
        <f>データ!Q6</f>
        <v>89.04</v>
      </c>
      <c r="X10" s="7"/>
      <c r="Y10" s="7"/>
      <c r="Z10" s="7"/>
      <c r="AA10" s="7"/>
      <c r="AB10" s="7"/>
      <c r="AC10" s="7"/>
      <c r="AD10" s="21">
        <f>データ!R6</f>
        <v>3300</v>
      </c>
      <c r="AE10" s="21"/>
      <c r="AF10" s="21"/>
      <c r="AG10" s="21"/>
      <c r="AH10" s="21"/>
      <c r="AI10" s="21"/>
      <c r="AJ10" s="21"/>
      <c r="AK10" s="2"/>
      <c r="AL10" s="21">
        <f>データ!V6</f>
        <v>13187</v>
      </c>
      <c r="AM10" s="21"/>
      <c r="AN10" s="21"/>
      <c r="AO10" s="21"/>
      <c r="AP10" s="21"/>
      <c r="AQ10" s="21"/>
      <c r="AR10" s="21"/>
      <c r="AS10" s="21"/>
      <c r="AT10" s="7">
        <f>データ!W6</f>
        <v>5.73</v>
      </c>
      <c r="AU10" s="7"/>
      <c r="AV10" s="7"/>
      <c r="AW10" s="7"/>
      <c r="AX10" s="7"/>
      <c r="AY10" s="7"/>
      <c r="AZ10" s="7"/>
      <c r="BA10" s="7"/>
      <c r="BB10" s="7">
        <f>データ!X6</f>
        <v>2301.4</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17</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113</v>
      </c>
      <c r="BM66" s="45"/>
      <c r="BN66" s="45"/>
      <c r="BO66" s="45"/>
      <c r="BP66" s="45"/>
      <c r="BQ66" s="45"/>
      <c r="BR66" s="45"/>
      <c r="BS66" s="45"/>
      <c r="BT66" s="45"/>
      <c r="BU66" s="45"/>
      <c r="BV66" s="45"/>
      <c r="BW66" s="45"/>
      <c r="BX66" s="45"/>
      <c r="BY66" s="45"/>
      <c r="BZ66" s="57"/>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5"/>
      <c r="BN67" s="45"/>
      <c r="BO67" s="45"/>
      <c r="BP67" s="45"/>
      <c r="BQ67" s="45"/>
      <c r="BR67" s="45"/>
      <c r="BS67" s="45"/>
      <c r="BT67" s="45"/>
      <c r="BU67" s="45"/>
      <c r="BV67" s="45"/>
      <c r="BW67" s="45"/>
      <c r="BX67" s="45"/>
      <c r="BY67" s="45"/>
      <c r="BZ67" s="57"/>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5"/>
      <c r="BN68" s="45"/>
      <c r="BO68" s="45"/>
      <c r="BP68" s="45"/>
      <c r="BQ68" s="45"/>
      <c r="BR68" s="45"/>
      <c r="BS68" s="45"/>
      <c r="BT68" s="45"/>
      <c r="BU68" s="45"/>
      <c r="BV68" s="45"/>
      <c r="BW68" s="45"/>
      <c r="BX68" s="45"/>
      <c r="BY68" s="45"/>
      <c r="BZ68" s="57"/>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5"/>
      <c r="BN69" s="45"/>
      <c r="BO69" s="45"/>
      <c r="BP69" s="45"/>
      <c r="BQ69" s="45"/>
      <c r="BR69" s="45"/>
      <c r="BS69" s="45"/>
      <c r="BT69" s="45"/>
      <c r="BU69" s="45"/>
      <c r="BV69" s="45"/>
      <c r="BW69" s="45"/>
      <c r="BX69" s="45"/>
      <c r="BY69" s="45"/>
      <c r="BZ69" s="57"/>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5"/>
      <c r="BN70" s="45"/>
      <c r="BO70" s="45"/>
      <c r="BP70" s="45"/>
      <c r="BQ70" s="45"/>
      <c r="BR70" s="45"/>
      <c r="BS70" s="45"/>
      <c r="BT70" s="45"/>
      <c r="BU70" s="45"/>
      <c r="BV70" s="45"/>
      <c r="BW70" s="45"/>
      <c r="BX70" s="45"/>
      <c r="BY70" s="45"/>
      <c r="BZ70" s="57"/>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5"/>
      <c r="BN71" s="45"/>
      <c r="BO71" s="45"/>
      <c r="BP71" s="45"/>
      <c r="BQ71" s="45"/>
      <c r="BR71" s="45"/>
      <c r="BS71" s="45"/>
      <c r="BT71" s="45"/>
      <c r="BU71" s="45"/>
      <c r="BV71" s="45"/>
      <c r="BW71" s="45"/>
      <c r="BX71" s="45"/>
      <c r="BY71" s="45"/>
      <c r="BZ71" s="57"/>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5"/>
      <c r="BN72" s="45"/>
      <c r="BO72" s="45"/>
      <c r="BP72" s="45"/>
      <c r="BQ72" s="45"/>
      <c r="BR72" s="45"/>
      <c r="BS72" s="45"/>
      <c r="BT72" s="45"/>
      <c r="BU72" s="45"/>
      <c r="BV72" s="45"/>
      <c r="BW72" s="45"/>
      <c r="BX72" s="45"/>
      <c r="BY72" s="45"/>
      <c r="BZ72" s="57"/>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5"/>
      <c r="BN73" s="45"/>
      <c r="BO73" s="45"/>
      <c r="BP73" s="45"/>
      <c r="BQ73" s="45"/>
      <c r="BR73" s="45"/>
      <c r="BS73" s="45"/>
      <c r="BT73" s="45"/>
      <c r="BU73" s="45"/>
      <c r="BV73" s="45"/>
      <c r="BW73" s="45"/>
      <c r="BX73" s="45"/>
      <c r="BY73" s="45"/>
      <c r="BZ73" s="57"/>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5"/>
      <c r="BN74" s="45"/>
      <c r="BO74" s="45"/>
      <c r="BP74" s="45"/>
      <c r="BQ74" s="45"/>
      <c r="BR74" s="45"/>
      <c r="BS74" s="45"/>
      <c r="BT74" s="45"/>
      <c r="BU74" s="45"/>
      <c r="BV74" s="45"/>
      <c r="BW74" s="45"/>
      <c r="BX74" s="45"/>
      <c r="BY74" s="45"/>
      <c r="BZ74" s="57"/>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5"/>
      <c r="BN75" s="45"/>
      <c r="BO75" s="45"/>
      <c r="BP75" s="45"/>
      <c r="BQ75" s="45"/>
      <c r="BR75" s="45"/>
      <c r="BS75" s="45"/>
      <c r="BT75" s="45"/>
      <c r="BU75" s="45"/>
      <c r="BV75" s="45"/>
      <c r="BW75" s="45"/>
      <c r="BX75" s="45"/>
      <c r="BY75" s="45"/>
      <c r="BZ75" s="57"/>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5"/>
      <c r="BN76" s="45"/>
      <c r="BO76" s="45"/>
      <c r="BP76" s="45"/>
      <c r="BQ76" s="45"/>
      <c r="BR76" s="45"/>
      <c r="BS76" s="45"/>
      <c r="BT76" s="45"/>
      <c r="BU76" s="45"/>
      <c r="BV76" s="45"/>
      <c r="BW76" s="45"/>
      <c r="BX76" s="45"/>
      <c r="BY76" s="45"/>
      <c r="BZ76" s="57"/>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5"/>
      <c r="BN77" s="45"/>
      <c r="BO77" s="45"/>
      <c r="BP77" s="45"/>
      <c r="BQ77" s="45"/>
      <c r="BR77" s="45"/>
      <c r="BS77" s="45"/>
      <c r="BT77" s="45"/>
      <c r="BU77" s="45"/>
      <c r="BV77" s="45"/>
      <c r="BW77" s="45"/>
      <c r="BX77" s="45"/>
      <c r="BY77" s="45"/>
      <c r="BZ77" s="57"/>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5"/>
      <c r="BN78" s="45"/>
      <c r="BO78" s="45"/>
      <c r="BP78" s="45"/>
      <c r="BQ78" s="45"/>
      <c r="BR78" s="45"/>
      <c r="BS78" s="45"/>
      <c r="BT78" s="45"/>
      <c r="BU78" s="45"/>
      <c r="BV78" s="45"/>
      <c r="BW78" s="45"/>
      <c r="BX78" s="45"/>
      <c r="BY78" s="45"/>
      <c r="BZ78" s="57"/>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5"/>
      <c r="BN79" s="45"/>
      <c r="BO79" s="45"/>
      <c r="BP79" s="45"/>
      <c r="BQ79" s="45"/>
      <c r="BR79" s="45"/>
      <c r="BS79" s="45"/>
      <c r="BT79" s="45"/>
      <c r="BU79" s="45"/>
      <c r="BV79" s="45"/>
      <c r="BW79" s="45"/>
      <c r="BX79" s="45"/>
      <c r="BY79" s="45"/>
      <c r="BZ79" s="57"/>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5"/>
      <c r="BN80" s="45"/>
      <c r="BO80" s="45"/>
      <c r="BP80" s="45"/>
      <c r="BQ80" s="45"/>
      <c r="BR80" s="45"/>
      <c r="BS80" s="45"/>
      <c r="BT80" s="45"/>
      <c r="BU80" s="45"/>
      <c r="BV80" s="45"/>
      <c r="BW80" s="45"/>
      <c r="BX80" s="45"/>
      <c r="BY80" s="45"/>
      <c r="BZ80" s="57"/>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5"/>
      <c r="BN81" s="45"/>
      <c r="BO81" s="45"/>
      <c r="BP81" s="45"/>
      <c r="BQ81" s="45"/>
      <c r="BR81" s="45"/>
      <c r="BS81" s="45"/>
      <c r="BT81" s="45"/>
      <c r="BU81" s="45"/>
      <c r="BV81" s="45"/>
      <c r="BW81" s="45"/>
      <c r="BX81" s="45"/>
      <c r="BY81" s="45"/>
      <c r="BZ81" s="57"/>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4"/>
      <c r="BN82" s="44"/>
      <c r="BO82" s="44"/>
      <c r="BP82" s="44"/>
      <c r="BQ82" s="44"/>
      <c r="BR82" s="44"/>
      <c r="BS82" s="44"/>
      <c r="BT82" s="44"/>
      <c r="BU82" s="44"/>
      <c r="BV82" s="44"/>
      <c r="BW82" s="44"/>
      <c r="BX82" s="44"/>
      <c r="BY82" s="44"/>
      <c r="BZ82" s="58"/>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ANOJGhGHIUIpXiapgNX8YBTWsPpEFuzCbR7D8cCBI6LaizNINhxLua0RfPq0VKTKuLPdiVfh61vJ7mdDPVRPA==" saltValue="334s6ro8TjrDNuteaLKOu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32</v>
      </c>
      <c r="C3" s="64" t="s">
        <v>60</v>
      </c>
      <c r="D3" s="64" t="s">
        <v>39</v>
      </c>
      <c r="E3" s="64" t="s">
        <v>4</v>
      </c>
      <c r="F3" s="64" t="s">
        <v>3</v>
      </c>
      <c r="G3" s="64" t="s">
        <v>25</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28</v>
      </c>
      <c r="AV4" s="82"/>
      <c r="AW4" s="82"/>
      <c r="AX4" s="82"/>
      <c r="AY4" s="82"/>
      <c r="AZ4" s="82"/>
      <c r="BA4" s="82"/>
      <c r="BB4" s="82"/>
      <c r="BC4" s="82"/>
      <c r="BD4" s="82"/>
      <c r="BE4" s="82"/>
      <c r="BF4" s="82" t="s">
        <v>64</v>
      </c>
      <c r="BG4" s="82"/>
      <c r="BH4" s="82"/>
      <c r="BI4" s="82"/>
      <c r="BJ4" s="82"/>
      <c r="BK4" s="82"/>
      <c r="BL4" s="82"/>
      <c r="BM4" s="82"/>
      <c r="BN4" s="82"/>
      <c r="BO4" s="82"/>
      <c r="BP4" s="82"/>
      <c r="BQ4" s="82" t="s">
        <v>14</v>
      </c>
      <c r="BR4" s="82"/>
      <c r="BS4" s="82"/>
      <c r="BT4" s="82"/>
      <c r="BU4" s="82"/>
      <c r="BV4" s="82"/>
      <c r="BW4" s="82"/>
      <c r="BX4" s="82"/>
      <c r="BY4" s="82"/>
      <c r="BZ4" s="82"/>
      <c r="CA4" s="82"/>
      <c r="CB4" s="82" t="s">
        <v>63</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79</v>
      </c>
      <c r="S5" s="72" t="s">
        <v>80</v>
      </c>
      <c r="T5" s="72" t="s">
        <v>81</v>
      </c>
      <c r="U5" s="72" t="s">
        <v>0</v>
      </c>
      <c r="V5" s="72" t="s">
        <v>82</v>
      </c>
      <c r="W5" s="72" t="s">
        <v>83</v>
      </c>
      <c r="X5" s="72" t="s">
        <v>84</v>
      </c>
      <c r="Y5" s="72" t="s">
        <v>85</v>
      </c>
      <c r="Z5" s="72" t="s">
        <v>86</v>
      </c>
      <c r="AA5" s="72" t="s">
        <v>87</v>
      </c>
      <c r="AB5" s="72" t="s">
        <v>88</v>
      </c>
      <c r="AC5" s="72" t="s">
        <v>89</v>
      </c>
      <c r="AD5" s="72" t="s">
        <v>91</v>
      </c>
      <c r="AE5" s="72" t="s">
        <v>92</v>
      </c>
      <c r="AF5" s="72" t="s">
        <v>93</v>
      </c>
      <c r="AG5" s="72" t="s">
        <v>94</v>
      </c>
      <c r="AH5" s="72" t="s">
        <v>95</v>
      </c>
      <c r="AI5" s="72" t="s">
        <v>46</v>
      </c>
      <c r="AJ5" s="72" t="s">
        <v>85</v>
      </c>
      <c r="AK5" s="72" t="s">
        <v>86</v>
      </c>
      <c r="AL5" s="72" t="s">
        <v>87</v>
      </c>
      <c r="AM5" s="72" t="s">
        <v>88</v>
      </c>
      <c r="AN5" s="72" t="s">
        <v>89</v>
      </c>
      <c r="AO5" s="72" t="s">
        <v>91</v>
      </c>
      <c r="AP5" s="72" t="s">
        <v>92</v>
      </c>
      <c r="AQ5" s="72" t="s">
        <v>93</v>
      </c>
      <c r="AR5" s="72" t="s">
        <v>94</v>
      </c>
      <c r="AS5" s="72" t="s">
        <v>95</v>
      </c>
      <c r="AT5" s="72" t="s">
        <v>90</v>
      </c>
      <c r="AU5" s="72" t="s">
        <v>85</v>
      </c>
      <c r="AV5" s="72" t="s">
        <v>86</v>
      </c>
      <c r="AW5" s="72" t="s">
        <v>87</v>
      </c>
      <c r="AX5" s="72" t="s">
        <v>88</v>
      </c>
      <c r="AY5" s="72" t="s">
        <v>89</v>
      </c>
      <c r="AZ5" s="72" t="s">
        <v>91</v>
      </c>
      <c r="BA5" s="72" t="s">
        <v>92</v>
      </c>
      <c r="BB5" s="72" t="s">
        <v>93</v>
      </c>
      <c r="BC5" s="72" t="s">
        <v>94</v>
      </c>
      <c r="BD5" s="72" t="s">
        <v>95</v>
      </c>
      <c r="BE5" s="72" t="s">
        <v>90</v>
      </c>
      <c r="BF5" s="72" t="s">
        <v>85</v>
      </c>
      <c r="BG5" s="72" t="s">
        <v>86</v>
      </c>
      <c r="BH5" s="72" t="s">
        <v>87</v>
      </c>
      <c r="BI5" s="72" t="s">
        <v>88</v>
      </c>
      <c r="BJ5" s="72" t="s">
        <v>89</v>
      </c>
      <c r="BK5" s="72" t="s">
        <v>91</v>
      </c>
      <c r="BL5" s="72" t="s">
        <v>92</v>
      </c>
      <c r="BM5" s="72" t="s">
        <v>93</v>
      </c>
      <c r="BN5" s="72" t="s">
        <v>94</v>
      </c>
      <c r="BO5" s="72" t="s">
        <v>95</v>
      </c>
      <c r="BP5" s="72" t="s">
        <v>90</v>
      </c>
      <c r="BQ5" s="72" t="s">
        <v>85</v>
      </c>
      <c r="BR5" s="72" t="s">
        <v>86</v>
      </c>
      <c r="BS5" s="72" t="s">
        <v>87</v>
      </c>
      <c r="BT5" s="72" t="s">
        <v>88</v>
      </c>
      <c r="BU5" s="72" t="s">
        <v>89</v>
      </c>
      <c r="BV5" s="72" t="s">
        <v>91</v>
      </c>
      <c r="BW5" s="72" t="s">
        <v>92</v>
      </c>
      <c r="BX5" s="72" t="s">
        <v>93</v>
      </c>
      <c r="BY5" s="72" t="s">
        <v>94</v>
      </c>
      <c r="BZ5" s="72" t="s">
        <v>95</v>
      </c>
      <c r="CA5" s="72" t="s">
        <v>90</v>
      </c>
      <c r="CB5" s="72" t="s">
        <v>85</v>
      </c>
      <c r="CC5" s="72" t="s">
        <v>86</v>
      </c>
      <c r="CD5" s="72" t="s">
        <v>87</v>
      </c>
      <c r="CE5" s="72" t="s">
        <v>88</v>
      </c>
      <c r="CF5" s="72" t="s">
        <v>89</v>
      </c>
      <c r="CG5" s="72" t="s">
        <v>91</v>
      </c>
      <c r="CH5" s="72" t="s">
        <v>92</v>
      </c>
      <c r="CI5" s="72" t="s">
        <v>93</v>
      </c>
      <c r="CJ5" s="72" t="s">
        <v>94</v>
      </c>
      <c r="CK5" s="72" t="s">
        <v>95</v>
      </c>
      <c r="CL5" s="72" t="s">
        <v>90</v>
      </c>
      <c r="CM5" s="72" t="s">
        <v>85</v>
      </c>
      <c r="CN5" s="72" t="s">
        <v>86</v>
      </c>
      <c r="CO5" s="72" t="s">
        <v>87</v>
      </c>
      <c r="CP5" s="72" t="s">
        <v>88</v>
      </c>
      <c r="CQ5" s="72" t="s">
        <v>89</v>
      </c>
      <c r="CR5" s="72" t="s">
        <v>91</v>
      </c>
      <c r="CS5" s="72" t="s">
        <v>92</v>
      </c>
      <c r="CT5" s="72" t="s">
        <v>93</v>
      </c>
      <c r="CU5" s="72" t="s">
        <v>94</v>
      </c>
      <c r="CV5" s="72" t="s">
        <v>95</v>
      </c>
      <c r="CW5" s="72" t="s">
        <v>90</v>
      </c>
      <c r="CX5" s="72" t="s">
        <v>85</v>
      </c>
      <c r="CY5" s="72" t="s">
        <v>86</v>
      </c>
      <c r="CZ5" s="72" t="s">
        <v>87</v>
      </c>
      <c r="DA5" s="72" t="s">
        <v>88</v>
      </c>
      <c r="DB5" s="72" t="s">
        <v>89</v>
      </c>
      <c r="DC5" s="72" t="s">
        <v>91</v>
      </c>
      <c r="DD5" s="72" t="s">
        <v>92</v>
      </c>
      <c r="DE5" s="72" t="s">
        <v>93</v>
      </c>
      <c r="DF5" s="72" t="s">
        <v>94</v>
      </c>
      <c r="DG5" s="72" t="s">
        <v>95</v>
      </c>
      <c r="DH5" s="72" t="s">
        <v>90</v>
      </c>
      <c r="DI5" s="72" t="s">
        <v>85</v>
      </c>
      <c r="DJ5" s="72" t="s">
        <v>86</v>
      </c>
      <c r="DK5" s="72" t="s">
        <v>87</v>
      </c>
      <c r="DL5" s="72" t="s">
        <v>88</v>
      </c>
      <c r="DM5" s="72" t="s">
        <v>89</v>
      </c>
      <c r="DN5" s="72" t="s">
        <v>91</v>
      </c>
      <c r="DO5" s="72" t="s">
        <v>92</v>
      </c>
      <c r="DP5" s="72" t="s">
        <v>93</v>
      </c>
      <c r="DQ5" s="72" t="s">
        <v>94</v>
      </c>
      <c r="DR5" s="72" t="s">
        <v>95</v>
      </c>
      <c r="DS5" s="72" t="s">
        <v>90</v>
      </c>
      <c r="DT5" s="72" t="s">
        <v>85</v>
      </c>
      <c r="DU5" s="72" t="s">
        <v>86</v>
      </c>
      <c r="DV5" s="72" t="s">
        <v>87</v>
      </c>
      <c r="DW5" s="72" t="s">
        <v>88</v>
      </c>
      <c r="DX5" s="72" t="s">
        <v>89</v>
      </c>
      <c r="DY5" s="72" t="s">
        <v>91</v>
      </c>
      <c r="DZ5" s="72" t="s">
        <v>92</v>
      </c>
      <c r="EA5" s="72" t="s">
        <v>93</v>
      </c>
      <c r="EB5" s="72" t="s">
        <v>94</v>
      </c>
      <c r="EC5" s="72" t="s">
        <v>95</v>
      </c>
      <c r="ED5" s="72" t="s">
        <v>90</v>
      </c>
      <c r="EE5" s="72" t="s">
        <v>85</v>
      </c>
      <c r="EF5" s="72" t="s">
        <v>86</v>
      </c>
      <c r="EG5" s="72" t="s">
        <v>87</v>
      </c>
      <c r="EH5" s="72" t="s">
        <v>88</v>
      </c>
      <c r="EI5" s="72" t="s">
        <v>89</v>
      </c>
      <c r="EJ5" s="72" t="s">
        <v>91</v>
      </c>
      <c r="EK5" s="72" t="s">
        <v>92</v>
      </c>
      <c r="EL5" s="72" t="s">
        <v>93</v>
      </c>
      <c r="EM5" s="72" t="s">
        <v>94</v>
      </c>
      <c r="EN5" s="72" t="s">
        <v>95</v>
      </c>
      <c r="EO5" s="72" t="s">
        <v>90</v>
      </c>
    </row>
    <row r="6" spans="1:148" s="61" customFormat="1">
      <c r="A6" s="62" t="s">
        <v>96</v>
      </c>
      <c r="B6" s="67">
        <f t="shared" ref="B6:X6" si="1">B7</f>
        <v>2024</v>
      </c>
      <c r="C6" s="67">
        <f t="shared" si="1"/>
        <v>162086</v>
      </c>
      <c r="D6" s="67">
        <f t="shared" si="1"/>
        <v>46</v>
      </c>
      <c r="E6" s="67">
        <f t="shared" si="1"/>
        <v>17</v>
      </c>
      <c r="F6" s="67">
        <f t="shared" si="1"/>
        <v>1</v>
      </c>
      <c r="G6" s="67">
        <f t="shared" si="1"/>
        <v>0</v>
      </c>
      <c r="H6" s="67" t="str">
        <f t="shared" si="1"/>
        <v>富山県　砺波市</v>
      </c>
      <c r="I6" s="67" t="str">
        <f t="shared" si="1"/>
        <v>法適用</v>
      </c>
      <c r="J6" s="67" t="str">
        <f t="shared" si="1"/>
        <v>下水道事業</v>
      </c>
      <c r="K6" s="67" t="str">
        <f t="shared" si="1"/>
        <v>公共下水道</v>
      </c>
      <c r="L6" s="67" t="str">
        <f t="shared" si="1"/>
        <v>Cd1</v>
      </c>
      <c r="M6" s="67" t="str">
        <f t="shared" si="1"/>
        <v>非設置</v>
      </c>
      <c r="N6" s="75" t="str">
        <f t="shared" si="1"/>
        <v>-</v>
      </c>
      <c r="O6" s="75">
        <f t="shared" si="1"/>
        <v>42.65</v>
      </c>
      <c r="P6" s="75">
        <f t="shared" si="1"/>
        <v>28.34</v>
      </c>
      <c r="Q6" s="75">
        <f t="shared" si="1"/>
        <v>89.04</v>
      </c>
      <c r="R6" s="75">
        <f t="shared" si="1"/>
        <v>3300</v>
      </c>
      <c r="S6" s="75">
        <f t="shared" si="1"/>
        <v>46674</v>
      </c>
      <c r="T6" s="75">
        <f t="shared" si="1"/>
        <v>127.03</v>
      </c>
      <c r="U6" s="75">
        <f t="shared" si="1"/>
        <v>367.43</v>
      </c>
      <c r="V6" s="75">
        <f t="shared" si="1"/>
        <v>13187</v>
      </c>
      <c r="W6" s="75">
        <f t="shared" si="1"/>
        <v>5.73</v>
      </c>
      <c r="X6" s="75">
        <f t="shared" si="1"/>
        <v>2301.4</v>
      </c>
      <c r="Y6" s="83">
        <f t="shared" ref="Y6:AH6" si="2">IF(Y7="",NA(),Y7)</f>
        <v>151.63999999999999</v>
      </c>
      <c r="Z6" s="83">
        <f t="shared" si="2"/>
        <v>105.35</v>
      </c>
      <c r="AA6" s="83">
        <f t="shared" si="2"/>
        <v>105.72</v>
      </c>
      <c r="AB6" s="83">
        <f t="shared" si="2"/>
        <v>105.92</v>
      </c>
      <c r="AC6" s="83">
        <f t="shared" si="2"/>
        <v>102.9</v>
      </c>
      <c r="AD6" s="83">
        <f t="shared" si="2"/>
        <v>107.81</v>
      </c>
      <c r="AE6" s="83">
        <f t="shared" si="2"/>
        <v>104.64</v>
      </c>
      <c r="AF6" s="83">
        <f t="shared" si="2"/>
        <v>105.35</v>
      </c>
      <c r="AG6" s="83">
        <f t="shared" si="2"/>
        <v>106.8</v>
      </c>
      <c r="AH6" s="83">
        <f t="shared" si="2"/>
        <v>104.65</v>
      </c>
      <c r="AI6" s="75" t="str">
        <f>IF(AI7="","",IF(AI7="-","【-】","【"&amp;SUBSTITUTE(TEXT(AI7,"#,##0.00"),"-","△")&amp;"】"))</f>
        <v>【105.36】</v>
      </c>
      <c r="AJ6" s="75">
        <f t="shared" ref="AJ6:AS6" si="3">IF(AJ7="",NA(),AJ7)</f>
        <v>0</v>
      </c>
      <c r="AK6" s="75">
        <f t="shared" si="3"/>
        <v>0</v>
      </c>
      <c r="AL6" s="75">
        <f t="shared" si="3"/>
        <v>0</v>
      </c>
      <c r="AM6" s="75">
        <f t="shared" si="3"/>
        <v>0</v>
      </c>
      <c r="AN6" s="75">
        <f t="shared" si="3"/>
        <v>0</v>
      </c>
      <c r="AO6" s="83">
        <f t="shared" si="3"/>
        <v>18.2</v>
      </c>
      <c r="AP6" s="83">
        <f t="shared" si="3"/>
        <v>25.76</v>
      </c>
      <c r="AQ6" s="83">
        <f t="shared" si="3"/>
        <v>26.07</v>
      </c>
      <c r="AR6" s="83">
        <f t="shared" si="3"/>
        <v>26.89</v>
      </c>
      <c r="AS6" s="83">
        <f t="shared" si="3"/>
        <v>23.18</v>
      </c>
      <c r="AT6" s="75" t="str">
        <f>IF(AT7="","",IF(AT7="-","【-】","【"&amp;SUBSTITUTE(TEXT(AT7,"#,##0.00"),"-","△")&amp;"】"))</f>
        <v>【3.12】</v>
      </c>
      <c r="AU6" s="83">
        <f t="shared" ref="AU6:BD6" si="4">IF(AU7="",NA(),AU7)</f>
        <v>40.71</v>
      </c>
      <c r="AV6" s="83">
        <f t="shared" si="4"/>
        <v>29.17</v>
      </c>
      <c r="AW6" s="83">
        <f t="shared" si="4"/>
        <v>20.59</v>
      </c>
      <c r="AX6" s="83">
        <f t="shared" si="4"/>
        <v>21.04</v>
      </c>
      <c r="AY6" s="83">
        <f t="shared" si="4"/>
        <v>21.96</v>
      </c>
      <c r="AZ6" s="83">
        <f t="shared" si="4"/>
        <v>48.56</v>
      </c>
      <c r="BA6" s="83">
        <f t="shared" si="4"/>
        <v>65.56</v>
      </c>
      <c r="BB6" s="83">
        <f t="shared" si="4"/>
        <v>65.87</v>
      </c>
      <c r="BC6" s="83">
        <f t="shared" si="4"/>
        <v>77.260000000000005</v>
      </c>
      <c r="BD6" s="83">
        <f t="shared" si="4"/>
        <v>80.010000000000005</v>
      </c>
      <c r="BE6" s="75" t="str">
        <f>IF(BE7="","",IF(BE7="-","【-】","【"&amp;SUBSTITUTE(TEXT(BE7,"#,##0.00"),"-","△")&amp;"】"))</f>
        <v>【82.75】</v>
      </c>
      <c r="BF6" s="83">
        <f t="shared" ref="BF6:BO6" si="5">IF(BF7="",NA(),BF7)</f>
        <v>959.94</v>
      </c>
      <c r="BG6" s="83">
        <f t="shared" si="5"/>
        <v>976.1</v>
      </c>
      <c r="BH6" s="83">
        <f t="shared" si="5"/>
        <v>930.75</v>
      </c>
      <c r="BI6" s="83">
        <f t="shared" si="5"/>
        <v>981.9</v>
      </c>
      <c r="BJ6" s="83">
        <f t="shared" si="5"/>
        <v>931.65</v>
      </c>
      <c r="BK6" s="83">
        <f t="shared" si="5"/>
        <v>1245.0999999999999</v>
      </c>
      <c r="BL6" s="83">
        <f t="shared" si="5"/>
        <v>765.48</v>
      </c>
      <c r="BM6" s="83">
        <f t="shared" si="5"/>
        <v>742.08</v>
      </c>
      <c r="BN6" s="83">
        <f t="shared" si="5"/>
        <v>730.84</v>
      </c>
      <c r="BO6" s="83">
        <f t="shared" si="5"/>
        <v>706.45</v>
      </c>
      <c r="BP6" s="75" t="str">
        <f>IF(BP7="","",IF(BP7="-","【-】","【"&amp;SUBSTITUTE(TEXT(BP7,"#,##0.00"),"-","△")&amp;"】"))</f>
        <v>【602.56】</v>
      </c>
      <c r="BQ6" s="83">
        <f t="shared" ref="BQ6:BZ6" si="6">IF(BQ7="",NA(),BQ7)</f>
        <v>97.96</v>
      </c>
      <c r="BR6" s="83">
        <f t="shared" si="6"/>
        <v>100</v>
      </c>
      <c r="BS6" s="83">
        <f t="shared" si="6"/>
        <v>100</v>
      </c>
      <c r="BT6" s="83">
        <f t="shared" si="6"/>
        <v>100</v>
      </c>
      <c r="BU6" s="83">
        <f t="shared" si="6"/>
        <v>99.78</v>
      </c>
      <c r="BV6" s="83">
        <f t="shared" si="6"/>
        <v>79.77</v>
      </c>
      <c r="BW6" s="83">
        <f t="shared" si="6"/>
        <v>87.8</v>
      </c>
      <c r="BX6" s="83">
        <f t="shared" si="6"/>
        <v>86.51</v>
      </c>
      <c r="BY6" s="83">
        <f t="shared" si="6"/>
        <v>89.17</v>
      </c>
      <c r="BZ6" s="83">
        <f t="shared" si="6"/>
        <v>85.67</v>
      </c>
      <c r="CA6" s="75" t="str">
        <f>IF(CA7="","",IF(CA7="-","【-】","【"&amp;SUBSTITUTE(TEXT(CA7,"#,##0.00"),"-","△")&amp;"】"))</f>
        <v>【97.94】</v>
      </c>
      <c r="CB6" s="83">
        <f t="shared" ref="CB6:CK6" si="7">IF(CB7="",NA(),CB7)</f>
        <v>179.61</v>
      </c>
      <c r="CC6" s="83">
        <f t="shared" si="7"/>
        <v>161.36000000000001</v>
      </c>
      <c r="CD6" s="83">
        <f t="shared" si="7"/>
        <v>161.87</v>
      </c>
      <c r="CE6" s="83">
        <f t="shared" si="7"/>
        <v>162.24</v>
      </c>
      <c r="CF6" s="83">
        <f t="shared" si="7"/>
        <v>162.88999999999999</v>
      </c>
      <c r="CG6" s="83">
        <f t="shared" si="7"/>
        <v>214.56</v>
      </c>
      <c r="CH6" s="83">
        <f t="shared" si="7"/>
        <v>187.69</v>
      </c>
      <c r="CI6" s="83">
        <f t="shared" si="7"/>
        <v>188.24</v>
      </c>
      <c r="CJ6" s="83">
        <f t="shared" si="7"/>
        <v>184.85</v>
      </c>
      <c r="CK6" s="83">
        <f t="shared" si="7"/>
        <v>194.78</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49.47</v>
      </c>
      <c r="CS6" s="83">
        <f t="shared" si="8"/>
        <v>55.78</v>
      </c>
      <c r="CT6" s="83">
        <f t="shared" si="8"/>
        <v>54.86</v>
      </c>
      <c r="CU6" s="83">
        <f t="shared" si="8"/>
        <v>55.04</v>
      </c>
      <c r="CV6" s="83">
        <f t="shared" si="8"/>
        <v>53.26</v>
      </c>
      <c r="CW6" s="75" t="str">
        <f>IF(CW7="","",IF(CW7="-","【-】","【"&amp;SUBSTITUTE(TEXT(CW7,"#,##0.00"),"-","△")&amp;"】"))</f>
        <v>【60.13】</v>
      </c>
      <c r="CX6" s="83">
        <f t="shared" ref="CX6:DG6" si="9">IF(CX7="",NA(),CX7)</f>
        <v>96.94</v>
      </c>
      <c r="CY6" s="83">
        <f t="shared" si="9"/>
        <v>97.37</v>
      </c>
      <c r="CZ6" s="83">
        <f t="shared" si="9"/>
        <v>97.53</v>
      </c>
      <c r="DA6" s="83">
        <f t="shared" si="9"/>
        <v>97.39</v>
      </c>
      <c r="DB6" s="83">
        <f t="shared" si="9"/>
        <v>97.44</v>
      </c>
      <c r="DC6" s="83">
        <f t="shared" si="9"/>
        <v>82.06</v>
      </c>
      <c r="DD6" s="83">
        <f t="shared" si="9"/>
        <v>91.78</v>
      </c>
      <c r="DE6" s="83">
        <f t="shared" si="9"/>
        <v>91.37</v>
      </c>
      <c r="DF6" s="83">
        <f t="shared" si="9"/>
        <v>91.92</v>
      </c>
      <c r="DG6" s="83">
        <f t="shared" si="9"/>
        <v>91.12</v>
      </c>
      <c r="DH6" s="75" t="str">
        <f>IF(DH7="","",IF(DH7="-","【-】","【"&amp;SUBSTITUTE(TEXT(DH7,"#,##0.00"),"-","△")&amp;"】"))</f>
        <v>【96.00】</v>
      </c>
      <c r="DI6" s="83">
        <f t="shared" ref="DI6:DR6" si="10">IF(DI7="",NA(),DI7)</f>
        <v>3.28</v>
      </c>
      <c r="DJ6" s="83">
        <f t="shared" si="10"/>
        <v>6.48</v>
      </c>
      <c r="DK6" s="83">
        <f t="shared" si="10"/>
        <v>9.66</v>
      </c>
      <c r="DL6" s="83">
        <f t="shared" si="10"/>
        <v>12.09</v>
      </c>
      <c r="DM6" s="83">
        <f t="shared" si="10"/>
        <v>14.7</v>
      </c>
      <c r="DN6" s="83">
        <f t="shared" si="10"/>
        <v>19.93</v>
      </c>
      <c r="DO6" s="83">
        <f t="shared" si="10"/>
        <v>26.89</v>
      </c>
      <c r="DP6" s="83">
        <f t="shared" si="10"/>
        <v>29.42</v>
      </c>
      <c r="DQ6" s="83">
        <f t="shared" si="10"/>
        <v>31.14</v>
      </c>
      <c r="DR6" s="83">
        <f t="shared" si="10"/>
        <v>33.11</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83">
        <f t="shared" si="11"/>
        <v>0.75</v>
      </c>
      <c r="EA6" s="83">
        <f t="shared" si="11"/>
        <v>0.74</v>
      </c>
      <c r="EB6" s="83">
        <f t="shared" si="11"/>
        <v>0.76</v>
      </c>
      <c r="EC6" s="83">
        <f t="shared" si="11"/>
        <v>0.94</v>
      </c>
      <c r="ED6" s="75" t="str">
        <f>IF(ED7="","",IF(ED7="-","【-】","【"&amp;SUBSTITUTE(TEXT(ED7,"#,##0.00"),"-","△")&amp;"】"))</f>
        <v>【9.46】</v>
      </c>
      <c r="EE6" s="75">
        <f t="shared" ref="EE6:EN6" si="12">IF(EE7="",NA(),EE7)</f>
        <v>0</v>
      </c>
      <c r="EF6" s="75">
        <f t="shared" si="12"/>
        <v>0</v>
      </c>
      <c r="EG6" s="75">
        <f t="shared" si="12"/>
        <v>0</v>
      </c>
      <c r="EH6" s="75">
        <f t="shared" si="12"/>
        <v>0</v>
      </c>
      <c r="EI6" s="75">
        <f t="shared" si="12"/>
        <v>0</v>
      </c>
      <c r="EJ6" s="83">
        <f t="shared" si="12"/>
        <v>0.32</v>
      </c>
      <c r="EK6" s="83">
        <f t="shared" si="12"/>
        <v>0.1</v>
      </c>
      <c r="EL6" s="83">
        <f t="shared" si="12"/>
        <v>7.0000000000000007e-002</v>
      </c>
      <c r="EM6" s="83">
        <f t="shared" si="12"/>
        <v>6.e-002</v>
      </c>
      <c r="EN6" s="83">
        <f t="shared" si="12"/>
        <v>7.0000000000000007e-002</v>
      </c>
      <c r="EO6" s="75" t="str">
        <f>IF(EO7="","",IF(EO7="-","【-】","【"&amp;SUBSTITUTE(TEXT(EO7,"#,##0.00"),"-","△")&amp;"】"))</f>
        <v>【0.19】</v>
      </c>
    </row>
    <row r="7" spans="1:148" s="61" customFormat="1">
      <c r="A7" s="62"/>
      <c r="B7" s="68">
        <v>2024</v>
      </c>
      <c r="C7" s="68">
        <v>162086</v>
      </c>
      <c r="D7" s="68">
        <v>46</v>
      </c>
      <c r="E7" s="68">
        <v>17</v>
      </c>
      <c r="F7" s="68">
        <v>1</v>
      </c>
      <c r="G7" s="68">
        <v>0</v>
      </c>
      <c r="H7" s="68" t="s">
        <v>97</v>
      </c>
      <c r="I7" s="68" t="s">
        <v>98</v>
      </c>
      <c r="J7" s="68" t="s">
        <v>99</v>
      </c>
      <c r="K7" s="68" t="s">
        <v>100</v>
      </c>
      <c r="L7" s="68" t="s">
        <v>78</v>
      </c>
      <c r="M7" s="68" t="s">
        <v>101</v>
      </c>
      <c r="N7" s="76" t="s">
        <v>102</v>
      </c>
      <c r="O7" s="76">
        <v>42.65</v>
      </c>
      <c r="P7" s="76">
        <v>28.34</v>
      </c>
      <c r="Q7" s="76">
        <v>89.04</v>
      </c>
      <c r="R7" s="76">
        <v>3300</v>
      </c>
      <c r="S7" s="76">
        <v>46674</v>
      </c>
      <c r="T7" s="76">
        <v>127.03</v>
      </c>
      <c r="U7" s="76">
        <v>367.43</v>
      </c>
      <c r="V7" s="76">
        <v>13187</v>
      </c>
      <c r="W7" s="76">
        <v>5.73</v>
      </c>
      <c r="X7" s="76">
        <v>2301.4</v>
      </c>
      <c r="Y7" s="76">
        <v>151.63999999999999</v>
      </c>
      <c r="Z7" s="76">
        <v>105.35</v>
      </c>
      <c r="AA7" s="76">
        <v>105.72</v>
      </c>
      <c r="AB7" s="76">
        <v>105.92</v>
      </c>
      <c r="AC7" s="76">
        <v>102.9</v>
      </c>
      <c r="AD7" s="76">
        <v>107.81</v>
      </c>
      <c r="AE7" s="76">
        <v>104.64</v>
      </c>
      <c r="AF7" s="76">
        <v>105.35</v>
      </c>
      <c r="AG7" s="76">
        <v>106.8</v>
      </c>
      <c r="AH7" s="76">
        <v>104.65</v>
      </c>
      <c r="AI7" s="76">
        <v>105.36</v>
      </c>
      <c r="AJ7" s="76">
        <v>0</v>
      </c>
      <c r="AK7" s="76">
        <v>0</v>
      </c>
      <c r="AL7" s="76">
        <v>0</v>
      </c>
      <c r="AM7" s="76">
        <v>0</v>
      </c>
      <c r="AN7" s="76">
        <v>0</v>
      </c>
      <c r="AO7" s="76">
        <v>18.2</v>
      </c>
      <c r="AP7" s="76">
        <v>25.76</v>
      </c>
      <c r="AQ7" s="76">
        <v>26.07</v>
      </c>
      <c r="AR7" s="76">
        <v>26.89</v>
      </c>
      <c r="AS7" s="76">
        <v>23.18</v>
      </c>
      <c r="AT7" s="76">
        <v>3.12</v>
      </c>
      <c r="AU7" s="76">
        <v>40.71</v>
      </c>
      <c r="AV7" s="76">
        <v>29.17</v>
      </c>
      <c r="AW7" s="76">
        <v>20.59</v>
      </c>
      <c r="AX7" s="76">
        <v>21.04</v>
      </c>
      <c r="AY7" s="76">
        <v>21.96</v>
      </c>
      <c r="AZ7" s="76">
        <v>48.56</v>
      </c>
      <c r="BA7" s="76">
        <v>65.56</v>
      </c>
      <c r="BB7" s="76">
        <v>65.87</v>
      </c>
      <c r="BC7" s="76">
        <v>77.260000000000005</v>
      </c>
      <c r="BD7" s="76">
        <v>80.010000000000005</v>
      </c>
      <c r="BE7" s="76">
        <v>82.75</v>
      </c>
      <c r="BF7" s="76">
        <v>959.94</v>
      </c>
      <c r="BG7" s="76">
        <v>976.1</v>
      </c>
      <c r="BH7" s="76">
        <v>930.75</v>
      </c>
      <c r="BI7" s="76">
        <v>981.9</v>
      </c>
      <c r="BJ7" s="76">
        <v>931.65</v>
      </c>
      <c r="BK7" s="76">
        <v>1245.0999999999999</v>
      </c>
      <c r="BL7" s="76">
        <v>765.48</v>
      </c>
      <c r="BM7" s="76">
        <v>742.08</v>
      </c>
      <c r="BN7" s="76">
        <v>730.84</v>
      </c>
      <c r="BO7" s="76">
        <v>706.45</v>
      </c>
      <c r="BP7" s="76">
        <v>602.55999999999995</v>
      </c>
      <c r="BQ7" s="76">
        <v>97.96</v>
      </c>
      <c r="BR7" s="76">
        <v>100</v>
      </c>
      <c r="BS7" s="76">
        <v>100</v>
      </c>
      <c r="BT7" s="76">
        <v>100</v>
      </c>
      <c r="BU7" s="76">
        <v>99.78</v>
      </c>
      <c r="BV7" s="76">
        <v>79.77</v>
      </c>
      <c r="BW7" s="76">
        <v>87.8</v>
      </c>
      <c r="BX7" s="76">
        <v>86.51</v>
      </c>
      <c r="BY7" s="76">
        <v>89.17</v>
      </c>
      <c r="BZ7" s="76">
        <v>85.67</v>
      </c>
      <c r="CA7" s="76">
        <v>97.94</v>
      </c>
      <c r="CB7" s="76">
        <v>179.61</v>
      </c>
      <c r="CC7" s="76">
        <v>161.36000000000001</v>
      </c>
      <c r="CD7" s="76">
        <v>161.87</v>
      </c>
      <c r="CE7" s="76">
        <v>162.24</v>
      </c>
      <c r="CF7" s="76">
        <v>162.88999999999999</v>
      </c>
      <c r="CG7" s="76">
        <v>214.56</v>
      </c>
      <c r="CH7" s="76">
        <v>187.69</v>
      </c>
      <c r="CI7" s="76">
        <v>188.24</v>
      </c>
      <c r="CJ7" s="76">
        <v>184.85</v>
      </c>
      <c r="CK7" s="76">
        <v>194.78</v>
      </c>
      <c r="CL7" s="76">
        <v>140.97999999999999</v>
      </c>
      <c r="CM7" s="76" t="s">
        <v>102</v>
      </c>
      <c r="CN7" s="76" t="s">
        <v>102</v>
      </c>
      <c r="CO7" s="76" t="s">
        <v>102</v>
      </c>
      <c r="CP7" s="76" t="s">
        <v>102</v>
      </c>
      <c r="CQ7" s="76" t="s">
        <v>102</v>
      </c>
      <c r="CR7" s="76">
        <v>49.47</v>
      </c>
      <c r="CS7" s="76">
        <v>55.78</v>
      </c>
      <c r="CT7" s="76">
        <v>54.86</v>
      </c>
      <c r="CU7" s="76">
        <v>55.04</v>
      </c>
      <c r="CV7" s="76">
        <v>53.26</v>
      </c>
      <c r="CW7" s="76">
        <v>60.13</v>
      </c>
      <c r="CX7" s="76">
        <v>96.94</v>
      </c>
      <c r="CY7" s="76">
        <v>97.37</v>
      </c>
      <c r="CZ7" s="76">
        <v>97.53</v>
      </c>
      <c r="DA7" s="76">
        <v>97.39</v>
      </c>
      <c r="DB7" s="76">
        <v>97.44</v>
      </c>
      <c r="DC7" s="76">
        <v>82.06</v>
      </c>
      <c r="DD7" s="76">
        <v>91.78</v>
      </c>
      <c r="DE7" s="76">
        <v>91.37</v>
      </c>
      <c r="DF7" s="76">
        <v>91.92</v>
      </c>
      <c r="DG7" s="76">
        <v>91.12</v>
      </c>
      <c r="DH7" s="76">
        <v>96</v>
      </c>
      <c r="DI7" s="76">
        <v>3.28</v>
      </c>
      <c r="DJ7" s="76">
        <v>6.48</v>
      </c>
      <c r="DK7" s="76">
        <v>9.66</v>
      </c>
      <c r="DL7" s="76">
        <v>12.09</v>
      </c>
      <c r="DM7" s="76">
        <v>14.7</v>
      </c>
      <c r="DN7" s="76">
        <v>19.93</v>
      </c>
      <c r="DO7" s="76">
        <v>26.89</v>
      </c>
      <c r="DP7" s="76">
        <v>29.42</v>
      </c>
      <c r="DQ7" s="76">
        <v>31.14</v>
      </c>
      <c r="DR7" s="76">
        <v>33.11</v>
      </c>
      <c r="DS7" s="76">
        <v>42.2</v>
      </c>
      <c r="DT7" s="76">
        <v>0</v>
      </c>
      <c r="DU7" s="76">
        <v>0</v>
      </c>
      <c r="DV7" s="76">
        <v>0</v>
      </c>
      <c r="DW7" s="76">
        <v>0</v>
      </c>
      <c r="DX7" s="76">
        <v>0</v>
      </c>
      <c r="DY7" s="76">
        <v>0</v>
      </c>
      <c r="DZ7" s="76">
        <v>0.75</v>
      </c>
      <c r="EA7" s="76">
        <v>0.74</v>
      </c>
      <c r="EB7" s="76">
        <v>0.76</v>
      </c>
      <c r="EC7" s="76">
        <v>0.94</v>
      </c>
      <c r="ED7" s="76">
        <v>9.4600000000000009</v>
      </c>
      <c r="EE7" s="76">
        <v>0</v>
      </c>
      <c r="EF7" s="76">
        <v>0</v>
      </c>
      <c r="EG7" s="76">
        <v>0</v>
      </c>
      <c r="EH7" s="76">
        <v>0</v>
      </c>
      <c r="EI7" s="76">
        <v>0</v>
      </c>
      <c r="EJ7" s="76">
        <v>0.32</v>
      </c>
      <c r="EK7" s="76">
        <v>0.1</v>
      </c>
      <c r="EL7" s="76">
        <v>7.0000000000000007e-002</v>
      </c>
      <c r="EM7" s="76">
        <v>6.e-002</v>
      </c>
      <c r="EN7" s="76">
        <v>7.0000000000000007e-002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片山　智遥</cp:lastModifiedBy>
  <dcterms:created xsi:type="dcterms:W3CDTF">2026-01-23T01:21:02Z</dcterms:created>
  <dcterms:modified xsi:type="dcterms:W3CDTF">2026-01-23T08:07:46Z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2026-01-23T08:07:46Z</vt:filetime>
  </property>
</Properties>
</file>