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R:\0103共通財務\下水道事業\財政課・県市町村支援課照会（H25~）\R7\2026.01.20 　公営企業比較分析\"/>
    </mc:Choice>
  </mc:AlternateContent>
  <xr:revisionPtr revIDLastSave="0" documentId="13_ncr:1_{BC695BCF-67EE-4563-BB83-8180B3ACC45F}" xr6:coauthVersionLast="36" xr6:coauthVersionMax="36" xr10:uidLastSave="{00000000-0000-0000-0000-000000000000}"/>
  <workbookProtection workbookAlgorithmName="SHA-512" workbookHashValue="tPFBwTMknF920PrKgpjI52c0X0SXRwHuhz9GVY5/irpK143BjohuKegPSB8kVc3/ECbTblkQ214TcrwDSYuR6A==" workbookSaltValue="Kv2E/mlDqzjqWIgIaDjo/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H85" i="4"/>
  <c r="F85" i="4"/>
  <c r="BB10" i="4"/>
  <c r="AT10" i="4"/>
  <c r="AL10" i="4"/>
  <c r="AT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<sst xmlns="http://schemas.openxmlformats.org/spreadsheetml/2006/main" count="231" uniqueCount="116">
  <si>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</si>
  <si>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</si>
  <si>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</si>
  <si>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</si>
  <si>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</si>
  <si>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</si>
  <si>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</si>
  <si>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</si>
  <si>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</si>
  <si>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</si>
  <si>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</si>
  <si>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</si>
  <si>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</si>
  <si>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</si>
  <si>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</si>
  <si>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</si>
  <si>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</si>
  <si>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</si>
  <si>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</si>
  <si>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</si>
  <si>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</si>
  <si>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</si>
  <si>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</si>
  <si>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</si>
  <si>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</si>
  <si>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</si>
  <si>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</si>
  <si>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</si>
  <si>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</si>
  <si>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</si>
  <si>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</si>
  <si>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</si>
  <si>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</si>
  <si>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</si>
  <si>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</si>
  <si>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</si>
  <si>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</si>
  <si>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</si>
  <si>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</si>
  <si>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</si>
  <si>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</si>
  <si>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</si>
  <si>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</si>
  <si>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</si>
  <si>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</si>
  <si>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</si>
  <si>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</si>
  <si>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</si>
  <si>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</si>
  <si>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</si>
  <si>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</si>
  <si>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</si>
  <si>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</si>
  <si>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</si>
  <si>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</si>
  <si>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</si>
  <si>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</si>
  <si>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</si>
  <si>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</si>
  <si>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</si>
  <si>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</si>
  <si>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</si>
  <si>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</si>
  <si>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</si>
  <si>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</si>
  <si>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</si>
  <si>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</si>
  <si>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</si>
  <si>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</si>
  <si>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</si>
  <si>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</si>
  <si>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</si>
  <si>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</si>
  <si>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</si>
  <si>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</si>
  <si>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</si>
  <si>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</si>
  <si>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</si>
  <si>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</si>
  <si>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</si>
  <si>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</si>
  <si>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</si>
  <si>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</si>
  <si>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</si>
  <si>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</si>
  <si>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</si>
  <si>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</si>
  <si>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</si>
  <si>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</si>
  <si>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</si>
  <si>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</si>
  <si>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</si>
  <si>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</si>
  <si>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</si>
  <si>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</si>
  <si>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</si>
  <si>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黒部市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</si>
  <si>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</si>
  <si>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</si>
  <si>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</si>
  <si>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</si>
  <si>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</si>
  <si>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</si>
  <si>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</si>
  <si>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</si>
  <si>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</si>
  <si>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</si>
  <si>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</si>
  <si>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</si>
  <si>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</si>
  <si>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</si>
  <si>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</si>
  <si>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</si>
  <si>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当市における農業集落排水事業の創設は平成2年であることから、法定耐用年数を経過した管渠等はない。
今後、効率的な施設の管理と持続的な処理機能を確保するため、計画的な設備更新に加え、老朽化が進む農業集落排水施設については公共下水道へ計画的に統合し施設の更新工事費及び維持管理費を削減する必要がある。
※なお、③管渠改善率について、R5年度：0.07となっておりますが、正しくは、0.00となります。</t>
    <phoneticPr fontId="4"/>
  </si>
  <si>
    <t xml:space="preserve">経常収支比率について、令和６年度は黒字となっており、かつ累積欠損金は発生していない。
流動比率については、類似団体と比べて高い値を示しているが、処理区域内人口が減少しており、今後使用料の減少が懸念される。流動資産を増加させるため、使用料増加や費用削減への取組が必要である。
企業債残高対事業規模比率については、減少したのは、企業債が減少したことが要因である。
経費回収率及び汚水処理原価については、近年横ばい傾向にある。
施設利用率の減少については、平均処理水量が減少したことが要因である。
水洗化率については、類似団体よりも高い数値であり、効率的な施設の運用により、公共用下水域の水質保全を図っている。
</t>
    <rPh sb="157" eb="159">
      <t>ゲンショウ</t>
    </rPh>
    <rPh sb="164" eb="167">
      <t>キギョウサイ</t>
    </rPh>
    <rPh sb="183" eb="188">
      <t>ケイヒカイシュウリツ</t>
    </rPh>
    <rPh sb="188" eb="189">
      <t>オヨ</t>
    </rPh>
    <rPh sb="190" eb="196">
      <t>オスイショリゲンカ</t>
    </rPh>
    <rPh sb="202" eb="204">
      <t>キンネン</t>
    </rPh>
    <rPh sb="204" eb="205">
      <t>ヨコ</t>
    </rPh>
    <rPh sb="207" eb="209">
      <t>ケイコウ</t>
    </rPh>
    <rPh sb="221" eb="223">
      <t>ゲンショウ</t>
    </rPh>
    <rPh sb="236" eb="238">
      <t>ゲンショウ</t>
    </rPh>
    <rPh sb="243" eb="245">
      <t>ヨウイン</t>
    </rPh>
    <phoneticPr fontId="4"/>
  </si>
  <si>
    <r>
      <t>将来の人口減少による使用料収入の減少、職員給与費の増加、物価高騰による営業費用の増加への対応や施設の老朽化等</t>
    </r>
    <r>
      <rPr>
        <sz val="11"/>
        <rFont val="ＭＳ ゴシック"/>
        <family val="3"/>
        <charset val="128"/>
      </rPr>
      <t>に伴う更新に備えた財源の確保を図る観点から、使用料改定を実施し改定以降も、５年</t>
    </r>
    <r>
      <rPr>
        <sz val="11"/>
        <color theme="1"/>
        <rFont val="ＭＳ ゴシック"/>
        <family val="3"/>
        <charset val="128"/>
      </rPr>
      <t>毎に使用料の見直しを行うこととしており、経営基盤の強化と持続可能な事業運営に努める。
また、専門的な知識を持つアドバイザーの派遣要請を行うことで公営企業に携わる人材の育成・確保に努める。</t>
    </r>
    <rPh sb="16" eb="18">
      <t>ゲンショウ</t>
    </rPh>
    <rPh sb="19" eb="21">
      <t>ショクイン</t>
    </rPh>
    <rPh sb="21" eb="24">
      <t>キュウヨヒ</t>
    </rPh>
    <rPh sb="25" eb="27">
      <t>ゾウカ</t>
    </rPh>
    <rPh sb="28" eb="32">
      <t>ブッカコウトウ</t>
    </rPh>
    <rPh sb="35" eb="37">
      <t>エイギョウ</t>
    </rPh>
    <rPh sb="37" eb="39">
      <t>ヒヨウ</t>
    </rPh>
    <rPh sb="40" eb="42">
      <t>ゾウカ</t>
    </rPh>
    <rPh sb="44" eb="46">
      <t>タイオウ</t>
    </rPh>
    <rPh sb="76" eb="79">
      <t>シヨウリョウ</t>
    </rPh>
    <rPh sb="79" eb="81">
      <t>カイテイ</t>
    </rPh>
    <rPh sb="82" eb="84">
      <t>ジッシ</t>
    </rPh>
    <rPh sb="85" eb="87">
      <t>カイテイ</t>
    </rPh>
    <rPh sb="87" eb="89">
      <t>イコウ</t>
    </rPh>
    <rPh sb="139" eb="142">
      <t>センモンテキ</t>
    </rPh>
    <rPh sb="143" eb="145">
      <t>チシキ</t>
    </rPh>
    <rPh sb="146" eb="147">
      <t>モ</t>
    </rPh>
    <rPh sb="155" eb="157">
      <t>ハケン</t>
    </rPh>
    <rPh sb="157" eb="159">
      <t>ヨウセイ</t>
    </rPh>
    <rPh sb="160" eb="161">
      <t>オコナ</t>
    </rPh>
    <rPh sb="182" eb="18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</si>
</sst>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7.0000000000000007E-2</c:v>
                </c:pt>
                <c:pt idx="4">
                  <c:v>0</c:v>
                </c:pt>
              </c:numCache>
            </c:numRef>
          </c:val>
          <c:extLst>
            <c:ext xmlns:c16="http://schemas.microsoft.com/office/drawing/2014/chart" uri="{C3380CC4-5D6E-409C-BE32-E72D297353CC}">
              <c16:uniqueId val="{00000000-77EF-42A5-B9B0-4DA6985BEB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77EF-42A5-B9B0-4DA6985BEB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105.04</c:v>
                </c:pt>
                <c:pt idx="1">
                  <c:v>106.41</c:v>
                </c:pt>
                <c:pt idx="2">
                  <c:v>94.98</c:v>
                </c:pt>
                <c:pt idx="3">
                  <c:v>97.9</c:v>
                </c:pt>
                <c:pt idx="4">
                  <c:v>96.33</c:v>
                </c:pt>
              </c:numCache>
            </c:numRef>
          </c:val>
          <c:extLst>
            <c:ext xmlns:c16="http://schemas.microsoft.com/office/drawing/2014/chart" uri="{C3380CC4-5D6E-409C-BE32-E72D297353CC}">
              <c16:uniqueId val="{00000000-EB86-45D6-AEFE-7DAB92C3C11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EB86-45D6-AEFE-7DAB92C3C11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98.75</c:v>
                </c:pt>
                <c:pt idx="1">
                  <c:v>98.64</c:v>
                </c:pt>
                <c:pt idx="2">
                  <c:v>98.48</c:v>
                </c:pt>
                <c:pt idx="3">
                  <c:v>98.46</c:v>
                </c:pt>
                <c:pt idx="4">
                  <c:v>98.42</c:v>
                </c:pt>
              </c:numCache>
            </c:numRef>
          </c:val>
          <c:extLst>
            <c:ext xmlns:c16="http://schemas.microsoft.com/office/drawing/2014/chart" uri="{C3380CC4-5D6E-409C-BE32-E72D297353CC}">
              <c16:uniqueId val="{00000000-EE75-4875-BFD7-42F0C5627F8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EE75-4875-BFD7-42F0C5627F8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101.97</c:v>
                </c:pt>
                <c:pt idx="1">
                  <c:v>100.81</c:v>
                </c:pt>
                <c:pt idx="2">
                  <c:v>104.4</c:v>
                </c:pt>
                <c:pt idx="3">
                  <c:v>106.24</c:v>
                </c:pt>
                <c:pt idx="4">
                  <c:v>100.75</c:v>
                </c:pt>
              </c:numCache>
            </c:numRef>
          </c:val>
          <c:extLst>
            <c:ext xmlns:c16="http://schemas.microsoft.com/office/drawing/2014/chart" uri="{C3380CC4-5D6E-409C-BE32-E72D297353CC}">
              <c16:uniqueId val="{00000000-4D0A-41B8-9A60-CF88A38213B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4D0A-41B8-9A60-CF88A38213B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33.090000000000003</c:v>
                </c:pt>
                <c:pt idx="1">
                  <c:v>35.49</c:v>
                </c:pt>
                <c:pt idx="2">
                  <c:v>37.520000000000003</c:v>
                </c:pt>
                <c:pt idx="3">
                  <c:v>39.54</c:v>
                </c:pt>
                <c:pt idx="4">
                  <c:v>41.56</c:v>
                </c:pt>
              </c:numCache>
            </c:numRef>
          </c:val>
          <c:extLst>
            <c:ext xmlns:c16="http://schemas.microsoft.com/office/drawing/2014/chart" uri="{C3380CC4-5D6E-409C-BE32-E72D297353CC}">
              <c16:uniqueId val="{00000000-9405-444B-ACD2-3CD58E0E0B7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9405-444B-ACD2-3CD58E0E0B7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44-4DDE-A160-AB939203304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B544-4DDE-A160-AB939203304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4B-43F4-AC61-AA85C7A06E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054B-43F4-AC61-AA85C7A06E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48.47</c:v>
                </c:pt>
                <c:pt idx="1">
                  <c:v>48.58</c:v>
                </c:pt>
                <c:pt idx="2">
                  <c:v>47.06</c:v>
                </c:pt>
                <c:pt idx="3">
                  <c:v>50.85</c:v>
                </c:pt>
                <c:pt idx="4">
                  <c:v>61.12</c:v>
                </c:pt>
              </c:numCache>
            </c:numRef>
          </c:val>
          <c:extLst>
            <c:ext xmlns:c16="http://schemas.microsoft.com/office/drawing/2014/chart" uri="{C3380CC4-5D6E-409C-BE32-E72D297353CC}">
              <c16:uniqueId val="{00000000-56BC-4FFE-97FB-206D63BC9F0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56BC-4FFE-97FB-206D63BC9F0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730.34</c:v>
                </c:pt>
                <c:pt idx="1">
                  <c:v>682.54</c:v>
                </c:pt>
                <c:pt idx="2">
                  <c:v>521.57000000000005</c:v>
                </c:pt>
                <c:pt idx="3">
                  <c:v>448.15</c:v>
                </c:pt>
                <c:pt idx="4">
                  <c:v>350.96</c:v>
                </c:pt>
              </c:numCache>
            </c:numRef>
          </c:val>
          <c:extLst>
            <c:ext xmlns:c16="http://schemas.microsoft.com/office/drawing/2014/chart" uri="{C3380CC4-5D6E-409C-BE32-E72D297353CC}">
              <c16:uniqueId val="{00000000-2061-42B7-B507-B90167DDA5C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2061-42B7-B507-B90167DDA5C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99.03</c:v>
                </c:pt>
                <c:pt idx="1">
                  <c:v>99.25</c:v>
                </c:pt>
                <c:pt idx="2">
                  <c:v>100</c:v>
                </c:pt>
                <c:pt idx="3">
                  <c:v>100</c:v>
                </c:pt>
                <c:pt idx="4">
                  <c:v>100</c:v>
                </c:pt>
              </c:numCache>
            </c:numRef>
          </c:val>
          <c:extLst>
            <c:ext xmlns:c16="http://schemas.microsoft.com/office/drawing/2014/chart" uri="{C3380CC4-5D6E-409C-BE32-E72D297353CC}">
              <c16:uniqueId val="{00000000-DA9D-4FFF-897B-25626676D4E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DA9D-4FFF-897B-25626676D4E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150.01</c:v>
                </c:pt>
                <c:pt idx="1">
                  <c:v>150</c:v>
                </c:pt>
                <c:pt idx="2">
                  <c:v>153.52000000000001</c:v>
                </c:pt>
                <c:pt idx="3">
                  <c:v>156.31</c:v>
                </c:pt>
                <c:pt idx="4">
                  <c:v>160.08000000000001</c:v>
                </c:pt>
              </c:numCache>
            </c:numRef>
          </c:val>
          <c:extLst>
            <c:ext xmlns:c16="http://schemas.microsoft.com/office/drawing/2014/chart" uri="{C3380CC4-5D6E-409C-BE32-E72D297353CC}">
              <c16:uniqueId val="{00000000-EB29-4F3A-9A83-C3E40A38C82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EB29-4F3A-9A83-C3E40A38C82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富山県　黒部市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39155</v>
      </c>
      <c r="AM8" s="45"/>
      <c r="AN8" s="45"/>
      <c r="AO8" s="45"/>
      <c r="AP8" s="45"/>
      <c r="AQ8" s="45"/>
      <c r="AR8" s="45"/>
      <c r="AS8" s="45"/>
      <c r="AT8" s="44">
        <f>データ!T6</f>
        <v>426.31</v>
      </c>
      <c r="AU8" s="44"/>
      <c r="AV8" s="44"/>
      <c r="AW8" s="44"/>
      <c r="AX8" s="44"/>
      <c r="AY8" s="44"/>
      <c r="AZ8" s="44"/>
      <c r="BA8" s="44"/>
      <c r="BB8" s="44">
        <f>データ!U6</f>
        <v>91.85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79.930000000000007</v>
      </c>
      <c r="J10" s="44"/>
      <c r="K10" s="44"/>
      <c r="L10" s="44"/>
      <c r="M10" s="44"/>
      <c r="N10" s="44"/>
      <c r="O10" s="44"/>
      <c r="P10" s="44">
        <f>データ!P6</f>
        <v>23.6</v>
      </c>
      <c r="Q10" s="44"/>
      <c r="R10" s="44"/>
      <c r="S10" s="44"/>
      <c r="T10" s="44"/>
      <c r="U10" s="44"/>
      <c r="V10" s="44"/>
      <c r="W10" s="44">
        <f>データ!Q6</f>
        <v>67.38</v>
      </c>
      <c r="X10" s="44"/>
      <c r="Y10" s="44"/>
      <c r="Z10" s="44"/>
      <c r="AA10" s="44"/>
      <c r="AB10" s="44"/>
      <c r="AC10" s="44"/>
      <c r="AD10" s="45">
        <f>データ!R6</f>
        <v>3235</v>
      </c>
      <c r="AE10" s="45"/>
      <c r="AF10" s="45"/>
      <c r="AG10" s="45"/>
      <c r="AH10" s="45"/>
      <c r="AI10" s="45"/>
      <c r="AJ10" s="45"/>
      <c r="AK10" s="2"/>
      <c r="AL10" s="45">
        <f>データ!V6</f>
        <v>9221</v>
      </c>
      <c r="AM10" s="45"/>
      <c r="AN10" s="45"/>
      <c r="AO10" s="45"/>
      <c r="AP10" s="45"/>
      <c r="AQ10" s="45"/>
      <c r="AR10" s="45"/>
      <c r="AS10" s="45"/>
      <c r="AT10" s="44">
        <f>データ!W6</f>
        <v>2.8</v>
      </c>
      <c r="AU10" s="44"/>
      <c r="AV10" s="44"/>
      <c r="AW10" s="44"/>
      <c r="AX10" s="44"/>
      <c r="AY10" s="44"/>
      <c r="AZ10" s="44"/>
      <c r="BA10" s="44"/>
      <c r="BB10" s="44">
        <f>データ!X6</f>
        <v>3293.21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gsQbV94r359ndgsjNymhwBiubdePf1WgoGVr0opjote8ay0XNlEfSrT46fVeDGx3X8ODNxb3gGUzWblJrmXpbQ==" saltValue="aTs3wUPz0UeY7Tr+50fo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162078</v>
      </c>
      <c r="D6" s="19">
        <f t="shared" si="3"/>
        <v>46</v>
      </c>
      <c r="E6" s="19">
        <f t="shared" si="3"/>
        <v>17</v>
      </c>
      <c r="F6" s="19">
        <f t="shared" si="3"/>
        <v>5</v>
      </c>
      <c r="G6" s="19">
        <f t="shared" si="3"/>
        <v>0</v>
      </c>
      <c r="H6" s="19" t="str">
        <f t="shared" si="3"/>
        <v>富山県　黒部市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79.930000000000007</v>
      </c>
      <c r="P6" s="20">
        <f t="shared" si="3"/>
        <v>23.6</v>
      </c>
      <c r="Q6" s="20">
        <f t="shared" si="3"/>
        <v>67.38</v>
      </c>
      <c r="R6" s="20">
        <f t="shared" si="3"/>
        <v>3235</v>
      </c>
      <c r="S6" s="20">
        <f t="shared" si="3"/>
        <v>39155</v>
      </c>
      <c r="T6" s="20">
        <f t="shared" si="3"/>
        <v>426.31</v>
      </c>
      <c r="U6" s="20">
        <f t="shared" si="3"/>
        <v>91.85</v>
      </c>
      <c r="V6" s="20">
        <f t="shared" si="3"/>
        <v>9221</v>
      </c>
      <c r="W6" s="20">
        <f t="shared" si="3"/>
        <v>2.8</v>
      </c>
      <c r="X6" s="20">
        <f t="shared" si="3"/>
        <v>3293.21</v>
      </c>
      <c r="Y6" s="21">
        <f>IF(Y7="",NA(),Y7)</f>
        <v>101.97</v>
      </c>
      <c r="Z6" s="21">
        <f t="shared" ref="Z6:AH6" si="4">IF(Z7="",NA(),Z7)</f>
        <v>100.81</v>
      </c>
      <c r="AA6" s="21">
        <f t="shared" si="4"/>
        <v>104.4</v>
      </c>
      <c r="AB6" s="21">
        <f t="shared" si="4"/>
        <v>106.24</v>
      </c>
      <c r="AC6" s="21">
        <f t="shared" si="4"/>
        <v>100.75</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48.47</v>
      </c>
      <c r="AV6" s="21">
        <f t="shared" ref="AV6:BD6" si="6">IF(AV7="",NA(),AV7)</f>
        <v>48.58</v>
      </c>
      <c r="AW6" s="21">
        <f t="shared" si="6"/>
        <v>47.06</v>
      </c>
      <c r="AX6" s="21">
        <f t="shared" si="6"/>
        <v>50.85</v>
      </c>
      <c r="AY6" s="21">
        <f t="shared" si="6"/>
        <v>61.12</v>
      </c>
      <c r="AZ6" s="21">
        <f t="shared" si="6"/>
        <v>37.24</v>
      </c>
      <c r="BA6" s="21">
        <f t="shared" si="6"/>
        <v>33.58</v>
      </c>
      <c r="BB6" s="21">
        <f t="shared" si="6"/>
        <v>35.42</v>
      </c>
      <c r="BC6" s="21">
        <f t="shared" si="6"/>
        <v>39.82</v>
      </c>
      <c r="BD6" s="21">
        <f t="shared" si="6"/>
        <v>41.03</v>
      </c>
      <c r="BE6" s="20" t="str">
        <f>IF(BE7="","",IF(BE7="-","【-】","【"&amp;SUBSTITUTE(TEXT(BE7,"#,##0.00"),"-","△")&amp;"】"))</f>
        <v>【47.19】</v>
      </c>
      <c r="BF6" s="21">
        <f>IF(BF7="",NA(),BF7)</f>
        <v>730.34</v>
      </c>
      <c r="BG6" s="21">
        <f t="shared" ref="BG6:BO6" si="7">IF(BG7="",NA(),BG7)</f>
        <v>682.54</v>
      </c>
      <c r="BH6" s="21">
        <f t="shared" si="7"/>
        <v>521.57000000000005</v>
      </c>
      <c r="BI6" s="21">
        <f t="shared" si="7"/>
        <v>448.15</v>
      </c>
      <c r="BJ6" s="21">
        <f t="shared" si="7"/>
        <v>350.96</v>
      </c>
      <c r="BK6" s="21">
        <f t="shared" si="7"/>
        <v>783.8</v>
      </c>
      <c r="BL6" s="21">
        <f t="shared" si="7"/>
        <v>778.81</v>
      </c>
      <c r="BM6" s="21">
        <f t="shared" si="7"/>
        <v>718.49</v>
      </c>
      <c r="BN6" s="21">
        <f t="shared" si="7"/>
        <v>743.31</v>
      </c>
      <c r="BO6" s="21">
        <f t="shared" si="7"/>
        <v>796.8</v>
      </c>
      <c r="BP6" s="20" t="str">
        <f>IF(BP7="","",IF(BP7="-","【-】","【"&amp;SUBSTITUTE(TEXT(BP7,"#,##0.00"),"-","△")&amp;"】"))</f>
        <v>【798.10】</v>
      </c>
      <c r="BQ6" s="21">
        <f>IF(BQ7="",NA(),BQ7)</f>
        <v>99.03</v>
      </c>
      <c r="BR6" s="21">
        <f t="shared" ref="BR6:BZ6" si="8">IF(BR7="",NA(),BR7)</f>
        <v>99.25</v>
      </c>
      <c r="BS6" s="21">
        <f t="shared" si="8"/>
        <v>100</v>
      </c>
      <c r="BT6" s="21">
        <f t="shared" si="8"/>
        <v>100</v>
      </c>
      <c r="BU6" s="21">
        <f t="shared" si="8"/>
        <v>100</v>
      </c>
      <c r="BV6" s="21">
        <f t="shared" si="8"/>
        <v>68.11</v>
      </c>
      <c r="BW6" s="21">
        <f t="shared" si="8"/>
        <v>67.23</v>
      </c>
      <c r="BX6" s="21">
        <f t="shared" si="8"/>
        <v>61.82</v>
      </c>
      <c r="BY6" s="21">
        <f t="shared" si="8"/>
        <v>61.15</v>
      </c>
      <c r="BZ6" s="21">
        <f t="shared" si="8"/>
        <v>58.41</v>
      </c>
      <c r="CA6" s="20" t="str">
        <f>IF(CA7="","",IF(CA7="-","【-】","【"&amp;SUBSTITUTE(TEXT(CA7,"#,##0.00"),"-","△")&amp;"】"))</f>
        <v>【54.51】</v>
      </c>
      <c r="CB6" s="21">
        <f>IF(CB7="",NA(),CB7)</f>
        <v>150.01</v>
      </c>
      <c r="CC6" s="21">
        <f t="shared" ref="CC6:CK6" si="9">IF(CC7="",NA(),CC7)</f>
        <v>150</v>
      </c>
      <c r="CD6" s="21">
        <f t="shared" si="9"/>
        <v>153.52000000000001</v>
      </c>
      <c r="CE6" s="21">
        <f t="shared" si="9"/>
        <v>156.31</v>
      </c>
      <c r="CF6" s="21">
        <f t="shared" si="9"/>
        <v>160.08000000000001</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105.04</v>
      </c>
      <c r="CN6" s="21">
        <f t="shared" ref="CN6:CV6" si="10">IF(CN7="",NA(),CN7)</f>
        <v>106.41</v>
      </c>
      <c r="CO6" s="21">
        <f t="shared" si="10"/>
        <v>94.98</v>
      </c>
      <c r="CP6" s="21">
        <f t="shared" si="10"/>
        <v>97.9</v>
      </c>
      <c r="CQ6" s="21">
        <f t="shared" si="10"/>
        <v>96.33</v>
      </c>
      <c r="CR6" s="21">
        <f t="shared" si="10"/>
        <v>55.26</v>
      </c>
      <c r="CS6" s="21">
        <f t="shared" si="10"/>
        <v>54.54</v>
      </c>
      <c r="CT6" s="21">
        <f t="shared" si="10"/>
        <v>52.9</v>
      </c>
      <c r="CU6" s="21">
        <f t="shared" si="10"/>
        <v>52.63</v>
      </c>
      <c r="CV6" s="21">
        <f t="shared" si="10"/>
        <v>52.34</v>
      </c>
      <c r="CW6" s="20" t="str">
        <f>IF(CW7="","",IF(CW7="-","【-】","【"&amp;SUBSTITUTE(TEXT(CW7,"#,##0.00"),"-","△")&amp;"】"))</f>
        <v>【49.92】</v>
      </c>
      <c r="CX6" s="21">
        <f>IF(CX7="",NA(),CX7)</f>
        <v>98.75</v>
      </c>
      <c r="CY6" s="21">
        <f t="shared" ref="CY6:DG6" si="11">IF(CY7="",NA(),CY7)</f>
        <v>98.64</v>
      </c>
      <c r="CZ6" s="21">
        <f t="shared" si="11"/>
        <v>98.48</v>
      </c>
      <c r="DA6" s="21">
        <f t="shared" si="11"/>
        <v>98.46</v>
      </c>
      <c r="DB6" s="21">
        <f t="shared" si="11"/>
        <v>98.42</v>
      </c>
      <c r="DC6" s="21">
        <f t="shared" si="11"/>
        <v>90.52</v>
      </c>
      <c r="DD6" s="21">
        <f t="shared" si="11"/>
        <v>90.3</v>
      </c>
      <c r="DE6" s="21">
        <f t="shared" si="11"/>
        <v>90.3</v>
      </c>
      <c r="DF6" s="21">
        <f t="shared" si="11"/>
        <v>90.32</v>
      </c>
      <c r="DG6" s="21">
        <f t="shared" si="11"/>
        <v>90.05</v>
      </c>
      <c r="DH6" s="20" t="str">
        <f>IF(DH7="","",IF(DH7="-","【-】","【"&amp;SUBSTITUTE(TEXT(DH7,"#,##0.00"),"-","△")&amp;"】"))</f>
        <v>【87.80】</v>
      </c>
      <c r="DI6" s="21">
        <f>IF(DI7="",NA(),DI7)</f>
        <v>33.090000000000003</v>
      </c>
      <c r="DJ6" s="21">
        <f t="shared" ref="DJ6:DR6" si="12">IF(DJ7="",NA(),DJ7)</f>
        <v>35.49</v>
      </c>
      <c r="DK6" s="21">
        <f t="shared" si="12"/>
        <v>37.520000000000003</v>
      </c>
      <c r="DL6" s="21">
        <f t="shared" si="12"/>
        <v>39.54</v>
      </c>
      <c r="DM6" s="21">
        <f t="shared" si="12"/>
        <v>41.56</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1">
        <f t="shared" si="14"/>
        <v>7.0000000000000007E-2</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162078</v>
      </c>
      <c r="D7" s="23">
        <v>46</v>
      </c>
      <c r="E7" s="23">
        <v>17</v>
      </c>
      <c r="F7" s="23">
        <v>5</v>
      </c>
      <c r="G7" s="23">
        <v>0</v>
      </c>
      <c r="H7" s="23" t="s">
        <v>96</v>
      </c>
      <c r="I7" s="23" t="s">
        <v>97</v>
      </c>
      <c r="J7" s="23" t="s">
        <v>98</v>
      </c>
      <c r="K7" s="23" t="s">
        <v>99</v>
      </c>
      <c r="L7" s="23" t="s">
        <v>100</v>
      </c>
      <c r="M7" s="23" t="s">
        <v>101</v>
      </c>
      <c r="N7" s="24" t="s">
        <v>102</v>
      </c>
      <c r="O7" s="24">
        <v>79.930000000000007</v>
      </c>
      <c r="P7" s="24">
        <v>23.6</v>
      </c>
      <c r="Q7" s="24">
        <v>67.38</v>
      </c>
      <c r="R7" s="24">
        <v>3235</v>
      </c>
      <c r="S7" s="24">
        <v>39155</v>
      </c>
      <c r="T7" s="24">
        <v>426.31</v>
      </c>
      <c r="U7" s="24">
        <v>91.85</v>
      </c>
      <c r="V7" s="24">
        <v>9221</v>
      </c>
      <c r="W7" s="24">
        <v>2.8</v>
      </c>
      <c r="X7" s="24">
        <v>3293.21</v>
      </c>
      <c r="Y7" s="24">
        <v>101.97</v>
      </c>
      <c r="Z7" s="24">
        <v>100.81</v>
      </c>
      <c r="AA7" s="24">
        <v>104.4</v>
      </c>
      <c r="AB7" s="24">
        <v>106.24</v>
      </c>
      <c r="AC7" s="24">
        <v>100.75</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48.47</v>
      </c>
      <c r="AV7" s="24">
        <v>48.58</v>
      </c>
      <c r="AW7" s="24">
        <v>47.06</v>
      </c>
      <c r="AX7" s="24">
        <v>50.85</v>
      </c>
      <c r="AY7" s="24">
        <v>61.12</v>
      </c>
      <c r="AZ7" s="24">
        <v>37.24</v>
      </c>
      <c r="BA7" s="24">
        <v>33.58</v>
      </c>
      <c r="BB7" s="24">
        <v>35.42</v>
      </c>
      <c r="BC7" s="24">
        <v>39.82</v>
      </c>
      <c r="BD7" s="24">
        <v>41.03</v>
      </c>
      <c r="BE7" s="24">
        <v>47.19</v>
      </c>
      <c r="BF7" s="24">
        <v>730.34</v>
      </c>
      <c r="BG7" s="24">
        <v>682.54</v>
      </c>
      <c r="BH7" s="24">
        <v>521.57000000000005</v>
      </c>
      <c r="BI7" s="24">
        <v>448.15</v>
      </c>
      <c r="BJ7" s="24">
        <v>350.96</v>
      </c>
      <c r="BK7" s="24">
        <v>783.8</v>
      </c>
      <c r="BL7" s="24">
        <v>778.81</v>
      </c>
      <c r="BM7" s="24">
        <v>718.49</v>
      </c>
      <c r="BN7" s="24">
        <v>743.31</v>
      </c>
      <c r="BO7" s="24">
        <v>796.8</v>
      </c>
      <c r="BP7" s="24">
        <v>798.1</v>
      </c>
      <c r="BQ7" s="24">
        <v>99.03</v>
      </c>
      <c r="BR7" s="24">
        <v>99.25</v>
      </c>
      <c r="BS7" s="24">
        <v>100</v>
      </c>
      <c r="BT7" s="24">
        <v>100</v>
      </c>
      <c r="BU7" s="24">
        <v>100</v>
      </c>
      <c r="BV7" s="24">
        <v>68.11</v>
      </c>
      <c r="BW7" s="24">
        <v>67.23</v>
      </c>
      <c r="BX7" s="24">
        <v>61.82</v>
      </c>
      <c r="BY7" s="24">
        <v>61.15</v>
      </c>
      <c r="BZ7" s="24">
        <v>58.41</v>
      </c>
      <c r="CA7" s="24">
        <v>54.51</v>
      </c>
      <c r="CB7" s="24">
        <v>150.01</v>
      </c>
      <c r="CC7" s="24">
        <v>150</v>
      </c>
      <c r="CD7" s="24">
        <v>153.52000000000001</v>
      </c>
      <c r="CE7" s="24">
        <v>156.31</v>
      </c>
      <c r="CF7" s="24">
        <v>160.08000000000001</v>
      </c>
      <c r="CG7" s="24">
        <v>222.41</v>
      </c>
      <c r="CH7" s="24">
        <v>228.21</v>
      </c>
      <c r="CI7" s="24">
        <v>246.9</v>
      </c>
      <c r="CJ7" s="24">
        <v>250.43</v>
      </c>
      <c r="CK7" s="24">
        <v>267.33999999999997</v>
      </c>
      <c r="CL7" s="24">
        <v>286.33</v>
      </c>
      <c r="CM7" s="24">
        <v>105.04</v>
      </c>
      <c r="CN7" s="24">
        <v>106.41</v>
      </c>
      <c r="CO7" s="24">
        <v>94.98</v>
      </c>
      <c r="CP7" s="24">
        <v>97.9</v>
      </c>
      <c r="CQ7" s="24">
        <v>96.33</v>
      </c>
      <c r="CR7" s="24">
        <v>55.26</v>
      </c>
      <c r="CS7" s="24">
        <v>54.54</v>
      </c>
      <c r="CT7" s="24">
        <v>52.9</v>
      </c>
      <c r="CU7" s="24">
        <v>52.63</v>
      </c>
      <c r="CV7" s="24">
        <v>52.34</v>
      </c>
      <c r="CW7" s="24">
        <v>49.92</v>
      </c>
      <c r="CX7" s="24">
        <v>98.75</v>
      </c>
      <c r="CY7" s="24">
        <v>98.64</v>
      </c>
      <c r="CZ7" s="24">
        <v>98.48</v>
      </c>
      <c r="DA7" s="24">
        <v>98.46</v>
      </c>
      <c r="DB7" s="24">
        <v>98.42</v>
      </c>
      <c r="DC7" s="24">
        <v>90.52</v>
      </c>
      <c r="DD7" s="24">
        <v>90.3</v>
      </c>
      <c r="DE7" s="24">
        <v>90.3</v>
      </c>
      <c r="DF7" s="24">
        <v>90.32</v>
      </c>
      <c r="DG7" s="24">
        <v>90.05</v>
      </c>
      <c r="DH7" s="24">
        <v>87.8</v>
      </c>
      <c r="DI7" s="24">
        <v>33.090000000000003</v>
      </c>
      <c r="DJ7" s="24">
        <v>35.49</v>
      </c>
      <c r="DK7" s="24">
        <v>37.520000000000003</v>
      </c>
      <c r="DL7" s="24">
        <v>39.54</v>
      </c>
      <c r="DM7" s="24">
        <v>41.56</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7.0000000000000007E-2</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2026-01-21T23:35:26Z</cp:lastPrinted>
  <dcterms:modified xsi:type="dcterms:W3CDTF">2026-01-21T23:35:29Z</dcterms:modified>
</cp:coreProperties>
</file>