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R:\0103共通財務\下水道事業\財政課・県市町村支援課照会（H25~）\R7\2026.01.20 　公営企業比較分析\"/>
    </mc:Choice>
  </mc:AlternateContent>
  <xr:revisionPtr revIDLastSave="0" documentId="13_ncr:1_{F6821B21-2C5E-4888-BE39-CF97710B6AD2}" xr6:coauthVersionLast="36" xr6:coauthVersionMax="36" xr10:uidLastSave="{00000000-0000-0000-0000-000000000000}"/>
  <workbookProtection workbookAlgorithmName="SHA-512" workbookHashValue="7sIqabyjdMjrG8wbmvGOCfojyUMYtMaKQXQbMmMzuwADc/gCB8LI8Lq2K3QWzcgfyc5CyXCZy+KJHWeLLsE6/g==" workbookSaltValue="LRKlBdwzke/VdvB1MlLFNA=="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P10" i="4"/>
  <c r="AT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<sst xmlns="http://schemas.openxmlformats.org/spreadsheetml/2006/main" count="231" uniqueCount="116">
  <si>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</si>
  <si>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</si>
  <si>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</si>
  <si>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</si>
  <si>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</si>
  <si>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</si>
  <si>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</si>
  <si>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</si>
  <si>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</si>
  <si>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</si>
  <si>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</si>
  <si>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</si>
  <si>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</si>
  <si>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</si>
  <si>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</si>
  <si>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</si>
  <si>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</si>
  <si>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</si>
  <si>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</si>
  <si>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</si>
  <si>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</si>
  <si>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</si>
  <si>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</si>
  <si>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</si>
  <si>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</si>
  <si>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</si>
  <si>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</si>
  <si>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</si>
  <si>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</si>
  <si>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</si>
  <si>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</si>
  <si>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</si>
  <si>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</si>
  <si>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</si>
  <si>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</si>
  <si>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</si>
  <si>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</si>
  <si>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</si>
  <si>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</si>
  <si>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</si>
  <si>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</si>
  <si>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</si>
  <si>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</si>
  <si>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</si>
  <si>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</si>
  <si>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</si>
  <si>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</si>
  <si>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</si>
  <si>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</si>
  <si>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</si>
  <si>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</si>
  <si>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</si>
  <si>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</si>
  <si>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</si>
  <si>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</si>
  <si>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</si>
  <si>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</si>
  <si>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</si>
  <si>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</si>
  <si>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</si>
  <si>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</si>
  <si>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</si>
  <si>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</si>
  <si>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</si>
  <si>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</si>
  <si>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</si>
  <si>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</si>
  <si>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</si>
  <si>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</si>
  <si>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</si>
  <si>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</si>
  <si>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</si>
  <si>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</si>
  <si>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</si>
  <si>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</si>
  <si>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</si>
  <si>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</si>
  <si>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</si>
  <si>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</si>
  <si>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</si>
  <si>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</si>
  <si>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</si>
  <si>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</si>
  <si>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</si>
  <si>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</si>
  <si>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</si>
  <si>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</si>
  <si>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</si>
  <si>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</si>
  <si>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</si>
  <si>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</si>
  <si>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</si>
  <si>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</si>
  <si>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</si>
  <si>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</si>
  <si>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</si>
  <si>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黒部市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</si>
  <si>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</si>
  <si>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</si>
  <si>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</si>
  <si>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</si>
  <si>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</si>
  <si>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</si>
  <si>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</si>
  <si>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</si>
  <si>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</si>
  <si>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</si>
  <si>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</si>
  <si>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</si>
  <si>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</si>
  <si>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</si>
  <si>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</si>
  <si>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</si>
  <si>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当市における公共下水道事業の創設は平成４年であることから、法定耐用年数を経過した管渠等はないが、有形固定資産減価償却率は年々上昇している。効率的な施設の管理と持続的な処理機能を確保するため、計画的な設備更新に加え、老朽化が進む農業集落排水施設については公共下水道へ計画的に統合し施設の更新工事費及び維持管理費を削減する必要がある。
※なお、③管渠改善率について、R5年度：0.28となっておりますが、正しくは、0.00となります。
</t>
    <rPh sb="171" eb="176">
      <t>カンキョカイゼンリツ</t>
    </rPh>
    <rPh sb="183" eb="185">
      <t>ネンド</t>
    </rPh>
    <rPh sb="200" eb="201">
      <t>タダ</t>
    </rPh>
    <phoneticPr fontId="4"/>
  </si>
  <si>
    <t>経常収支比率について、令和６年度は黒字となっており、かつ累積欠損金は発生していない。
流動比率については、今後、企業債の償還が進むにつれ、流動負債の減少が見込まれるが、使用料改定等による使用料増加や、他事業との適正な費用配分について検討し、当該値をさらに増加させるよう尽力する。なお、下水道事業全体での流動比率は、51.0％となっている。
企業債残高対事業規模比率について、昨年度より増加したのは、営業収益（その他営業収益）が減少したことが要因である。
経費回収率の増加については、汚水処理費が減少したことが要因である。汚水処理原価の減少についても、汚水処理費が減少したことが要因である。
施設利用率については、平均処理水量が若干減少したため比率も減少している。
水洗化率については、微増となった。現在処理区域内人口、現在水洗便所設置済人口ともに減少しているため、水質保全、持続可能な事業運営の観点から、下水道未加入世帯への啓発活動が必要である。</t>
    <rPh sb="17" eb="19">
      <t>クロジ</t>
    </rPh>
    <rPh sb="121" eb="124">
      <t>トウガイチ</t>
    </rPh>
    <rPh sb="128" eb="130">
      <t>ゾウカ</t>
    </rPh>
    <rPh sb="189" eb="192">
      <t>サクネンド</t>
    </rPh>
    <rPh sb="194" eb="196">
      <t>ゾウカ</t>
    </rPh>
    <rPh sb="201" eb="205">
      <t>エイギョウシュウエキ</t>
    </rPh>
    <rPh sb="208" eb="213">
      <t>タエイギョウシュウエキ</t>
    </rPh>
    <rPh sb="215" eb="217">
      <t>ゲンショウ</t>
    </rPh>
    <rPh sb="236" eb="238">
      <t>ゾウカ</t>
    </rPh>
    <rPh sb="250" eb="252">
      <t>ゲンショウ</t>
    </rPh>
    <rPh sb="270" eb="272">
      <t>ゲンショウ</t>
    </rPh>
    <rPh sb="278" eb="283">
      <t>オスイショリヒ</t>
    </rPh>
    <rPh sb="284" eb="286">
      <t>ゲンショウ</t>
    </rPh>
    <rPh sb="317" eb="319">
      <t>ジャッカン</t>
    </rPh>
    <rPh sb="319" eb="321">
      <t>ゲンショウ</t>
    </rPh>
    <rPh sb="328" eb="330">
      <t>ゲンショウ</t>
    </rPh>
    <phoneticPr fontId="4"/>
  </si>
  <si>
    <r>
      <t>将来の人口減少による使用料収入の減少、職員給与費の増加、物価高騰による営業費用の増加への対応や施設の老朽化等</t>
    </r>
    <r>
      <rPr>
        <sz val="11"/>
        <rFont val="ＭＳ ゴシック"/>
        <family val="3"/>
        <charset val="128"/>
      </rPr>
      <t>に伴う更新に備えた財源の確保を図る観点から、使用料改定を実施し改定以降も、５年</t>
    </r>
    <r>
      <rPr>
        <sz val="11"/>
        <color theme="1"/>
        <rFont val="ＭＳ ゴシック"/>
        <family val="3"/>
        <charset val="128"/>
      </rPr>
      <t>毎に使用料の見直しを行うこととしており、経営基盤の強化と持続可能な事業運営に努める。
また、専門的な知識を持つアドバイザーの派遣要請を行うことで公営企業に携わる人材の育成・確保に努める。</t>
    </r>
    <rPh sb="16" eb="18">
      <t>ゲンショウ</t>
    </rPh>
    <rPh sb="19" eb="21">
      <t>ショクイン</t>
    </rPh>
    <rPh sb="21" eb="24">
      <t>キュウヨヒ</t>
    </rPh>
    <rPh sb="25" eb="27">
      <t>ゾウカ</t>
    </rPh>
    <rPh sb="28" eb="32">
      <t>ブッカコウトウ</t>
    </rPh>
    <rPh sb="35" eb="37">
      <t>エイギョウ</t>
    </rPh>
    <rPh sb="37" eb="39">
      <t>ヒヨウ</t>
    </rPh>
    <rPh sb="40" eb="42">
      <t>ゾウカ</t>
    </rPh>
    <rPh sb="44" eb="46">
      <t>タイオウ</t>
    </rPh>
    <rPh sb="76" eb="79">
      <t>シヨウリョウ</t>
    </rPh>
    <rPh sb="79" eb="81">
      <t>カイテイ</t>
    </rPh>
    <rPh sb="82" eb="84">
      <t>ジッシ</t>
    </rPh>
    <rPh sb="85" eb="87">
      <t>カイテイ</t>
    </rPh>
    <rPh sb="87" eb="89">
      <t>イコウ</t>
    </rPh>
    <rPh sb="139" eb="142">
      <t>センモンテキ</t>
    </rPh>
    <rPh sb="143" eb="145">
      <t>チシキ</t>
    </rPh>
    <rPh sb="146" eb="147">
      <t>モ</t>
    </rPh>
    <rPh sb="155" eb="157">
      <t>ハケン</t>
    </rPh>
    <rPh sb="157" eb="159">
      <t>ヨウセイ</t>
    </rPh>
    <rPh sb="160" eb="161">
      <t>オコナ</t>
    </rPh>
    <rPh sb="182" eb="18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</si>
</sst>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0.28000000000000003</c:v>
                </c:pt>
                <c:pt idx="4">
                  <c:v>0</c:v>
                </c:pt>
              </c:numCache>
            </c:numRef>
          </c:val>
          <c:extLst>
            <c:ext xmlns:c16="http://schemas.microsoft.com/office/drawing/2014/chart" uri="{C3380CC4-5D6E-409C-BE32-E72D297353CC}">
              <c16:uniqueId val="{00000000-66AA-4951-959F-182DE34434E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0.15</c:v>
                </c:pt>
                <c:pt idx="2">
                  <c:v>0.12</c:v>
                </c:pt>
                <c:pt idx="3">
                  <c:v>0.09</c:v>
                </c:pt>
                <c:pt idx="4">
                  <c:v>0.15</c:v>
                </c:pt>
              </c:numCache>
            </c:numRef>
          </c:val>
          <c:smooth val="0"/>
          <c:extLst>
            <c:ext xmlns:c16="http://schemas.microsoft.com/office/drawing/2014/chart" uri="{C3380CC4-5D6E-409C-BE32-E72D297353CC}">
              <c16:uniqueId val="{00000001-66AA-4951-959F-182DE34434E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56.36</c:v>
                </c:pt>
                <c:pt idx="1">
                  <c:v>52.3</c:v>
                </c:pt>
                <c:pt idx="2">
                  <c:v>52.09</c:v>
                </c:pt>
                <c:pt idx="3">
                  <c:v>52.33</c:v>
                </c:pt>
                <c:pt idx="4">
                  <c:v>51.41</c:v>
                </c:pt>
              </c:numCache>
            </c:numRef>
          </c:val>
          <c:extLst>
            <c:ext xmlns:c16="http://schemas.microsoft.com/office/drawing/2014/chart" uri="{C3380CC4-5D6E-409C-BE32-E72D297353CC}">
              <c16:uniqueId val="{00000000-A781-44E9-B098-DC7B57C1F33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56.43</c:v>
                </c:pt>
                <c:pt idx="2">
                  <c:v>55.82</c:v>
                </c:pt>
                <c:pt idx="3">
                  <c:v>56.51</c:v>
                </c:pt>
                <c:pt idx="4">
                  <c:v>56.85</c:v>
                </c:pt>
              </c:numCache>
            </c:numRef>
          </c:val>
          <c:smooth val="0"/>
          <c:extLst>
            <c:ext xmlns:c16="http://schemas.microsoft.com/office/drawing/2014/chart" uri="{C3380CC4-5D6E-409C-BE32-E72D297353CC}">
              <c16:uniqueId val="{00000001-A781-44E9-B098-DC7B57C1F33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91.61</c:v>
                </c:pt>
                <c:pt idx="1">
                  <c:v>91.79</c:v>
                </c:pt>
                <c:pt idx="2">
                  <c:v>91.8</c:v>
                </c:pt>
                <c:pt idx="3">
                  <c:v>91.75</c:v>
                </c:pt>
                <c:pt idx="4">
                  <c:v>91.76</c:v>
                </c:pt>
              </c:numCache>
            </c:numRef>
          </c:val>
          <c:extLst>
            <c:ext xmlns:c16="http://schemas.microsoft.com/office/drawing/2014/chart" uri="{C3380CC4-5D6E-409C-BE32-E72D297353CC}">
              <c16:uniqueId val="{00000000-B02C-4F57-9432-23425D480E7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91.07</c:v>
                </c:pt>
                <c:pt idx="2">
                  <c:v>90.67</c:v>
                </c:pt>
                <c:pt idx="3">
                  <c:v>90.62</c:v>
                </c:pt>
                <c:pt idx="4">
                  <c:v>90.79</c:v>
                </c:pt>
              </c:numCache>
            </c:numRef>
          </c:val>
          <c:smooth val="0"/>
          <c:extLst>
            <c:ext xmlns:c16="http://schemas.microsoft.com/office/drawing/2014/chart" uri="{C3380CC4-5D6E-409C-BE32-E72D297353CC}">
              <c16:uniqueId val="{00000001-B02C-4F57-9432-23425D480E7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102.79</c:v>
                </c:pt>
                <c:pt idx="1">
                  <c:v>103.3</c:v>
                </c:pt>
                <c:pt idx="2">
                  <c:v>99.45</c:v>
                </c:pt>
                <c:pt idx="3">
                  <c:v>103.5</c:v>
                </c:pt>
                <c:pt idx="4">
                  <c:v>104.11</c:v>
                </c:pt>
              </c:numCache>
            </c:numRef>
          </c:val>
          <c:extLst>
            <c:ext xmlns:c16="http://schemas.microsoft.com/office/drawing/2014/chart" uri="{C3380CC4-5D6E-409C-BE32-E72D297353CC}">
              <c16:uniqueId val="{00000000-FD2C-4B45-B279-0EEE160DFB5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106.22</c:v>
                </c:pt>
                <c:pt idx="2">
                  <c:v>107.01</c:v>
                </c:pt>
                <c:pt idx="3">
                  <c:v>106.53</c:v>
                </c:pt>
                <c:pt idx="4">
                  <c:v>105.5</c:v>
                </c:pt>
              </c:numCache>
            </c:numRef>
          </c:val>
          <c:smooth val="0"/>
          <c:extLst>
            <c:ext xmlns:c16="http://schemas.microsoft.com/office/drawing/2014/chart" uri="{C3380CC4-5D6E-409C-BE32-E72D297353CC}">
              <c16:uniqueId val="{00000001-FD2C-4B45-B279-0EEE160DFB5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31.19</c:v>
                </c:pt>
                <c:pt idx="1">
                  <c:v>33</c:v>
                </c:pt>
                <c:pt idx="2">
                  <c:v>35.35</c:v>
                </c:pt>
                <c:pt idx="3">
                  <c:v>37.79</c:v>
                </c:pt>
                <c:pt idx="4">
                  <c:v>40.11</c:v>
                </c:pt>
              </c:numCache>
            </c:numRef>
          </c:val>
          <c:extLst>
            <c:ext xmlns:c16="http://schemas.microsoft.com/office/drawing/2014/chart" uri="{C3380CC4-5D6E-409C-BE32-E72D297353CC}">
              <c16:uniqueId val="{00000000-592A-4201-B9EF-C836683BEA5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23.54</c:v>
                </c:pt>
                <c:pt idx="2">
                  <c:v>25.86</c:v>
                </c:pt>
                <c:pt idx="3">
                  <c:v>26.9</c:v>
                </c:pt>
                <c:pt idx="4">
                  <c:v>28.47</c:v>
                </c:pt>
              </c:numCache>
            </c:numRef>
          </c:val>
          <c:smooth val="0"/>
          <c:extLst>
            <c:ext xmlns:c16="http://schemas.microsoft.com/office/drawing/2014/chart" uri="{C3380CC4-5D6E-409C-BE32-E72D297353CC}">
              <c16:uniqueId val="{00000001-592A-4201-B9EF-C836683BEA5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96-4D51-B277-C6BBBBDAA0C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1.5</c:v>
                </c:pt>
                <c:pt idx="2">
                  <c:v>1.4</c:v>
                </c:pt>
                <c:pt idx="3">
                  <c:v>2.08</c:v>
                </c:pt>
                <c:pt idx="4">
                  <c:v>1.87</c:v>
                </c:pt>
              </c:numCache>
            </c:numRef>
          </c:val>
          <c:smooth val="0"/>
          <c:extLst>
            <c:ext xmlns:c16="http://schemas.microsoft.com/office/drawing/2014/chart" uri="{C3380CC4-5D6E-409C-BE32-E72D297353CC}">
              <c16:uniqueId val="{00000001-AE96-4D51-B277-C6BBBBDAA0C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11-48D8-9CFA-9332EFE4E0B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18.010000000000002</c:v>
                </c:pt>
                <c:pt idx="2">
                  <c:v>23.86</c:v>
                </c:pt>
                <c:pt idx="3">
                  <c:v>18.41</c:v>
                </c:pt>
                <c:pt idx="4">
                  <c:v>16.91</c:v>
                </c:pt>
              </c:numCache>
            </c:numRef>
          </c:val>
          <c:smooth val="0"/>
          <c:extLst>
            <c:ext xmlns:c16="http://schemas.microsoft.com/office/drawing/2014/chart" uri="{C3380CC4-5D6E-409C-BE32-E72D297353CC}">
              <c16:uniqueId val="{00000001-0711-48D8-9CFA-9332EFE4E0B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-15.7</c:v>
                </c:pt>
                <c:pt idx="1">
                  <c:v>11.22</c:v>
                </c:pt>
                <c:pt idx="2">
                  <c:v>-8.1300000000000008</c:v>
                </c:pt>
                <c:pt idx="3">
                  <c:v>3.88</c:v>
                </c:pt>
                <c:pt idx="4">
                  <c:v>5.84</c:v>
                </c:pt>
              </c:numCache>
            </c:numRef>
          </c:val>
          <c:extLst>
            <c:ext xmlns:c16="http://schemas.microsoft.com/office/drawing/2014/chart" uri="{C3380CC4-5D6E-409C-BE32-E72D297353CC}">
              <c16:uniqueId val="{00000000-20B3-4879-867F-520D81BB5BC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20B3-4879-867F-520D81BB5BC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957.35</c:v>
                </c:pt>
                <c:pt idx="1">
                  <c:v>944.37</c:v>
                </c:pt>
                <c:pt idx="2">
                  <c:v>666.95</c:v>
                </c:pt>
                <c:pt idx="3">
                  <c:v>610.39</c:v>
                </c:pt>
                <c:pt idx="4">
                  <c:v>685.46</c:v>
                </c:pt>
              </c:numCache>
            </c:numRef>
          </c:val>
          <c:extLst>
            <c:ext xmlns:c16="http://schemas.microsoft.com/office/drawing/2014/chart" uri="{C3380CC4-5D6E-409C-BE32-E72D297353CC}">
              <c16:uniqueId val="{00000000-1664-481F-B997-B914198CAB2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747.84</c:v>
                </c:pt>
                <c:pt idx="2">
                  <c:v>804.98</c:v>
                </c:pt>
                <c:pt idx="3">
                  <c:v>767.56</c:v>
                </c:pt>
                <c:pt idx="4">
                  <c:v>795.22</c:v>
                </c:pt>
              </c:numCache>
            </c:numRef>
          </c:val>
          <c:smooth val="0"/>
          <c:extLst>
            <c:ext xmlns:c16="http://schemas.microsoft.com/office/drawing/2014/chart" uri="{C3380CC4-5D6E-409C-BE32-E72D297353CC}">
              <c16:uniqueId val="{00000001-1664-481F-B997-B914198CAB2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55.3</c:v>
                </c:pt>
                <c:pt idx="1">
                  <c:v>57.31</c:v>
                </c:pt>
                <c:pt idx="2">
                  <c:v>58.27</c:v>
                </c:pt>
                <c:pt idx="3">
                  <c:v>57.34</c:v>
                </c:pt>
                <c:pt idx="4">
                  <c:v>82.27</c:v>
                </c:pt>
              </c:numCache>
            </c:numRef>
          </c:val>
          <c:extLst>
            <c:ext xmlns:c16="http://schemas.microsoft.com/office/drawing/2014/chart" uri="{C3380CC4-5D6E-409C-BE32-E72D297353CC}">
              <c16:uniqueId val="{00000000-FBDF-4AE2-97D6-4D114C70039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90.17</c:v>
                </c:pt>
                <c:pt idx="2">
                  <c:v>88.71</c:v>
                </c:pt>
                <c:pt idx="3">
                  <c:v>90.23</c:v>
                </c:pt>
                <c:pt idx="4">
                  <c:v>90.78</c:v>
                </c:pt>
              </c:numCache>
            </c:numRef>
          </c:val>
          <c:smooth val="0"/>
          <c:extLst>
            <c:ext xmlns:c16="http://schemas.microsoft.com/office/drawing/2014/chart" uri="{C3380CC4-5D6E-409C-BE32-E72D297353CC}">
              <c16:uniqueId val="{00000001-FBDF-4AE2-97D6-4D114C70039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277.57</c:v>
                </c:pt>
                <c:pt idx="1">
                  <c:v>268.12</c:v>
                </c:pt>
                <c:pt idx="2">
                  <c:v>270.17</c:v>
                </c:pt>
                <c:pt idx="3">
                  <c:v>281.95</c:v>
                </c:pt>
                <c:pt idx="4">
                  <c:v>201.58</c:v>
                </c:pt>
              </c:numCache>
            </c:numRef>
          </c:val>
          <c:extLst>
            <c:ext xmlns:c16="http://schemas.microsoft.com/office/drawing/2014/chart" uri="{C3380CC4-5D6E-409C-BE32-E72D297353CC}">
              <c16:uniqueId val="{00000000-3A68-482A-841B-17F17A2930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173.17</c:v>
                </c:pt>
                <c:pt idx="2">
                  <c:v>174.8</c:v>
                </c:pt>
                <c:pt idx="3">
                  <c:v>170.2</c:v>
                </c:pt>
                <c:pt idx="4">
                  <c:v>170.83</c:v>
                </c:pt>
              </c:numCache>
            </c:numRef>
          </c:val>
          <c:smooth val="0"/>
          <c:extLst>
            <c:ext xmlns:c16="http://schemas.microsoft.com/office/drawing/2014/chart" uri="{C3380CC4-5D6E-409C-BE32-E72D297353CC}">
              <c16:uniqueId val="{00000001-3A68-482A-841B-17F17A2930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富山県　黒部市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39155</v>
      </c>
      <c r="AM8" s="41"/>
      <c r="AN8" s="41"/>
      <c r="AO8" s="41"/>
      <c r="AP8" s="41"/>
      <c r="AQ8" s="41"/>
      <c r="AR8" s="41"/>
      <c r="AS8" s="41"/>
      <c r="AT8" s="34">
        <f>データ!T6</f>
        <v>426.31</v>
      </c>
      <c r="AU8" s="34"/>
      <c r="AV8" s="34"/>
      <c r="AW8" s="34"/>
      <c r="AX8" s="34"/>
      <c r="AY8" s="34"/>
      <c r="AZ8" s="34"/>
      <c r="BA8" s="34"/>
      <c r="BB8" s="34">
        <f>データ!U6</f>
        <v>91.85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65.09</v>
      </c>
      <c r="J10" s="34"/>
      <c r="K10" s="34"/>
      <c r="L10" s="34"/>
      <c r="M10" s="34"/>
      <c r="N10" s="34"/>
      <c r="O10" s="34"/>
      <c r="P10" s="34">
        <f>データ!P6</f>
        <v>41.49</v>
      </c>
      <c r="Q10" s="34"/>
      <c r="R10" s="34"/>
      <c r="S10" s="34"/>
      <c r="T10" s="34"/>
      <c r="U10" s="34"/>
      <c r="V10" s="34"/>
      <c r="W10" s="34">
        <f>データ!Q6</f>
        <v>77.52</v>
      </c>
      <c r="X10" s="34"/>
      <c r="Y10" s="34"/>
      <c r="Z10" s="34"/>
      <c r="AA10" s="34"/>
      <c r="AB10" s="34"/>
      <c r="AC10" s="34"/>
      <c r="AD10" s="41">
        <f>データ!R6</f>
        <v>3235</v>
      </c>
      <c r="AE10" s="41"/>
      <c r="AF10" s="41"/>
      <c r="AG10" s="41"/>
      <c r="AH10" s="41"/>
      <c r="AI10" s="41"/>
      <c r="AJ10" s="41"/>
      <c r="AK10" s="2"/>
      <c r="AL10" s="41">
        <f>データ!V6</f>
        <v>16211</v>
      </c>
      <c r="AM10" s="41"/>
      <c r="AN10" s="41"/>
      <c r="AO10" s="41"/>
      <c r="AP10" s="41"/>
      <c r="AQ10" s="41"/>
      <c r="AR10" s="41"/>
      <c r="AS10" s="41"/>
      <c r="AT10" s="34">
        <f>データ!W6</f>
        <v>5.88</v>
      </c>
      <c r="AU10" s="34"/>
      <c r="AV10" s="34"/>
      <c r="AW10" s="34"/>
      <c r="AX10" s="34"/>
      <c r="AY10" s="34"/>
      <c r="AZ10" s="34"/>
      <c r="BA10" s="34"/>
      <c r="BB10" s="34">
        <f>データ!X6</f>
        <v>2756.97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dHqDB+9dh/HRCi/iz1wyQrewlP6I4CyOdAdtbGB0uSzsgxiubEwDcC1Cpb6+xDzQ80Fdobnm+5bPca4rVs9ZQ==" saltValue="zH5ufobBVwLZrFKx6ug24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162078</v>
      </c>
      <c r="D6" s="19">
        <f t="shared" si="3"/>
        <v>46</v>
      </c>
      <c r="E6" s="19">
        <f t="shared" si="3"/>
        <v>17</v>
      </c>
      <c r="F6" s="19">
        <f t="shared" si="3"/>
        <v>1</v>
      </c>
      <c r="G6" s="19">
        <f t="shared" si="3"/>
        <v>0</v>
      </c>
      <c r="H6" s="19" t="str">
        <f t="shared" si="3"/>
        <v>富山県　黒部市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65.09</v>
      </c>
      <c r="P6" s="20">
        <f t="shared" si="3"/>
        <v>41.49</v>
      </c>
      <c r="Q6" s="20">
        <f t="shared" si="3"/>
        <v>77.52</v>
      </c>
      <c r="R6" s="20">
        <f t="shared" si="3"/>
        <v>3235</v>
      </c>
      <c r="S6" s="20">
        <f t="shared" si="3"/>
        <v>39155</v>
      </c>
      <c r="T6" s="20">
        <f t="shared" si="3"/>
        <v>426.31</v>
      </c>
      <c r="U6" s="20">
        <f t="shared" si="3"/>
        <v>91.85</v>
      </c>
      <c r="V6" s="20">
        <f t="shared" si="3"/>
        <v>16211</v>
      </c>
      <c r="W6" s="20">
        <f t="shared" si="3"/>
        <v>5.88</v>
      </c>
      <c r="X6" s="20">
        <f t="shared" si="3"/>
        <v>2756.97</v>
      </c>
      <c r="Y6" s="21">
        <f>IF(Y7="",NA(),Y7)</f>
        <v>102.79</v>
      </c>
      <c r="Z6" s="21">
        <f t="shared" ref="Z6:AH6" si="4">IF(Z7="",NA(),Z7)</f>
        <v>103.3</v>
      </c>
      <c r="AA6" s="21">
        <f t="shared" si="4"/>
        <v>99.45</v>
      </c>
      <c r="AB6" s="21">
        <f t="shared" si="4"/>
        <v>103.5</v>
      </c>
      <c r="AC6" s="21">
        <f t="shared" si="4"/>
        <v>104.11</v>
      </c>
      <c r="AD6" s="21">
        <f t="shared" si="4"/>
        <v>107.21</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18.010000000000002</v>
      </c>
      <c r="AQ6" s="21">
        <f t="shared" si="5"/>
        <v>23.86</v>
      </c>
      <c r="AR6" s="21">
        <f t="shared" si="5"/>
        <v>18.41</v>
      </c>
      <c r="AS6" s="21">
        <f t="shared" si="5"/>
        <v>16.91</v>
      </c>
      <c r="AT6" s="20" t="str">
        <f>IF(AT7="","",IF(AT7="-","【-】","【"&amp;SUBSTITUTE(TEXT(AT7,"#,##0.00"),"-","△")&amp;"】"))</f>
        <v>【3.12】</v>
      </c>
      <c r="AU6" s="21">
        <f>IF(AU7="",NA(),AU7)</f>
        <v>-15.7</v>
      </c>
      <c r="AV6" s="21">
        <f t="shared" ref="AV6:BD6" si="6">IF(AV7="",NA(),AV7)</f>
        <v>11.22</v>
      </c>
      <c r="AW6" s="21">
        <f t="shared" si="6"/>
        <v>-8.1300000000000008</v>
      </c>
      <c r="AX6" s="21">
        <f t="shared" si="6"/>
        <v>3.88</v>
      </c>
      <c r="AY6" s="21">
        <f t="shared" si="6"/>
        <v>5.84</v>
      </c>
      <c r="AZ6" s="21">
        <f t="shared" si="6"/>
        <v>40.67</v>
      </c>
      <c r="BA6" s="21">
        <f t="shared" si="6"/>
        <v>59.4</v>
      </c>
      <c r="BB6" s="21">
        <f t="shared" si="6"/>
        <v>68.27</v>
      </c>
      <c r="BC6" s="21">
        <f t="shared" si="6"/>
        <v>74.790000000000006</v>
      </c>
      <c r="BD6" s="21">
        <f t="shared" si="6"/>
        <v>73.930000000000007</v>
      </c>
      <c r="BE6" s="20" t="str">
        <f>IF(BE7="","",IF(BE7="-","【-】","【"&amp;SUBSTITUTE(TEXT(BE7,"#,##0.00"),"-","△")&amp;"】"))</f>
        <v>【82.75】</v>
      </c>
      <c r="BF6" s="21">
        <f>IF(BF7="",NA(),BF7)</f>
        <v>957.35</v>
      </c>
      <c r="BG6" s="21">
        <f t="shared" ref="BG6:BO6" si="7">IF(BG7="",NA(),BG7)</f>
        <v>944.37</v>
      </c>
      <c r="BH6" s="21">
        <f t="shared" si="7"/>
        <v>666.95</v>
      </c>
      <c r="BI6" s="21">
        <f t="shared" si="7"/>
        <v>610.39</v>
      </c>
      <c r="BJ6" s="21">
        <f t="shared" si="7"/>
        <v>685.46</v>
      </c>
      <c r="BK6" s="21">
        <f t="shared" si="7"/>
        <v>1050.51</v>
      </c>
      <c r="BL6" s="21">
        <f t="shared" si="7"/>
        <v>747.84</v>
      </c>
      <c r="BM6" s="21">
        <f t="shared" si="7"/>
        <v>804.98</v>
      </c>
      <c r="BN6" s="21">
        <f t="shared" si="7"/>
        <v>767.56</v>
      </c>
      <c r="BO6" s="21">
        <f t="shared" si="7"/>
        <v>795.22</v>
      </c>
      <c r="BP6" s="20" t="str">
        <f>IF(BP7="","",IF(BP7="-","【-】","【"&amp;SUBSTITUTE(TEXT(BP7,"#,##0.00"),"-","△")&amp;"】"))</f>
        <v>【602.56】</v>
      </c>
      <c r="BQ6" s="21">
        <f>IF(BQ7="",NA(),BQ7)</f>
        <v>55.3</v>
      </c>
      <c r="BR6" s="21">
        <f t="shared" ref="BR6:BZ6" si="8">IF(BR7="",NA(),BR7)</f>
        <v>57.31</v>
      </c>
      <c r="BS6" s="21">
        <f t="shared" si="8"/>
        <v>58.27</v>
      </c>
      <c r="BT6" s="21">
        <f t="shared" si="8"/>
        <v>57.34</v>
      </c>
      <c r="BU6" s="21">
        <f t="shared" si="8"/>
        <v>82.27</v>
      </c>
      <c r="BV6" s="21">
        <f t="shared" si="8"/>
        <v>82.65</v>
      </c>
      <c r="BW6" s="21">
        <f t="shared" si="8"/>
        <v>90.17</v>
      </c>
      <c r="BX6" s="21">
        <f t="shared" si="8"/>
        <v>88.71</v>
      </c>
      <c r="BY6" s="21">
        <f t="shared" si="8"/>
        <v>90.23</v>
      </c>
      <c r="BZ6" s="21">
        <f t="shared" si="8"/>
        <v>90.78</v>
      </c>
      <c r="CA6" s="20" t="str">
        <f>IF(CA7="","",IF(CA7="-","【-】","【"&amp;SUBSTITUTE(TEXT(CA7,"#,##0.00"),"-","△")&amp;"】"))</f>
        <v>【97.94】</v>
      </c>
      <c r="CB6" s="21">
        <f>IF(CB7="",NA(),CB7)</f>
        <v>277.57</v>
      </c>
      <c r="CC6" s="21">
        <f t="shared" ref="CC6:CK6" si="9">IF(CC7="",NA(),CC7)</f>
        <v>268.12</v>
      </c>
      <c r="CD6" s="21">
        <f t="shared" si="9"/>
        <v>270.17</v>
      </c>
      <c r="CE6" s="21">
        <f t="shared" si="9"/>
        <v>281.95</v>
      </c>
      <c r="CF6" s="21">
        <f t="shared" si="9"/>
        <v>201.58</v>
      </c>
      <c r="CG6" s="21">
        <f t="shared" si="9"/>
        <v>186.3</v>
      </c>
      <c r="CH6" s="21">
        <f t="shared" si="9"/>
        <v>173.17</v>
      </c>
      <c r="CI6" s="21">
        <f t="shared" si="9"/>
        <v>174.8</v>
      </c>
      <c r="CJ6" s="21">
        <f t="shared" si="9"/>
        <v>170.2</v>
      </c>
      <c r="CK6" s="21">
        <f t="shared" si="9"/>
        <v>170.83</v>
      </c>
      <c r="CL6" s="20" t="str">
        <f>IF(CL7="","",IF(CL7="-","【-】","【"&amp;SUBSTITUTE(TEXT(CL7,"#,##0.00"),"-","△")&amp;"】"))</f>
        <v>【140.98】</v>
      </c>
      <c r="CM6" s="21">
        <f>IF(CM7="",NA(),CM7)</f>
        <v>56.36</v>
      </c>
      <c r="CN6" s="21">
        <f t="shared" ref="CN6:CV6" si="10">IF(CN7="",NA(),CN7)</f>
        <v>52.3</v>
      </c>
      <c r="CO6" s="21">
        <f t="shared" si="10"/>
        <v>52.09</v>
      </c>
      <c r="CP6" s="21">
        <f t="shared" si="10"/>
        <v>52.33</v>
      </c>
      <c r="CQ6" s="21">
        <f t="shared" si="10"/>
        <v>51.41</v>
      </c>
      <c r="CR6" s="21">
        <f t="shared" si="10"/>
        <v>50.53</v>
      </c>
      <c r="CS6" s="21">
        <f t="shared" si="10"/>
        <v>56.43</v>
      </c>
      <c r="CT6" s="21">
        <f t="shared" si="10"/>
        <v>55.82</v>
      </c>
      <c r="CU6" s="21">
        <f t="shared" si="10"/>
        <v>56.51</v>
      </c>
      <c r="CV6" s="21">
        <f t="shared" si="10"/>
        <v>56.85</v>
      </c>
      <c r="CW6" s="20" t="str">
        <f>IF(CW7="","",IF(CW7="-","【-】","【"&amp;SUBSTITUTE(TEXT(CW7,"#,##0.00"),"-","△")&amp;"】"))</f>
        <v>【60.13】</v>
      </c>
      <c r="CX6" s="21">
        <f>IF(CX7="",NA(),CX7)</f>
        <v>91.61</v>
      </c>
      <c r="CY6" s="21">
        <f t="shared" ref="CY6:DG6" si="11">IF(CY7="",NA(),CY7)</f>
        <v>91.79</v>
      </c>
      <c r="CZ6" s="21">
        <f t="shared" si="11"/>
        <v>91.8</v>
      </c>
      <c r="DA6" s="21">
        <f t="shared" si="11"/>
        <v>91.75</v>
      </c>
      <c r="DB6" s="21">
        <f t="shared" si="11"/>
        <v>91.76</v>
      </c>
      <c r="DC6" s="21">
        <f t="shared" si="11"/>
        <v>82.08</v>
      </c>
      <c r="DD6" s="21">
        <f t="shared" si="11"/>
        <v>91.07</v>
      </c>
      <c r="DE6" s="21">
        <f t="shared" si="11"/>
        <v>90.67</v>
      </c>
      <c r="DF6" s="21">
        <f t="shared" si="11"/>
        <v>90.62</v>
      </c>
      <c r="DG6" s="21">
        <f t="shared" si="11"/>
        <v>90.79</v>
      </c>
      <c r="DH6" s="20" t="str">
        <f>IF(DH7="","",IF(DH7="-","【-】","【"&amp;SUBSTITUTE(TEXT(DH7,"#,##0.00"),"-","△")&amp;"】"))</f>
        <v>【96.00】</v>
      </c>
      <c r="DI6" s="21">
        <f>IF(DI7="",NA(),DI7)</f>
        <v>31.19</v>
      </c>
      <c r="DJ6" s="21">
        <f t="shared" ref="DJ6:DR6" si="12">IF(DJ7="",NA(),DJ7)</f>
        <v>33</v>
      </c>
      <c r="DK6" s="21">
        <f t="shared" si="12"/>
        <v>35.35</v>
      </c>
      <c r="DL6" s="21">
        <f t="shared" si="12"/>
        <v>37.79</v>
      </c>
      <c r="DM6" s="21">
        <f t="shared" si="12"/>
        <v>40.11</v>
      </c>
      <c r="DN6" s="21">
        <f t="shared" si="12"/>
        <v>12.7</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1">
        <f t="shared" si="14"/>
        <v>0.28000000000000003</v>
      </c>
      <c r="EI6" s="20">
        <f t="shared" si="14"/>
        <v>0</v>
      </c>
      <c r="EJ6" s="21">
        <f t="shared" si="14"/>
        <v>1.65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162078</v>
      </c>
      <c r="D7" s="23">
        <v>46</v>
      </c>
      <c r="E7" s="23">
        <v>17</v>
      </c>
      <c r="F7" s="23">
        <v>1</v>
      </c>
      <c r="G7" s="23">
        <v>0</v>
      </c>
      <c r="H7" s="23" t="s">
        <v>96</v>
      </c>
      <c r="I7" s="23" t="s">
        <v>97</v>
      </c>
      <c r="J7" s="23" t="s">
        <v>98</v>
      </c>
      <c r="K7" s="23" t="s">
        <v>99</v>
      </c>
      <c r="L7" s="23" t="s">
        <v>100</v>
      </c>
      <c r="M7" s="23" t="s">
        <v>101</v>
      </c>
      <c r="N7" s="24" t="s">
        <v>102</v>
      </c>
      <c r="O7" s="24">
        <v>65.09</v>
      </c>
      <c r="P7" s="24">
        <v>41.49</v>
      </c>
      <c r="Q7" s="24">
        <v>77.52</v>
      </c>
      <c r="R7" s="24">
        <v>3235</v>
      </c>
      <c r="S7" s="24">
        <v>39155</v>
      </c>
      <c r="T7" s="24">
        <v>426.31</v>
      </c>
      <c r="U7" s="24">
        <v>91.85</v>
      </c>
      <c r="V7" s="24">
        <v>16211</v>
      </c>
      <c r="W7" s="24">
        <v>5.88</v>
      </c>
      <c r="X7" s="24">
        <v>2756.97</v>
      </c>
      <c r="Y7" s="24">
        <v>102.79</v>
      </c>
      <c r="Z7" s="24">
        <v>103.3</v>
      </c>
      <c r="AA7" s="24">
        <v>99.45</v>
      </c>
      <c r="AB7" s="24">
        <v>103.5</v>
      </c>
      <c r="AC7" s="24">
        <v>104.11</v>
      </c>
      <c r="AD7" s="24">
        <v>107.21</v>
      </c>
      <c r="AE7" s="24">
        <v>106.22</v>
      </c>
      <c r="AF7" s="24">
        <v>107.01</v>
      </c>
      <c r="AG7" s="24">
        <v>106.53</v>
      </c>
      <c r="AH7" s="24">
        <v>105.5</v>
      </c>
      <c r="AI7" s="24">
        <v>105.36</v>
      </c>
      <c r="AJ7" s="24">
        <v>0</v>
      </c>
      <c r="AK7" s="24">
        <v>0</v>
      </c>
      <c r="AL7" s="24">
        <v>0</v>
      </c>
      <c r="AM7" s="24">
        <v>0</v>
      </c>
      <c r="AN7" s="24">
        <v>0</v>
      </c>
      <c r="AO7" s="24">
        <v>43.71</v>
      </c>
      <c r="AP7" s="24">
        <v>18.010000000000002</v>
      </c>
      <c r="AQ7" s="24">
        <v>23.86</v>
      </c>
      <c r="AR7" s="24">
        <v>18.41</v>
      </c>
      <c r="AS7" s="24">
        <v>16.91</v>
      </c>
      <c r="AT7" s="24">
        <v>3.12</v>
      </c>
      <c r="AU7" s="24">
        <v>-15.7</v>
      </c>
      <c r="AV7" s="24">
        <v>11.22</v>
      </c>
      <c r="AW7" s="24">
        <v>-8.1300000000000008</v>
      </c>
      <c r="AX7" s="24">
        <v>3.88</v>
      </c>
      <c r="AY7" s="24">
        <v>5.84</v>
      </c>
      <c r="AZ7" s="24">
        <v>40.67</v>
      </c>
      <c r="BA7" s="24">
        <v>59.4</v>
      </c>
      <c r="BB7" s="24">
        <v>68.27</v>
      </c>
      <c r="BC7" s="24">
        <v>74.790000000000006</v>
      </c>
      <c r="BD7" s="24">
        <v>73.930000000000007</v>
      </c>
      <c r="BE7" s="24">
        <v>82.75</v>
      </c>
      <c r="BF7" s="24">
        <v>957.35</v>
      </c>
      <c r="BG7" s="24">
        <v>944.37</v>
      </c>
      <c r="BH7" s="24">
        <v>666.95</v>
      </c>
      <c r="BI7" s="24">
        <v>610.39</v>
      </c>
      <c r="BJ7" s="24">
        <v>685.46</v>
      </c>
      <c r="BK7" s="24">
        <v>1050.51</v>
      </c>
      <c r="BL7" s="24">
        <v>747.84</v>
      </c>
      <c r="BM7" s="24">
        <v>804.98</v>
      </c>
      <c r="BN7" s="24">
        <v>767.56</v>
      </c>
      <c r="BO7" s="24">
        <v>795.22</v>
      </c>
      <c r="BP7" s="24">
        <v>602.55999999999995</v>
      </c>
      <c r="BQ7" s="24">
        <v>55.3</v>
      </c>
      <c r="BR7" s="24">
        <v>57.31</v>
      </c>
      <c r="BS7" s="24">
        <v>58.27</v>
      </c>
      <c r="BT7" s="24">
        <v>57.34</v>
      </c>
      <c r="BU7" s="24">
        <v>82.27</v>
      </c>
      <c r="BV7" s="24">
        <v>82.65</v>
      </c>
      <c r="BW7" s="24">
        <v>90.17</v>
      </c>
      <c r="BX7" s="24">
        <v>88.71</v>
      </c>
      <c r="BY7" s="24">
        <v>90.23</v>
      </c>
      <c r="BZ7" s="24">
        <v>90.78</v>
      </c>
      <c r="CA7" s="24">
        <v>97.94</v>
      </c>
      <c r="CB7" s="24">
        <v>277.57</v>
      </c>
      <c r="CC7" s="24">
        <v>268.12</v>
      </c>
      <c r="CD7" s="24">
        <v>270.17</v>
      </c>
      <c r="CE7" s="24">
        <v>281.95</v>
      </c>
      <c r="CF7" s="24">
        <v>201.58</v>
      </c>
      <c r="CG7" s="24">
        <v>186.3</v>
      </c>
      <c r="CH7" s="24">
        <v>173.17</v>
      </c>
      <c r="CI7" s="24">
        <v>174.8</v>
      </c>
      <c r="CJ7" s="24">
        <v>170.2</v>
      </c>
      <c r="CK7" s="24">
        <v>170.83</v>
      </c>
      <c r="CL7" s="24">
        <v>140.97999999999999</v>
      </c>
      <c r="CM7" s="24">
        <v>56.36</v>
      </c>
      <c r="CN7" s="24">
        <v>52.3</v>
      </c>
      <c r="CO7" s="24">
        <v>52.09</v>
      </c>
      <c r="CP7" s="24">
        <v>52.33</v>
      </c>
      <c r="CQ7" s="24">
        <v>51.41</v>
      </c>
      <c r="CR7" s="24">
        <v>50.53</v>
      </c>
      <c r="CS7" s="24">
        <v>56.43</v>
      </c>
      <c r="CT7" s="24">
        <v>55.82</v>
      </c>
      <c r="CU7" s="24">
        <v>56.51</v>
      </c>
      <c r="CV7" s="24">
        <v>56.85</v>
      </c>
      <c r="CW7" s="24">
        <v>60.13</v>
      </c>
      <c r="CX7" s="24">
        <v>91.61</v>
      </c>
      <c r="CY7" s="24">
        <v>91.79</v>
      </c>
      <c r="CZ7" s="24">
        <v>91.8</v>
      </c>
      <c r="DA7" s="24">
        <v>91.75</v>
      </c>
      <c r="DB7" s="24">
        <v>91.76</v>
      </c>
      <c r="DC7" s="24">
        <v>82.08</v>
      </c>
      <c r="DD7" s="24">
        <v>91.07</v>
      </c>
      <c r="DE7" s="24">
        <v>90.67</v>
      </c>
      <c r="DF7" s="24">
        <v>90.62</v>
      </c>
      <c r="DG7" s="24">
        <v>90.79</v>
      </c>
      <c r="DH7" s="24">
        <v>96</v>
      </c>
      <c r="DI7" s="24">
        <v>31.19</v>
      </c>
      <c r="DJ7" s="24">
        <v>33</v>
      </c>
      <c r="DK7" s="24">
        <v>35.35</v>
      </c>
      <c r="DL7" s="24">
        <v>37.79</v>
      </c>
      <c r="DM7" s="24">
        <v>40.11</v>
      </c>
      <c r="DN7" s="24">
        <v>12.7</v>
      </c>
      <c r="DO7" s="24">
        <v>23.54</v>
      </c>
      <c r="DP7" s="24">
        <v>25.86</v>
      </c>
      <c r="DQ7" s="24">
        <v>26.9</v>
      </c>
      <c r="DR7" s="24">
        <v>28.47</v>
      </c>
      <c r="DS7" s="24">
        <v>42.2</v>
      </c>
      <c r="DT7" s="24">
        <v>0</v>
      </c>
      <c r="DU7" s="24">
        <v>0</v>
      </c>
      <c r="DV7" s="24">
        <v>0</v>
      </c>
      <c r="DW7" s="24">
        <v>0</v>
      </c>
      <c r="DX7" s="24">
        <v>0</v>
      </c>
      <c r="DY7" s="24">
        <v>0</v>
      </c>
      <c r="DZ7" s="24">
        <v>1.5</v>
      </c>
      <c r="EA7" s="24">
        <v>1.4</v>
      </c>
      <c r="EB7" s="24">
        <v>2.08</v>
      </c>
      <c r="EC7" s="24">
        <v>1.87</v>
      </c>
      <c r="ED7" s="24">
        <v>9.4600000000000009</v>
      </c>
      <c r="EE7" s="24">
        <v>0</v>
      </c>
      <c r="EF7" s="24">
        <v>0</v>
      </c>
      <c r="EG7" s="24">
        <v>0</v>
      </c>
      <c r="EH7" s="24">
        <v>0.28000000000000003</v>
      </c>
      <c r="EI7" s="24">
        <v>0</v>
      </c>
      <c r="EJ7" s="24">
        <v>1.65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2026-01-21T23:34:14Z</dcterms:modified>
</cp:coreProperties>
</file>