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1408簡易水道\140801一般\ｹ 経営比較分析表\R801経営比較分析表\"/>
    </mc:Choice>
  </mc:AlternateContent>
  <xr:revisionPtr revIDLastSave="0" documentId="13_ncr:1_{A776DC30-62F0-4760-BE1E-F327847978B3}" xr6:coauthVersionLast="36" xr6:coauthVersionMax="36" xr10:uidLastSave="{00000000-0000-0000-0000-000000000000}"/>
  <workbookProtection workbookAlgorithmName="SHA-512" workbookHashValue="E1qrEQ6JKlYmti+RFUcaHNkP2WQW/DeKRvRBrt3aMpse+xRUlFO4bCIZ98cJErlffjOV3pGWrUIwAmetMa+UEg==" workbookSaltValue="64VRaW2gvmtNoUAElukFj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B10" i="4"/>
  <c r="AT8" i="4"/>
  <c r="AL8" i="4"/>
  <c r="AD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<sst xmlns="http://schemas.openxmlformats.org/spreadsheetml/2006/main" count="228" uniqueCount="113">
  <si>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</si>
  <si>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</si>
  <si>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</si>
  <si>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</si>
  <si>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</si>
  <si>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</si>
  <si>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</si>
  <si>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</si>
  <si>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</si>
  <si>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</si>
  <si>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</si>
  <si>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</si>
  <si>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</si>
  <si>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</si>
  <si>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</si>
  <si>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</si>
  <si>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</si>
  <si>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</si>
  <si>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</si>
  <si>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</si>
  <si>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</si>
  <si>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</si>
  <si>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</si>
  <si>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</si>
  <si>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</si>
  <si>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</si>
  <si>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</si>
  <si>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</si>
  <si>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</si>
  <si>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</si>
  <si>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</si>
  <si>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</si>
  <si>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</si>
  <si>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</si>
  <si>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</si>
  <si>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</si>
  <si>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</si>
  <si>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</si>
  <si>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</si>
  <si>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</si>
  <si>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</si>
  <si>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</si>
  <si>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</si>
  <si>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</si>
  <si>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</si>
  <si>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</si>
  <si>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</si>
  <si>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</si>
  <si>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</si>
  <si>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</si>
  <si>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</si>
  <si>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</si>
  <si>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</si>
  <si>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</si>
  <si>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</si>
  <si>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</si>
  <si>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</si>
  <si>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</si>
  <si>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</si>
  <si>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</si>
  <si>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</si>
  <si>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</si>
  <si>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</si>
  <si>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</si>
  <si>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</si>
  <si>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</si>
  <si>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</si>
  <si>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</si>
  <si>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</si>
  <si>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</si>
  <si>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</si>
  <si>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</si>
  <si>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</si>
  <si>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</si>
  <si>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</si>
  <si>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</si>
  <si>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</si>
  <si>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</si>
  <si>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</si>
  <si>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</si>
  <si>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</si>
  <si>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</si>
  <si>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</si>
  <si>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</si>
  <si>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</si>
  <si>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</si>
  <si>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</si>
  <si>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</si>
  <si>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</si>
  <si>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</si>
  <si>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</si>
  <si>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</si>
  <si>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</si>
  <si>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黒部市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</si>
  <si>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</si>
  <si>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</si>
  <si>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</si>
  <si>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</si>
  <si>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</si>
  <si>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</si>
  <si>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</si>
  <si>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</si>
  <si>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</si>
  <si>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</si>
  <si>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</si>
  <si>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</si>
  <si>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</si>
  <si>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</si>
  <si>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</si>
  <si>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</si>
  <si>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①経常収支は100％を上回っており、単年度収支は黒字となり、類似団体と比較しても高い比率となった。
②累積欠損金は発生していない。
③流動比率は100％を上回っており、類似団体と比較しても高い比率となっている。
④企業債を財源とした施設の更新を行っているため数値が上昇しており、類似団体と比較しても高い比率となっている。
⑤料金回収率は類似団体と比較すると高い値となっているが、100％を大きく下回っており、不足する収入を一般会計からの基準外繰入によって補填している状況である。
⑥主たる水源が地下水や伏流水であるため、類似団体平均を下回っている。
⑦給水人口が年々減少傾向であること等により類似団体と比較して大きく下回っている。
⑧漏水調査を実施し、漏水箇所の早期発見に努めており、類似団体と比較するとやや高い有収率となっている。</t>
    <rPh sb="1" eb="3">
      <t>ケイジョウ</t>
    </rPh>
    <rPh sb="35" eb="37">
      <t>ヒカク</t>
    </rPh>
    <rPh sb="40" eb="41">
      <t>タカ</t>
    </rPh>
    <rPh sb="42" eb="44">
      <t>ヒリツ</t>
    </rPh>
    <rPh sb="152" eb="153">
      <t>タカ</t>
    </rPh>
    <rPh sb="154" eb="156">
      <t>ヒリツ</t>
    </rPh>
    <phoneticPr fontId="4"/>
  </si>
  <si>
    <t>　簡易水道事業が発足してから50年以上が経過しており、類似団体と比較しても経年化率は上回っているため、今後とも計画的かつ効率的に管路の更新に取り組んでいく必要がある。</t>
    <rPh sb="42" eb="44">
      <t>ウワマワ</t>
    </rPh>
    <phoneticPr fontId="4"/>
  </si>
  <si>
    <t>　将来的に給水人口の減少と節水機器の普及により、給水収益の減少が見込まれる中で、老朽化した施設や管路の更新を進めていく必要があることから、財政状況は厳しいものになることが予想される。
　当市では、激変緩和措置により令和４年度に料金改定した後に、令和６年度においても段階的に料金改定を実施し、料金の適正化による収入の確保、コスト削減等により、経営基盤の強化を図ることとしている。
　また持続可能な事業を行うためにも、アセットマネジメントによる長期的な更新計画をもとに、財源の確保と経営のバランスを取りながら、長寿命化に取り組んでいく必要がある。
　さらに、専門的な知識を持つアドバイザーの派遣の要請を行うことで公営企業に携わる人材の育成、確保に努める。
　</t>
    <rPh sb="69" eb="71">
      <t>ザイセイ</t>
    </rPh>
    <rPh sb="107" eb="108">
      <t>オコ</t>
    </rPh>
    <rPh sb="113" eb="115">
      <t>リョウキン</t>
    </rPh>
    <rPh sb="123" eb="124">
      <t>ノチ</t>
    </rPh>
    <rPh sb="141" eb="143">
      <t>ジッシ</t>
    </rPh>
    <rPh sb="277" eb="280">
      <t>センモンテキ</t>
    </rPh>
    <rPh sb="281" eb="283">
      <t>チシキ</t>
    </rPh>
    <rPh sb="284" eb="285">
      <t>モ</t>
    </rPh>
    <rPh sb="293" eb="295">
      <t>ハケン</t>
    </rPh>
    <rPh sb="296" eb="298">
      <t>ヨウセイ</t>
    </rPh>
    <rPh sb="299" eb="300">
      <t>オコナ</t>
    </rPh>
    <rPh sb="304" eb="308">
      <t>コウエイキギョウ</t>
    </rPh>
    <rPh sb="309" eb="310">
      <t>タズサ</t>
    </rPh>
    <rPh sb="312" eb="314">
      <t>ジンザイ</t>
    </rPh>
    <rPh sb="315" eb="317">
      <t>イクセイ</t>
    </rPh>
    <rPh sb="318" eb="320">
      <t>カクホ</t>
    </rPh>
    <rPh sb="321" eb="32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</si>
</sst>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1.21</c:v>
                </c:pt>
                <c:pt idx="1">
                  <c:v>1.22</c:v>
                </c:pt>
                <c:pt idx="2">
                  <c:v>0.55000000000000004</c:v>
                </c:pt>
                <c:pt idx="3">
                  <c:v>1.1200000000000001</c:v>
                </c:pt>
                <c:pt idx="4">
                  <c:v>0.49</c:v>
                </c:pt>
              </c:numCache>
            </c:numRef>
          </c:val>
          <c:extLst>
            <c:ext xmlns:c16="http://schemas.microsoft.com/office/drawing/2014/chart" uri="{C3380CC4-5D6E-409C-BE32-E72D297353CC}">
              <c16:uniqueId val="{00000000-FB61-4016-9F1D-9FAC4AF9FFF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0.39</c:v>
                </c:pt>
                <c:pt idx="3">
                  <c:v>0.49</c:v>
                </c:pt>
                <c:pt idx="4">
                  <c:v>0.32</c:v>
                </c:pt>
              </c:numCache>
            </c:numRef>
          </c:val>
          <c:smooth val="0"/>
          <c:extLst>
            <c:ext xmlns:c16="http://schemas.microsoft.com/office/drawing/2014/chart" uri="{C3380CC4-5D6E-409C-BE32-E72D297353CC}">
              <c16:uniqueId val="{00000001-FB61-4016-9F1D-9FAC4AF9FFF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28.12</c:v>
                </c:pt>
                <c:pt idx="1">
                  <c:v>29.54</c:v>
                </c:pt>
                <c:pt idx="2">
                  <c:v>28.23</c:v>
                </c:pt>
                <c:pt idx="3">
                  <c:v>28.12</c:v>
                </c:pt>
                <c:pt idx="4">
                  <c:v>29.54</c:v>
                </c:pt>
              </c:numCache>
            </c:numRef>
          </c:val>
          <c:extLst>
            <c:ext xmlns:c16="http://schemas.microsoft.com/office/drawing/2014/chart" uri="{C3380CC4-5D6E-409C-BE32-E72D297353CC}">
              <c16:uniqueId val="{00000000-4602-4EFD-AC09-795775BF7C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50.07</c:v>
                </c:pt>
                <c:pt idx="3">
                  <c:v>53.4</c:v>
                </c:pt>
                <c:pt idx="4">
                  <c:v>54.69</c:v>
                </c:pt>
              </c:numCache>
            </c:numRef>
          </c:val>
          <c:smooth val="0"/>
          <c:extLst>
            <c:ext xmlns:c16="http://schemas.microsoft.com/office/drawing/2014/chart" uri="{C3380CC4-5D6E-409C-BE32-E72D297353CC}">
              <c16:uniqueId val="{00000001-4602-4EFD-AC09-795775BF7C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81.13</c:v>
                </c:pt>
                <c:pt idx="1">
                  <c:v>83.63</c:v>
                </c:pt>
                <c:pt idx="2">
                  <c:v>83.4</c:v>
                </c:pt>
                <c:pt idx="3">
                  <c:v>82.5</c:v>
                </c:pt>
                <c:pt idx="4">
                  <c:v>83.17</c:v>
                </c:pt>
              </c:numCache>
            </c:numRef>
          </c:val>
          <c:extLst>
            <c:ext xmlns:c16="http://schemas.microsoft.com/office/drawing/2014/chart" uri="{C3380CC4-5D6E-409C-BE32-E72D297353CC}">
              <c16:uniqueId val="{00000000-D5B7-45F2-A7A5-9589543C8B6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75.7</c:v>
                </c:pt>
                <c:pt idx="3">
                  <c:v>72.53</c:v>
                </c:pt>
                <c:pt idx="4">
                  <c:v>71.44</c:v>
                </c:pt>
              </c:numCache>
            </c:numRef>
          </c:val>
          <c:smooth val="0"/>
          <c:extLst>
            <c:ext xmlns:c16="http://schemas.microsoft.com/office/drawing/2014/chart" uri="{C3380CC4-5D6E-409C-BE32-E72D297353CC}">
              <c16:uniqueId val="{00000001-D5B7-45F2-A7A5-9589543C8B6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100.79</c:v>
                </c:pt>
                <c:pt idx="1">
                  <c:v>102.04</c:v>
                </c:pt>
                <c:pt idx="2">
                  <c:v>100.25</c:v>
                </c:pt>
                <c:pt idx="3">
                  <c:v>111.88</c:v>
                </c:pt>
                <c:pt idx="4">
                  <c:v>108.1</c:v>
                </c:pt>
              </c:numCache>
            </c:numRef>
          </c:val>
          <c:extLst>
            <c:ext xmlns:c16="http://schemas.microsoft.com/office/drawing/2014/chart" uri="{C3380CC4-5D6E-409C-BE32-E72D297353CC}">
              <c16:uniqueId val="{00000000-AADE-4D3A-96A5-81741CD202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105.52</c:v>
                </c:pt>
                <c:pt idx="3">
                  <c:v>103.1</c:v>
                </c:pt>
                <c:pt idx="4">
                  <c:v>101.77</c:v>
                </c:pt>
              </c:numCache>
            </c:numRef>
          </c:val>
          <c:smooth val="0"/>
          <c:extLst>
            <c:ext xmlns:c16="http://schemas.microsoft.com/office/drawing/2014/chart" uri="{C3380CC4-5D6E-409C-BE32-E72D297353CC}">
              <c16:uniqueId val="{00000001-AADE-4D3A-96A5-81741CD202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5.77</c:v>
                </c:pt>
                <c:pt idx="1">
                  <c:v>10.58</c:v>
                </c:pt>
                <c:pt idx="2">
                  <c:v>15</c:v>
                </c:pt>
                <c:pt idx="3">
                  <c:v>19.190000000000001</c:v>
                </c:pt>
                <c:pt idx="4">
                  <c:v>21.69</c:v>
                </c:pt>
              </c:numCache>
            </c:numRef>
          </c:val>
          <c:extLst>
            <c:ext xmlns:c16="http://schemas.microsoft.com/office/drawing/2014/chart" uri="{C3380CC4-5D6E-409C-BE32-E72D297353CC}">
              <c16:uniqueId val="{00000000-A8C6-4A65-BC3B-65934C3873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42.98</c:v>
                </c:pt>
                <c:pt idx="3">
                  <c:v>40.46</c:v>
                </c:pt>
                <c:pt idx="4">
                  <c:v>37.1</c:v>
                </c:pt>
              </c:numCache>
            </c:numRef>
          </c:val>
          <c:smooth val="0"/>
          <c:extLst>
            <c:ext xmlns:c16="http://schemas.microsoft.com/office/drawing/2014/chart" uri="{C3380CC4-5D6E-409C-BE32-E72D297353CC}">
              <c16:uniqueId val="{00000001-A8C6-4A65-BC3B-65934C3873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20.53</c:v>
                </c:pt>
                <c:pt idx="1">
                  <c:v>19.95</c:v>
                </c:pt>
                <c:pt idx="2">
                  <c:v>20.21</c:v>
                </c:pt>
                <c:pt idx="3">
                  <c:v>21.56</c:v>
                </c:pt>
                <c:pt idx="4">
                  <c:v>28.51</c:v>
                </c:pt>
              </c:numCache>
            </c:numRef>
          </c:val>
          <c:extLst>
            <c:ext xmlns:c16="http://schemas.microsoft.com/office/drawing/2014/chart" uri="{C3380CC4-5D6E-409C-BE32-E72D297353CC}">
              <c16:uniqueId val="{00000000-3EF2-4088-9D22-FD43E0DEAF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23.24</c:v>
                </c:pt>
                <c:pt idx="3">
                  <c:v>22.77</c:v>
                </c:pt>
                <c:pt idx="4">
                  <c:v>18.22</c:v>
                </c:pt>
              </c:numCache>
            </c:numRef>
          </c:val>
          <c:smooth val="0"/>
          <c:extLst>
            <c:ext xmlns:c16="http://schemas.microsoft.com/office/drawing/2014/chart" uri="{C3380CC4-5D6E-409C-BE32-E72D297353CC}">
              <c16:uniqueId val="{00000001-3EF2-4088-9D22-FD43E0DEAF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2D-4151-977E-A16BC1C6708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30.01</c:v>
                </c:pt>
                <c:pt idx="3">
                  <c:v>27.32</c:v>
                </c:pt>
                <c:pt idx="4">
                  <c:v>16.12</c:v>
                </c:pt>
              </c:numCache>
            </c:numRef>
          </c:val>
          <c:smooth val="0"/>
          <c:extLst>
            <c:ext xmlns:c16="http://schemas.microsoft.com/office/drawing/2014/chart" uri="{C3380CC4-5D6E-409C-BE32-E72D297353CC}">
              <c16:uniqueId val="{00000001-602D-4151-977E-A16BC1C6708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174.06</c:v>
                </c:pt>
                <c:pt idx="1">
                  <c:v>254.63</c:v>
                </c:pt>
                <c:pt idx="2">
                  <c:v>299.27999999999997</c:v>
                </c:pt>
                <c:pt idx="3">
                  <c:v>444.9</c:v>
                </c:pt>
                <c:pt idx="4">
                  <c:v>370.98</c:v>
                </c:pt>
              </c:numCache>
            </c:numRef>
          </c:val>
          <c:extLst>
            <c:ext xmlns:c16="http://schemas.microsoft.com/office/drawing/2014/chart" uri="{C3380CC4-5D6E-409C-BE32-E72D297353CC}">
              <c16:uniqueId val="{00000000-1040-4987-807C-A30C0B51AA2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249.43</c:v>
                </c:pt>
                <c:pt idx="3">
                  <c:v>217.55</c:v>
                </c:pt>
                <c:pt idx="4">
                  <c:v>157.71</c:v>
                </c:pt>
              </c:numCache>
            </c:numRef>
          </c:val>
          <c:smooth val="0"/>
          <c:extLst>
            <c:ext xmlns:c16="http://schemas.microsoft.com/office/drawing/2014/chart" uri="{C3380CC4-5D6E-409C-BE32-E72D297353CC}">
              <c16:uniqueId val="{00000001-1040-4987-807C-A30C0B51AA2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1006.62</c:v>
                </c:pt>
                <c:pt idx="1">
                  <c:v>1047.52</c:v>
                </c:pt>
                <c:pt idx="2">
                  <c:v>1105.6600000000001</c:v>
                </c:pt>
                <c:pt idx="3">
                  <c:v>1135.29</c:v>
                </c:pt>
                <c:pt idx="4">
                  <c:v>1207.0999999999999</c:v>
                </c:pt>
              </c:numCache>
            </c:numRef>
          </c:val>
          <c:extLst>
            <c:ext xmlns:c16="http://schemas.microsoft.com/office/drawing/2014/chart" uri="{C3380CC4-5D6E-409C-BE32-E72D297353CC}">
              <c16:uniqueId val="{00000000-ED3C-49AC-A076-DF8A11CAB6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922.05</c:v>
                </c:pt>
                <c:pt idx="3">
                  <c:v>916.17</c:v>
                </c:pt>
                <c:pt idx="4">
                  <c:v>958.97</c:v>
                </c:pt>
              </c:numCache>
            </c:numRef>
          </c:val>
          <c:smooth val="0"/>
          <c:extLst>
            <c:ext xmlns:c16="http://schemas.microsoft.com/office/drawing/2014/chart" uri="{C3380CC4-5D6E-409C-BE32-E72D297353CC}">
              <c16:uniqueId val="{00000001-ED3C-49AC-A076-DF8A11CAB6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63.89</c:v>
                </c:pt>
                <c:pt idx="1">
                  <c:v>64.38</c:v>
                </c:pt>
                <c:pt idx="2">
                  <c:v>67.42</c:v>
                </c:pt>
                <c:pt idx="3">
                  <c:v>69.2</c:v>
                </c:pt>
                <c:pt idx="4">
                  <c:v>73.17</c:v>
                </c:pt>
              </c:numCache>
            </c:numRef>
          </c:val>
          <c:extLst>
            <c:ext xmlns:c16="http://schemas.microsoft.com/office/drawing/2014/chart" uri="{C3380CC4-5D6E-409C-BE32-E72D297353CC}">
              <c16:uniqueId val="{00000000-E54B-409F-ADB6-14D1D2AEC0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64.39</c:v>
                </c:pt>
                <c:pt idx="3">
                  <c:v>63.95</c:v>
                </c:pt>
                <c:pt idx="4">
                  <c:v>61.25</c:v>
                </c:pt>
              </c:numCache>
            </c:numRef>
          </c:val>
          <c:smooth val="0"/>
          <c:extLst>
            <c:ext xmlns:c16="http://schemas.microsoft.com/office/drawing/2014/chart" uri="{C3380CC4-5D6E-409C-BE32-E72D297353CC}">
              <c16:uniqueId val="{00000001-E54B-409F-ADB6-14D1D2AEC0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109.29</c:v>
                </c:pt>
                <c:pt idx="1">
                  <c:v>105.99</c:v>
                </c:pt>
                <c:pt idx="2">
                  <c:v>111.64</c:v>
                </c:pt>
                <c:pt idx="3">
                  <c:v>115.39</c:v>
                </c:pt>
                <c:pt idx="4">
                  <c:v>112.49</c:v>
                </c:pt>
              </c:numCache>
            </c:numRef>
          </c:val>
          <c:extLst>
            <c:ext xmlns:c16="http://schemas.microsoft.com/office/drawing/2014/chart" uri="{C3380CC4-5D6E-409C-BE32-E72D297353CC}">
              <c16:uniqueId val="{00000000-5B90-4173-A95D-B67B150321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258.89999999999998</c:v>
                </c:pt>
                <c:pt idx="3">
                  <c:v>263.56</c:v>
                </c:pt>
                <c:pt idx="4">
                  <c:v>279.83</c:v>
                </c:pt>
              </c:numCache>
            </c:numRef>
          </c:val>
          <c:smooth val="0"/>
          <c:extLst>
            <c:ext xmlns:c16="http://schemas.microsoft.com/office/drawing/2014/chart" uri="{C3380CC4-5D6E-409C-BE32-E72D297353CC}">
              <c16:uniqueId val="{00000001-5B90-4173-A95D-B67B150321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2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富山県　黒部市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簡易水道事業</v>
      </c>
      <c r="Q8" s="69"/>
      <c r="R8" s="69"/>
      <c r="S8" s="69"/>
      <c r="T8" s="69"/>
      <c r="U8" s="69"/>
      <c r="V8" s="69"/>
      <c r="W8" s="69" t="str">
        <f>データ!$L$6</f>
        <v>C3</v>
      </c>
      <c r="X8" s="69"/>
      <c r="Y8" s="69"/>
      <c r="Z8" s="69"/>
      <c r="AA8" s="69"/>
      <c r="AB8" s="69"/>
      <c r="AC8" s="69"/>
      <c r="AD8" s="69" t="str">
        <f>データ!$M$6</f>
        <v>非設置</v>
      </c>
      <c r="AE8" s="69"/>
      <c r="AF8" s="69"/>
      <c r="AG8" s="69"/>
      <c r="AH8" s="69"/>
      <c r="AI8" s="69"/>
      <c r="AJ8" s="69"/>
      <c r="AK8" s="2"/>
      <c r="AL8" s="52">
        <f>データ!$R$6</f>
        <v>39155</v>
      </c>
      <c r="AM8" s="52"/>
      <c r="AN8" s="52"/>
      <c r="AO8" s="52"/>
      <c r="AP8" s="52"/>
      <c r="AQ8" s="52"/>
      <c r="AR8" s="52"/>
      <c r="AS8" s="52"/>
      <c r="AT8" s="49">
        <f>データ!$S$6</f>
        <v>426.31</v>
      </c>
      <c r="AU8" s="50"/>
      <c r="AV8" s="50"/>
      <c r="AW8" s="50"/>
      <c r="AX8" s="50"/>
      <c r="AY8" s="50"/>
      <c r="AZ8" s="50"/>
      <c r="BA8" s="50"/>
      <c r="BB8" s="39">
        <f>データ!$T$6</f>
        <v>91.85</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31.55</v>
      </c>
      <c r="J10" s="50"/>
      <c r="K10" s="50"/>
      <c r="L10" s="50"/>
      <c r="M10" s="50"/>
      <c r="N10" s="50"/>
      <c r="O10" s="51"/>
      <c r="P10" s="39">
        <f>データ!$P$6</f>
        <v>11.96</v>
      </c>
      <c r="Q10" s="39"/>
      <c r="R10" s="39"/>
      <c r="S10" s="39"/>
      <c r="T10" s="39"/>
      <c r="U10" s="39"/>
      <c r="V10" s="39"/>
      <c r="W10" s="52">
        <f>データ!$Q$6</f>
        <v>2137</v>
      </c>
      <c r="X10" s="52"/>
      <c r="Y10" s="52"/>
      <c r="Z10" s="52"/>
      <c r="AA10" s="52"/>
      <c r="AB10" s="52"/>
      <c r="AC10" s="52"/>
      <c r="AD10" s="2"/>
      <c r="AE10" s="2"/>
      <c r="AF10" s="2"/>
      <c r="AG10" s="2"/>
      <c r="AH10" s="2"/>
      <c r="AI10" s="2"/>
      <c r="AJ10" s="2"/>
      <c r="AK10" s="2"/>
      <c r="AL10" s="52">
        <f>データ!$U$6</f>
        <v>4674</v>
      </c>
      <c r="AM10" s="52"/>
      <c r="AN10" s="52"/>
      <c r="AO10" s="52"/>
      <c r="AP10" s="52"/>
      <c r="AQ10" s="52"/>
      <c r="AR10" s="52"/>
      <c r="AS10" s="52"/>
      <c r="AT10" s="49">
        <f>データ!$V$6</f>
        <v>6.47</v>
      </c>
      <c r="AU10" s="50"/>
      <c r="AV10" s="50"/>
      <c r="AW10" s="50"/>
      <c r="AX10" s="50"/>
      <c r="AY10" s="50"/>
      <c r="AZ10" s="50"/>
      <c r="BA10" s="50"/>
      <c r="BB10" s="39">
        <f>データ!$W$6</f>
        <v>722.41</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fY1kWNYznkQMZwRhxe/EvRclksn87Rh+F8GAg2a2fViytOco27xKPePlCbWIihL0psMJ4c8tbGcdy8ZRgCmwQ==" saltValue="+AKlTqnhIS6/xExlKGuco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162078</v>
      </c>
      <c r="D6" s="20">
        <f t="shared" si="3"/>
        <v>46</v>
      </c>
      <c r="E6" s="20">
        <f t="shared" si="3"/>
        <v>1</v>
      </c>
      <c r="F6" s="20">
        <f t="shared" si="3"/>
        <v>0</v>
      </c>
      <c r="G6" s="20">
        <f t="shared" si="3"/>
        <v>5</v>
      </c>
      <c r="H6" s="20" t="str">
        <f t="shared" si="3"/>
        <v>富山県　黒部市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31.55</v>
      </c>
      <c r="P6" s="21">
        <f t="shared" si="3"/>
        <v>11.96</v>
      </c>
      <c r="Q6" s="21">
        <f t="shared" si="3"/>
        <v>2137</v>
      </c>
      <c r="R6" s="21">
        <f t="shared" si="3"/>
        <v>39155</v>
      </c>
      <c r="S6" s="21">
        <f t="shared" si="3"/>
        <v>426.31</v>
      </c>
      <c r="T6" s="21">
        <f t="shared" si="3"/>
        <v>91.85</v>
      </c>
      <c r="U6" s="21">
        <f t="shared" si="3"/>
        <v>4674</v>
      </c>
      <c r="V6" s="21">
        <f t="shared" si="3"/>
        <v>6.47</v>
      </c>
      <c r="W6" s="21">
        <f t="shared" si="3"/>
        <v>722.41</v>
      </c>
      <c r="X6" s="22">
        <f>IF(X7="",NA(),X7)</f>
        <v>100.79</v>
      </c>
      <c r="Y6" s="22">
        <f t="shared" ref="Y6:AG6" si="4">IF(Y7="",NA(),Y7)</f>
        <v>102.04</v>
      </c>
      <c r="Z6" s="22">
        <f t="shared" si="4"/>
        <v>100.25</v>
      </c>
      <c r="AA6" s="22">
        <f t="shared" si="4"/>
        <v>111.88</v>
      </c>
      <c r="AB6" s="22">
        <f t="shared" si="4"/>
        <v>108.1</v>
      </c>
      <c r="AC6" s="22">
        <f t="shared" si="4"/>
        <v>103.57</v>
      </c>
      <c r="AD6" s="22">
        <f t="shared" si="4"/>
        <v>100.97</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5.78</v>
      </c>
      <c r="AO6" s="22">
        <f t="shared" si="5"/>
        <v>8.73</v>
      </c>
      <c r="AP6" s="22">
        <f t="shared" si="5"/>
        <v>30.01</v>
      </c>
      <c r="AQ6" s="22">
        <f t="shared" si="5"/>
        <v>27.32</v>
      </c>
      <c r="AR6" s="22">
        <f t="shared" si="5"/>
        <v>16.12</v>
      </c>
      <c r="AS6" s="21" t="str">
        <f>IF(AS7="","",IF(AS7="-","【-】","【"&amp;SUBSTITUTE(TEXT(AS7,"#,##0.00"),"-","△")&amp;"】"))</f>
        <v>【26.96】</v>
      </c>
      <c r="AT6" s="22">
        <f>IF(AT7="",NA(),AT7)</f>
        <v>174.06</v>
      </c>
      <c r="AU6" s="22">
        <f t="shared" ref="AU6:BC6" si="6">IF(AU7="",NA(),AU7)</f>
        <v>254.63</v>
      </c>
      <c r="AV6" s="22">
        <f t="shared" si="6"/>
        <v>299.27999999999997</v>
      </c>
      <c r="AW6" s="22">
        <f t="shared" si="6"/>
        <v>444.9</v>
      </c>
      <c r="AX6" s="22">
        <f t="shared" si="6"/>
        <v>370.98</v>
      </c>
      <c r="AY6" s="22">
        <f t="shared" si="6"/>
        <v>92.24</v>
      </c>
      <c r="AZ6" s="22">
        <f t="shared" si="6"/>
        <v>116</v>
      </c>
      <c r="BA6" s="22">
        <f t="shared" si="6"/>
        <v>249.43</v>
      </c>
      <c r="BB6" s="22">
        <f t="shared" si="6"/>
        <v>217.55</v>
      </c>
      <c r="BC6" s="22">
        <f t="shared" si="6"/>
        <v>157.71</v>
      </c>
      <c r="BD6" s="21" t="str">
        <f>IF(BD7="","",IF(BD7="-","【-】","【"&amp;SUBSTITUTE(TEXT(BD7,"#,##0.00"),"-","△")&amp;"】"))</f>
        <v>【142.39】</v>
      </c>
      <c r="BE6" s="22">
        <f>IF(BE7="",NA(),BE7)</f>
        <v>1006.62</v>
      </c>
      <c r="BF6" s="22">
        <f t="shared" ref="BF6:BN6" si="7">IF(BF7="",NA(),BF7)</f>
        <v>1047.52</v>
      </c>
      <c r="BG6" s="22">
        <f t="shared" si="7"/>
        <v>1105.6600000000001</v>
      </c>
      <c r="BH6" s="22">
        <f t="shared" si="7"/>
        <v>1135.29</v>
      </c>
      <c r="BI6" s="22">
        <f t="shared" si="7"/>
        <v>1207.0999999999999</v>
      </c>
      <c r="BJ6" s="22">
        <f t="shared" si="7"/>
        <v>1546.97</v>
      </c>
      <c r="BK6" s="22">
        <f t="shared" si="7"/>
        <v>1471.36</v>
      </c>
      <c r="BL6" s="22">
        <f t="shared" si="7"/>
        <v>922.05</v>
      </c>
      <c r="BM6" s="22">
        <f t="shared" si="7"/>
        <v>916.17</v>
      </c>
      <c r="BN6" s="22">
        <f t="shared" si="7"/>
        <v>958.97</v>
      </c>
      <c r="BO6" s="21" t="str">
        <f>IF(BO7="","",IF(BO7="-","【-】","【"&amp;SUBSTITUTE(TEXT(BO7,"#,##0.00"),"-","△")&amp;"】"))</f>
        <v>【1,043.36】</v>
      </c>
      <c r="BP6" s="22">
        <f>IF(BP7="",NA(),BP7)</f>
        <v>63.89</v>
      </c>
      <c r="BQ6" s="22">
        <f t="shared" ref="BQ6:BY6" si="8">IF(BQ7="",NA(),BQ7)</f>
        <v>64.38</v>
      </c>
      <c r="BR6" s="22">
        <f t="shared" si="8"/>
        <v>67.42</v>
      </c>
      <c r="BS6" s="22">
        <f t="shared" si="8"/>
        <v>69.2</v>
      </c>
      <c r="BT6" s="22">
        <f t="shared" si="8"/>
        <v>73.17</v>
      </c>
      <c r="BU6" s="22">
        <f t="shared" si="8"/>
        <v>51.1</v>
      </c>
      <c r="BV6" s="22">
        <f t="shared" si="8"/>
        <v>51.76</v>
      </c>
      <c r="BW6" s="22">
        <f t="shared" si="8"/>
        <v>64.39</v>
      </c>
      <c r="BX6" s="22">
        <f t="shared" si="8"/>
        <v>63.95</v>
      </c>
      <c r="BY6" s="22">
        <f t="shared" si="8"/>
        <v>61.25</v>
      </c>
      <c r="BZ6" s="21" t="str">
        <f>IF(BZ7="","",IF(BZ7="-","【-】","【"&amp;SUBSTITUTE(TEXT(BZ7,"#,##0.00"),"-","△")&amp;"】"))</f>
        <v>【56.19】</v>
      </c>
      <c r="CA6" s="22">
        <f>IF(CA7="",NA(),CA7)</f>
        <v>109.29</v>
      </c>
      <c r="CB6" s="22">
        <f t="shared" ref="CB6:CJ6" si="9">IF(CB7="",NA(),CB7)</f>
        <v>105.99</v>
      </c>
      <c r="CC6" s="22">
        <f t="shared" si="9"/>
        <v>111.64</v>
      </c>
      <c r="CD6" s="22">
        <f t="shared" si="9"/>
        <v>115.39</v>
      </c>
      <c r="CE6" s="22">
        <f t="shared" si="9"/>
        <v>112.49</v>
      </c>
      <c r="CF6" s="22">
        <f t="shared" si="9"/>
        <v>269.64</v>
      </c>
      <c r="CG6" s="22">
        <f t="shared" si="9"/>
        <v>276.18</v>
      </c>
      <c r="CH6" s="22">
        <f t="shared" si="9"/>
        <v>258.89999999999998</v>
      </c>
      <c r="CI6" s="22">
        <f t="shared" si="9"/>
        <v>263.56</v>
      </c>
      <c r="CJ6" s="22">
        <f t="shared" si="9"/>
        <v>279.83</v>
      </c>
      <c r="CK6" s="21" t="str">
        <f>IF(CK7="","",IF(CK7="-","【-】","【"&amp;SUBSTITUTE(TEXT(CK7,"#,##0.00"),"-","△")&amp;"】"))</f>
        <v>【285.60】</v>
      </c>
      <c r="CL6" s="22">
        <f>IF(CL7="",NA(),CL7)</f>
        <v>28.12</v>
      </c>
      <c r="CM6" s="22">
        <f t="shared" ref="CM6:CU6" si="10">IF(CM7="",NA(),CM7)</f>
        <v>29.54</v>
      </c>
      <c r="CN6" s="22">
        <f t="shared" si="10"/>
        <v>28.23</v>
      </c>
      <c r="CO6" s="22">
        <f t="shared" si="10"/>
        <v>28.12</v>
      </c>
      <c r="CP6" s="22">
        <f t="shared" si="10"/>
        <v>29.54</v>
      </c>
      <c r="CQ6" s="22">
        <f t="shared" si="10"/>
        <v>54.14</v>
      </c>
      <c r="CR6" s="22">
        <f t="shared" si="10"/>
        <v>53.79</v>
      </c>
      <c r="CS6" s="22">
        <f t="shared" si="10"/>
        <v>50.07</v>
      </c>
      <c r="CT6" s="22">
        <f t="shared" si="10"/>
        <v>53.4</v>
      </c>
      <c r="CU6" s="22">
        <f t="shared" si="10"/>
        <v>54.69</v>
      </c>
      <c r="CV6" s="21" t="str">
        <f>IF(CV7="","",IF(CV7="-","【-】","【"&amp;SUBSTITUTE(TEXT(CV7,"#,##0.00"),"-","△")&amp;"】"))</f>
        <v>【48.33】</v>
      </c>
      <c r="CW6" s="22">
        <f>IF(CW7="",NA(),CW7)</f>
        <v>81.13</v>
      </c>
      <c r="CX6" s="22">
        <f t="shared" ref="CX6:DF6" si="11">IF(CX7="",NA(),CX7)</f>
        <v>83.63</v>
      </c>
      <c r="CY6" s="22">
        <f t="shared" si="11"/>
        <v>83.4</v>
      </c>
      <c r="CZ6" s="22">
        <f t="shared" si="11"/>
        <v>82.5</v>
      </c>
      <c r="DA6" s="22">
        <f t="shared" si="11"/>
        <v>83.17</v>
      </c>
      <c r="DB6" s="22">
        <f t="shared" si="11"/>
        <v>76.239999999999995</v>
      </c>
      <c r="DC6" s="22">
        <f t="shared" si="11"/>
        <v>73.81</v>
      </c>
      <c r="DD6" s="22">
        <f t="shared" si="11"/>
        <v>75.7</v>
      </c>
      <c r="DE6" s="22">
        <f t="shared" si="11"/>
        <v>72.53</v>
      </c>
      <c r="DF6" s="22">
        <f t="shared" si="11"/>
        <v>71.44</v>
      </c>
      <c r="DG6" s="21" t="str">
        <f>IF(DG7="","",IF(DG7="-","【-】","【"&amp;SUBSTITUTE(TEXT(DG7,"#,##0.00"),"-","△")&amp;"】"))</f>
        <v>【70.34】</v>
      </c>
      <c r="DH6" s="22">
        <f>IF(DH7="",NA(),DH7)</f>
        <v>5.77</v>
      </c>
      <c r="DI6" s="22">
        <f t="shared" ref="DI6:DQ6" si="12">IF(DI7="",NA(),DI7)</f>
        <v>10.58</v>
      </c>
      <c r="DJ6" s="22">
        <f t="shared" si="12"/>
        <v>15</v>
      </c>
      <c r="DK6" s="22">
        <f t="shared" si="12"/>
        <v>19.190000000000001</v>
      </c>
      <c r="DL6" s="22">
        <f t="shared" si="12"/>
        <v>21.69</v>
      </c>
      <c r="DM6" s="22">
        <f t="shared" si="12"/>
        <v>31.44</v>
      </c>
      <c r="DN6" s="22">
        <f t="shared" si="12"/>
        <v>35.43</v>
      </c>
      <c r="DO6" s="22">
        <f t="shared" si="12"/>
        <v>42.98</v>
      </c>
      <c r="DP6" s="22">
        <f t="shared" si="12"/>
        <v>40.46</v>
      </c>
      <c r="DQ6" s="22">
        <f t="shared" si="12"/>
        <v>37.1</v>
      </c>
      <c r="DR6" s="21" t="str">
        <f>IF(DR7="","",IF(DR7="-","【-】","【"&amp;SUBSTITUTE(TEXT(DR7,"#,##0.00"),"-","△")&amp;"】"))</f>
        <v>【35.50】</v>
      </c>
      <c r="DS6" s="22">
        <f>IF(DS7="",NA(),DS7)</f>
        <v>20.53</v>
      </c>
      <c r="DT6" s="22">
        <f t="shared" ref="DT6:EB6" si="13">IF(DT7="",NA(),DT7)</f>
        <v>19.95</v>
      </c>
      <c r="DU6" s="22">
        <f t="shared" si="13"/>
        <v>20.21</v>
      </c>
      <c r="DV6" s="22">
        <f t="shared" si="13"/>
        <v>21.56</v>
      </c>
      <c r="DW6" s="22">
        <f t="shared" si="13"/>
        <v>28.51</v>
      </c>
      <c r="DX6" s="22">
        <f t="shared" si="13"/>
        <v>10.78</v>
      </c>
      <c r="DY6" s="22">
        <f t="shared" si="13"/>
        <v>11.16</v>
      </c>
      <c r="DZ6" s="22">
        <f t="shared" si="13"/>
        <v>23.24</v>
      </c>
      <c r="EA6" s="22">
        <f t="shared" si="13"/>
        <v>22.77</v>
      </c>
      <c r="EB6" s="22">
        <f t="shared" si="13"/>
        <v>18.22</v>
      </c>
      <c r="EC6" s="21" t="str">
        <f>IF(EC7="","",IF(EC7="-","【-】","【"&amp;SUBSTITUTE(TEXT(EC7,"#,##0.00"),"-","△")&amp;"】"))</f>
        <v>【16.16】</v>
      </c>
      <c r="ED6" s="22">
        <f>IF(ED7="",NA(),ED7)</f>
        <v>1.21</v>
      </c>
      <c r="EE6" s="22">
        <f t="shared" ref="EE6:EM6" si="14">IF(EE7="",NA(),EE7)</f>
        <v>1.22</v>
      </c>
      <c r="EF6" s="22">
        <f t="shared" si="14"/>
        <v>0.55000000000000004</v>
      </c>
      <c r="EG6" s="22">
        <f t="shared" si="14"/>
        <v>1.1200000000000001</v>
      </c>
      <c r="EH6" s="22">
        <f t="shared" si="14"/>
        <v>0.49</v>
      </c>
      <c r="EI6" s="22">
        <f t="shared" si="14"/>
        <v>0.26</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162078</v>
      </c>
      <c r="D7" s="24">
        <v>46</v>
      </c>
      <c r="E7" s="24">
        <v>1</v>
      </c>
      <c r="F7" s="24">
        <v>0</v>
      </c>
      <c r="G7" s="24">
        <v>5</v>
      </c>
      <c r="H7" s="24" t="s">
        <v>93</v>
      </c>
      <c r="I7" s="24" t="s">
        <v>94</v>
      </c>
      <c r="J7" s="24" t="s">
        <v>95</v>
      </c>
      <c r="K7" s="24" t="s">
        <v>96</v>
      </c>
      <c r="L7" s="24" t="s">
        <v>97</v>
      </c>
      <c r="M7" s="24" t="s">
        <v>98</v>
      </c>
      <c r="N7" s="25" t="s">
        <v>99</v>
      </c>
      <c r="O7" s="25">
        <v>31.55</v>
      </c>
      <c r="P7" s="25">
        <v>11.96</v>
      </c>
      <c r="Q7" s="25">
        <v>2137</v>
      </c>
      <c r="R7" s="25">
        <v>39155</v>
      </c>
      <c r="S7" s="25">
        <v>426.31</v>
      </c>
      <c r="T7" s="25">
        <v>91.85</v>
      </c>
      <c r="U7" s="25">
        <v>4674</v>
      </c>
      <c r="V7" s="25">
        <v>6.47</v>
      </c>
      <c r="W7" s="25">
        <v>722.41</v>
      </c>
      <c r="X7" s="25">
        <v>100.79</v>
      </c>
      <c r="Y7" s="25">
        <v>102.04</v>
      </c>
      <c r="Z7" s="25">
        <v>100.25</v>
      </c>
      <c r="AA7" s="25">
        <v>111.88</v>
      </c>
      <c r="AB7" s="25">
        <v>108.1</v>
      </c>
      <c r="AC7" s="25">
        <v>103.57</v>
      </c>
      <c r="AD7" s="25">
        <v>100.97</v>
      </c>
      <c r="AE7" s="25">
        <v>105.52</v>
      </c>
      <c r="AF7" s="25">
        <v>103.1</v>
      </c>
      <c r="AG7" s="25">
        <v>101.77</v>
      </c>
      <c r="AH7" s="25">
        <v>102.02</v>
      </c>
      <c r="AI7" s="25">
        <v>0</v>
      </c>
      <c r="AJ7" s="25">
        <v>0</v>
      </c>
      <c r="AK7" s="25">
        <v>0</v>
      </c>
      <c r="AL7" s="25">
        <v>0</v>
      </c>
      <c r="AM7" s="25">
        <v>0</v>
      </c>
      <c r="AN7" s="25">
        <v>5.78</v>
      </c>
      <c r="AO7" s="25">
        <v>8.73</v>
      </c>
      <c r="AP7" s="25">
        <v>30.01</v>
      </c>
      <c r="AQ7" s="25">
        <v>27.32</v>
      </c>
      <c r="AR7" s="25">
        <v>16.12</v>
      </c>
      <c r="AS7" s="25">
        <v>26.96</v>
      </c>
      <c r="AT7" s="25">
        <v>174.06</v>
      </c>
      <c r="AU7" s="25">
        <v>254.63</v>
      </c>
      <c r="AV7" s="25">
        <v>299.27999999999997</v>
      </c>
      <c r="AW7" s="25">
        <v>444.9</v>
      </c>
      <c r="AX7" s="25">
        <v>370.98</v>
      </c>
      <c r="AY7" s="25">
        <v>92.24</v>
      </c>
      <c r="AZ7" s="25">
        <v>116</v>
      </c>
      <c r="BA7" s="25">
        <v>249.43</v>
      </c>
      <c r="BB7" s="25">
        <v>217.55</v>
      </c>
      <c r="BC7" s="25">
        <v>157.71</v>
      </c>
      <c r="BD7" s="25">
        <v>142.38999999999999</v>
      </c>
      <c r="BE7" s="25">
        <v>1006.62</v>
      </c>
      <c r="BF7" s="25">
        <v>1047.52</v>
      </c>
      <c r="BG7" s="25">
        <v>1105.6600000000001</v>
      </c>
      <c r="BH7" s="25">
        <v>1135.29</v>
      </c>
      <c r="BI7" s="25">
        <v>1207.0999999999999</v>
      </c>
      <c r="BJ7" s="25">
        <v>1546.97</v>
      </c>
      <c r="BK7" s="25">
        <v>1471.36</v>
      </c>
      <c r="BL7" s="25">
        <v>922.05</v>
      </c>
      <c r="BM7" s="25">
        <v>916.17</v>
      </c>
      <c r="BN7" s="25">
        <v>958.97</v>
      </c>
      <c r="BO7" s="25">
        <v>1043.3599999999999</v>
      </c>
      <c r="BP7" s="25">
        <v>63.89</v>
      </c>
      <c r="BQ7" s="25">
        <v>64.38</v>
      </c>
      <c r="BR7" s="25">
        <v>67.42</v>
      </c>
      <c r="BS7" s="25">
        <v>69.2</v>
      </c>
      <c r="BT7" s="25">
        <v>73.17</v>
      </c>
      <c r="BU7" s="25">
        <v>51.1</v>
      </c>
      <c r="BV7" s="25">
        <v>51.76</v>
      </c>
      <c r="BW7" s="25">
        <v>64.39</v>
      </c>
      <c r="BX7" s="25">
        <v>63.95</v>
      </c>
      <c r="BY7" s="25">
        <v>61.25</v>
      </c>
      <c r="BZ7" s="25">
        <v>56.19</v>
      </c>
      <c r="CA7" s="25">
        <v>109.29</v>
      </c>
      <c r="CB7" s="25">
        <v>105.99</v>
      </c>
      <c r="CC7" s="25">
        <v>111.64</v>
      </c>
      <c r="CD7" s="25">
        <v>115.39</v>
      </c>
      <c r="CE7" s="25">
        <v>112.49</v>
      </c>
      <c r="CF7" s="25">
        <v>269.64</v>
      </c>
      <c r="CG7" s="25">
        <v>276.18</v>
      </c>
      <c r="CH7" s="25">
        <v>258.89999999999998</v>
      </c>
      <c r="CI7" s="25">
        <v>263.56</v>
      </c>
      <c r="CJ7" s="25">
        <v>279.83</v>
      </c>
      <c r="CK7" s="25">
        <v>285.60000000000002</v>
      </c>
      <c r="CL7" s="25">
        <v>28.12</v>
      </c>
      <c r="CM7" s="25">
        <v>29.54</v>
      </c>
      <c r="CN7" s="25">
        <v>28.23</v>
      </c>
      <c r="CO7" s="25">
        <v>28.12</v>
      </c>
      <c r="CP7" s="25">
        <v>29.54</v>
      </c>
      <c r="CQ7" s="25">
        <v>54.14</v>
      </c>
      <c r="CR7" s="25">
        <v>53.79</v>
      </c>
      <c r="CS7" s="25">
        <v>50.07</v>
      </c>
      <c r="CT7" s="25">
        <v>53.4</v>
      </c>
      <c r="CU7" s="25">
        <v>54.69</v>
      </c>
      <c r="CV7" s="25">
        <v>48.33</v>
      </c>
      <c r="CW7" s="25">
        <v>81.13</v>
      </c>
      <c r="CX7" s="25">
        <v>83.63</v>
      </c>
      <c r="CY7" s="25">
        <v>83.4</v>
      </c>
      <c r="CZ7" s="25">
        <v>82.5</v>
      </c>
      <c r="DA7" s="25">
        <v>83.17</v>
      </c>
      <c r="DB7" s="25">
        <v>76.239999999999995</v>
      </c>
      <c r="DC7" s="25">
        <v>73.81</v>
      </c>
      <c r="DD7" s="25">
        <v>75.7</v>
      </c>
      <c r="DE7" s="25">
        <v>72.53</v>
      </c>
      <c r="DF7" s="25">
        <v>71.44</v>
      </c>
      <c r="DG7" s="25">
        <v>70.34</v>
      </c>
      <c r="DH7" s="25">
        <v>5.77</v>
      </c>
      <c r="DI7" s="25">
        <v>10.58</v>
      </c>
      <c r="DJ7" s="25">
        <v>15</v>
      </c>
      <c r="DK7" s="25">
        <v>19.190000000000001</v>
      </c>
      <c r="DL7" s="25">
        <v>21.69</v>
      </c>
      <c r="DM7" s="25">
        <v>31.44</v>
      </c>
      <c r="DN7" s="25">
        <v>35.43</v>
      </c>
      <c r="DO7" s="25">
        <v>42.98</v>
      </c>
      <c r="DP7" s="25">
        <v>40.46</v>
      </c>
      <c r="DQ7" s="25">
        <v>37.1</v>
      </c>
      <c r="DR7" s="25">
        <v>35.5</v>
      </c>
      <c r="DS7" s="25">
        <v>20.53</v>
      </c>
      <c r="DT7" s="25">
        <v>19.95</v>
      </c>
      <c r="DU7" s="25">
        <v>20.21</v>
      </c>
      <c r="DV7" s="25">
        <v>21.56</v>
      </c>
      <c r="DW7" s="25">
        <v>28.51</v>
      </c>
      <c r="DX7" s="25">
        <v>10.78</v>
      </c>
      <c r="DY7" s="25">
        <v>11.16</v>
      </c>
      <c r="DZ7" s="25">
        <v>23.24</v>
      </c>
      <c r="EA7" s="25">
        <v>22.77</v>
      </c>
      <c r="EB7" s="25">
        <v>18.22</v>
      </c>
      <c r="EC7" s="25">
        <v>16.16</v>
      </c>
      <c r="ED7" s="25">
        <v>1.21</v>
      </c>
      <c r="EE7" s="25">
        <v>1.22</v>
      </c>
      <c r="EF7" s="25">
        <v>0.55000000000000004</v>
      </c>
      <c r="EG7" s="25">
        <v>1.1200000000000001</v>
      </c>
      <c r="EH7" s="25">
        <v>0.49</v>
      </c>
      <c r="EI7" s="25">
        <v>0.26</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2026-01-22T04:32:27Z</dcterms:modified>
</cp:coreProperties>
</file>