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SUIDOU10\Downloads\R7.1.14 Fw 公営企業に係る経営比較分析表（令和６年度決算）の分析・公表について\下水道（法適用）R7.1照会分\"/>
    </mc:Choice>
  </mc:AlternateContent>
  <xr:revisionPtr revIDLastSave="0" documentId="13_ncr:1_{7A50267B-5B69-4FB1-BCCB-C58766A1733F}" xr6:coauthVersionLast="36" xr6:coauthVersionMax="36" xr10:uidLastSave="{00000000-0000-0000-0000-000000000000}"/>
  <workbookProtection workbookAlgorithmName="SHA-512" workbookHashValue="iAAfWi2aWnvpgRC5YLp4ZB3kOXcxMrwxJmOlp/tHmyrW7QsE9BJ99VVzxQ6PqqfAUhnd0IEtngYPi/PTPjqPsw==" workbookSaltValue="41m8gDXWs/wD5xZlcbFjMw==" workbookSpinCount="100000" lockStructure="1"/>
  <bookViews>
    <workbookView xWindow="0" yWindow="0" windowWidth="20490" windowHeight="73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R6" i="5"/>
  <c r="AD10" i="4" s="1"/>
  <c r="Q6" i="5"/>
  <c r="W10" i="4" s="1"/>
  <c r="P6" i="5"/>
  <c r="P10" i="4" s="1"/>
  <c r="O6" i="5"/>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G85" i="4"/>
  <c r="BB10" i="4"/>
  <c r="AT10" i="4"/>
  <c r="AL10" i="4"/>
  <c r="I10" i="4"/>
  <c r="AL8" i="4"/>
  <c r="W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<sst xmlns="http://schemas.openxmlformats.org/spreadsheetml/2006/main" count="231" uniqueCount="115">
  <si>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</si>
  <si>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</si>
  <si>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</si>
  <si>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</si>
  <si>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</si>
  <si>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</si>
  <si>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</si>
  <si>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</si>
  <si>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</si>
  <si>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</si>
  <si>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</si>
  <si>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</si>
  <si>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</si>
  <si>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</si>
  <si>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</si>
  <si>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</si>
  <si>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</si>
  <si>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</si>
  <si>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</si>
  <si>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</si>
  <si>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</si>
  <si>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</si>
  <si>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</si>
  <si>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</si>
  <si>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</si>
  <si>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</si>
  <si>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</si>
  <si>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</si>
  <si>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</si>
  <si>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</si>
  <si>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</si>
  <si>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</si>
  <si>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</si>
  <si>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</si>
  <si>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</si>
  <si>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</si>
  <si>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</si>
  <si>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</si>
  <si>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</si>
  <si>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</si>
  <si>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</si>
  <si>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</si>
  <si>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</si>
  <si>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</si>
  <si>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</si>
  <si>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</si>
  <si>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</si>
  <si>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</si>
  <si>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</si>
  <si>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</si>
  <si>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</si>
  <si>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</si>
  <si>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</si>
  <si>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</si>
  <si>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</si>
  <si>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</si>
  <si>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</si>
  <si>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</si>
  <si>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</si>
  <si>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</si>
  <si>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</si>
  <si>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</si>
  <si>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</si>
  <si>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</si>
  <si>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</si>
  <si>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</si>
  <si>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</si>
  <si>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</si>
  <si>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</si>
  <si>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</si>
  <si>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</si>
  <si>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</si>
  <si>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</si>
  <si>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</si>
  <si>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</si>
  <si>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</si>
  <si>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</si>
  <si>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</si>
  <si>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</si>
  <si>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</si>
  <si>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</si>
  <si>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</si>
  <si>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</si>
  <si>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</si>
  <si>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</si>
  <si>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</si>
  <si>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</si>
  <si>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</si>
  <si>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</si>
  <si>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</si>
  <si>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</si>
  <si>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</si>
  <si>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</si>
  <si>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</si>
  <si>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</si>
  <si>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</si>
  <si>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滑川市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</si>
  <si>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</si>
  <si>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</si>
  <si>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</si>
  <si>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</si>
  <si>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</si>
  <si>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</si>
  <si>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</si>
  <si>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</si>
  <si>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</si>
  <si>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</si>
  <si>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</si>
  <si>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</si>
  <si>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</si>
  <si>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</si>
  <si>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</si>
  <si>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事業開始はH５年で、令和５年度末で30年が経過し、施設の老朽化が進んでいますが、このうち早月川東部地区浄化センターについては、施設を廃止し、公共下水道への接続を行いました。残る東加積地区浄化センター、管渠ともに更新・老朽化対策は行っていません。
　①減価償却率は、事業開始が他の団体に比べ、遅かったことから、低い数値となっています。
　②管渠老朽化率は、法定耐用年数を経過した管渠がないため、0％となっています。
　③管渠改善率は、先に述べたように耐用年数を経過した管渠がなく、令和５年度は更新・老朽化対策を行わなかったため、0％となっています。
　今後は、東加積地区浄化センターの機能を維持しつつ、将来的には公共下水道への接続を実施し、処理施設の統合化を図ることで、設備投資の平準化と効率化に努めます。</t>
    <phoneticPr fontId="4"/>
  </si>
  <si>
    <t xml:space="preserve">  ①経常収支比率は、100％を上回ってるものの、物価高を背景とする収益的支出の増加等を背景に、ポイントは前期比で悪化しています。また、収益には一般会計からの繰入金が含まれているため、引き続き経営改善に努める必要があります。
　③流動比率は100％を大きく下回る状況が続いており、流動負債の大部分を建設改良に充当した企業債が占めていることから、企業債残高に留意し、事業を実施します。
　④企業債残高対事業規模比率は、地理的要因などにより、建設事業費が嵩んだことや、資本費平準化債を可能限度額まで起債していることなどが原因で、平均を上回っていると考えられます。なお、農集の一部エリアを公共下水道へ接続して使用料収入が減少したため、R5から大幅に増加しています。
　⑤経費回収率は100％超で、使用料で賄うべき経費は使用料で賄うことができています。ただし、今後は急速な人口減少に伴う需要減が見込まれることから、料金改定などを検討していく必要があります。
　⑥汚水処理原価は、全国平均よりも低い値となっていますが、今後は、施設の老朽化が進み、更新投資が増加するため、高くなることが見込まれます。
　⑦施設利用率は平均より高く、適正であると考えられます。
　⑧水洗化率は、引き続き下水道未接続世帯への啓発活動に取り組むことで改善を図り、使用料収入の確保に努めます。</t>
    <rPh sb="125" eb="126">
      <t>オオ</t>
    </rPh>
    <rPh sb="131" eb="133">
      <t>ジョウキョウ</t>
    </rPh>
    <rPh sb="134" eb="135">
      <t>ツヅ</t>
    </rPh>
    <rPh sb="376" eb="378">
      <t>コンゴ</t>
    </rPh>
    <rPh sb="379" eb="381">
      <t>キュウソク</t>
    </rPh>
    <rPh sb="382" eb="386">
      <t>ジンコウゲンショウ</t>
    </rPh>
    <rPh sb="387" eb="388">
      <t>トモナ</t>
    </rPh>
    <rPh sb="389" eb="392">
      <t>ジュヨウゲン</t>
    </rPh>
    <rPh sb="393" eb="395">
      <t>ミコ</t>
    </rPh>
    <rPh sb="403" eb="407">
      <t>リョウキンカイテイ</t>
    </rPh>
    <rPh sb="410" eb="412">
      <t>ケントウ</t>
    </rPh>
    <rPh sb="416" eb="418">
      <t>ヒツヨウ</t>
    </rPh>
    <phoneticPr fontId="4"/>
  </si>
  <si>
    <t>農業集落排水施設の整備は完了しており、今後は老朽化対策として、施設の機能維持と公共下水道への接続を実施します。今後は老朽化した施設の改築更新等による設備投資の増加が見込まれ、それに伴う企業債の償還金や支払利息も引き続き多額に上ると見込まれます。一方、使用料収入は、急速な人口減少や節水器具の普及などにより、大幅な増収は見込めないほか、近年の物価高騰や職員給与費の上昇による営業費用の増加もあり、今後も厳しい経営状況が続きます。
　H30年度から地方公営企業法を適用したことから、今後は経営状況をより的確に把握し、適正な使用料の設定、効率的な維持管理による経費節減、更新投資の平準化や経費節減等に取り組み、経営改善に努めます。
　経営戦略の策定状況：H29年３月策定済
　　　　　　　　　　　R03年３月改定済
　　　　　　　　　　　R08年３月中間見直し</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</si>
</sst>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05-4FCA-A58C-A972D2FA8F5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7B05-4FCA-A58C-A972D2FA8F5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76.38</c:v>
                </c:pt>
                <c:pt idx="1">
                  <c:v>78.430000000000007</c:v>
                </c:pt>
                <c:pt idx="2">
                  <c:v>55.54</c:v>
                </c:pt>
                <c:pt idx="3">
                  <c:v>82.34</c:v>
                </c:pt>
                <c:pt idx="4">
                  <c:v>84.9</c:v>
                </c:pt>
              </c:numCache>
            </c:numRef>
          </c:val>
          <c:extLst>
            <c:ext xmlns:c16="http://schemas.microsoft.com/office/drawing/2014/chart" uri="{C3380CC4-5D6E-409C-BE32-E72D297353CC}">
              <c16:uniqueId val="{00000000-FDF3-4BA8-977A-1C86388C3D8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DF3-4BA8-977A-1C86388C3D8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88.87</c:v>
                </c:pt>
                <c:pt idx="1">
                  <c:v>89.39</c:v>
                </c:pt>
                <c:pt idx="2">
                  <c:v>89.76</c:v>
                </c:pt>
                <c:pt idx="3">
                  <c:v>92.49</c:v>
                </c:pt>
                <c:pt idx="4">
                  <c:v>92.83</c:v>
                </c:pt>
              </c:numCache>
            </c:numRef>
          </c:val>
          <c:extLst>
            <c:ext xmlns:c16="http://schemas.microsoft.com/office/drawing/2014/chart" uri="{C3380CC4-5D6E-409C-BE32-E72D297353CC}">
              <c16:uniqueId val="{00000000-2056-4ADB-BED7-1EC2C195908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2056-4ADB-BED7-1EC2C195908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107.96</c:v>
                </c:pt>
                <c:pt idx="1">
                  <c:v>112.27</c:v>
                </c:pt>
                <c:pt idx="2">
                  <c:v>114</c:v>
                </c:pt>
                <c:pt idx="3">
                  <c:v>100.27</c:v>
                </c:pt>
                <c:pt idx="4">
                  <c:v>100.14</c:v>
                </c:pt>
              </c:numCache>
            </c:numRef>
          </c:val>
          <c:extLst>
            <c:ext xmlns:c16="http://schemas.microsoft.com/office/drawing/2014/chart" uri="{C3380CC4-5D6E-409C-BE32-E72D297353CC}">
              <c16:uniqueId val="{00000000-B771-4080-A21E-8F12F76EC7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B771-4080-A21E-8F12F76EC7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9.32</c:v>
                </c:pt>
                <c:pt idx="1">
                  <c:v>12.09</c:v>
                </c:pt>
                <c:pt idx="2">
                  <c:v>14.78</c:v>
                </c:pt>
                <c:pt idx="3">
                  <c:v>17.47</c:v>
                </c:pt>
                <c:pt idx="4">
                  <c:v>20.149999999999999</c:v>
                </c:pt>
              </c:numCache>
            </c:numRef>
          </c:val>
          <c:extLst>
            <c:ext xmlns:c16="http://schemas.microsoft.com/office/drawing/2014/chart" uri="{C3380CC4-5D6E-409C-BE32-E72D297353CC}">
              <c16:uniqueId val="{00000000-8F01-4E3E-B8E2-63D86835AA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8F01-4E3E-B8E2-63D86835AA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76-4B71-B97E-C4DAA579CD5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C76-4B71-B97E-C4DAA579CD5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66-4CA5-AF4C-D46169B662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2166-4CA5-AF4C-D46169B662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15.36</c:v>
                </c:pt>
                <c:pt idx="1">
                  <c:v>11.24</c:v>
                </c:pt>
                <c:pt idx="2">
                  <c:v>11.67</c:v>
                </c:pt>
                <c:pt idx="3">
                  <c:v>1.81</c:v>
                </c:pt>
                <c:pt idx="4">
                  <c:v>4.59</c:v>
                </c:pt>
              </c:numCache>
            </c:numRef>
          </c:val>
          <c:extLst>
            <c:ext xmlns:c16="http://schemas.microsoft.com/office/drawing/2014/chart" uri="{C3380CC4-5D6E-409C-BE32-E72D297353CC}">
              <c16:uniqueId val="{00000000-C2D0-4526-B139-0813479DBA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C2D0-4526-B139-0813479DBA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1390.21</c:v>
                </c:pt>
                <c:pt idx="1">
                  <c:v>1321</c:v>
                </c:pt>
                <c:pt idx="2">
                  <c:v>1285.01</c:v>
                </c:pt>
                <c:pt idx="3">
                  <c:v>3387.78</c:v>
                </c:pt>
                <c:pt idx="4">
                  <c:v>3164.54</c:v>
                </c:pt>
              </c:numCache>
            </c:numRef>
          </c:val>
          <c:extLst>
            <c:ext xmlns:c16="http://schemas.microsoft.com/office/drawing/2014/chart" uri="{C3380CC4-5D6E-409C-BE32-E72D297353CC}">
              <c16:uniqueId val="{00000000-B1DB-404E-8BDC-7A9DD9B1D41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B1DB-404E-8BDC-7A9DD9B1D41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99.96</c:v>
                </c:pt>
                <c:pt idx="2">
                  <c:v>100</c:v>
                </c:pt>
                <c:pt idx="3">
                  <c:v>100</c:v>
                </c:pt>
                <c:pt idx="4">
                  <c:v>109.66</c:v>
                </c:pt>
              </c:numCache>
            </c:numRef>
          </c:val>
          <c:extLst>
            <c:ext xmlns:c16="http://schemas.microsoft.com/office/drawing/2014/chart" uri="{C3380CC4-5D6E-409C-BE32-E72D297353CC}">
              <c16:uniqueId val="{00000000-85AF-4E2B-A91B-6E6B31C6AD6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85AF-4E2B-A91B-6E6B31C6AD6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176.27</c:v>
                </c:pt>
                <c:pt idx="1">
                  <c:v>176</c:v>
                </c:pt>
                <c:pt idx="2">
                  <c:v>176.3</c:v>
                </c:pt>
                <c:pt idx="3">
                  <c:v>156.6</c:v>
                </c:pt>
                <c:pt idx="4">
                  <c:v>170.48</c:v>
                </c:pt>
              </c:numCache>
            </c:numRef>
          </c:val>
          <c:extLst>
            <c:ext xmlns:c16="http://schemas.microsoft.com/office/drawing/2014/chart" uri="{C3380CC4-5D6E-409C-BE32-E72D297353CC}">
              <c16:uniqueId val="{00000000-D779-46A2-B8E5-2B695C0D560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D779-46A2-B8E5-2B695C0D560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S56" zoomScale="75" zoomScaleNormal="75" workbookViewId="0">
      <selection activeCell="BJ88" sqref="BJ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滑川市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32489</v>
      </c>
      <c r="AM8" s="36"/>
      <c r="AN8" s="36"/>
      <c r="AO8" s="36"/>
      <c r="AP8" s="36"/>
      <c r="AQ8" s="36"/>
      <c r="AR8" s="36"/>
      <c r="AS8" s="36"/>
      <c r="AT8" s="37">
        <f>データ!T6</f>
        <v>54.62</v>
      </c>
      <c r="AU8" s="37"/>
      <c r="AV8" s="37"/>
      <c r="AW8" s="37"/>
      <c r="AX8" s="37"/>
      <c r="AY8" s="37"/>
      <c r="AZ8" s="37"/>
      <c r="BA8" s="37"/>
      <c r="BB8" s="37">
        <f>データ!U6</f>
        <v>594.82000000000005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57.07</v>
      </c>
      <c r="J10" s="37"/>
      <c r="K10" s="37"/>
      <c r="L10" s="37"/>
      <c r="M10" s="37"/>
      <c r="N10" s="37"/>
      <c r="O10" s="37"/>
      <c r="P10" s="37">
        <f>データ!P6</f>
        <v>2.88</v>
      </c>
      <c r="Q10" s="37"/>
      <c r="R10" s="37"/>
      <c r="S10" s="37"/>
      <c r="T10" s="37"/>
      <c r="U10" s="37"/>
      <c r="V10" s="37"/>
      <c r="W10" s="37">
        <f>データ!Q6</f>
        <v>78.209999999999994</v>
      </c>
      <c r="X10" s="37"/>
      <c r="Y10" s="37"/>
      <c r="Z10" s="37"/>
      <c r="AA10" s="37"/>
      <c r="AB10" s="37"/>
      <c r="AC10" s="37"/>
      <c r="AD10" s="36">
        <f>データ!R6</f>
        <v>3593</v>
      </c>
      <c r="AE10" s="36"/>
      <c r="AF10" s="36"/>
      <c r="AG10" s="36"/>
      <c r="AH10" s="36"/>
      <c r="AI10" s="36"/>
      <c r="AJ10" s="36"/>
      <c r="AK10" s="2"/>
      <c r="AL10" s="36">
        <f>データ!V6</f>
        <v>934</v>
      </c>
      <c r="AM10" s="36"/>
      <c r="AN10" s="36"/>
      <c r="AO10" s="36"/>
      <c r="AP10" s="36"/>
      <c r="AQ10" s="36"/>
      <c r="AR10" s="36"/>
      <c r="AS10" s="36"/>
      <c r="AT10" s="37">
        <f>データ!W6</f>
        <v>0.82</v>
      </c>
      <c r="AU10" s="37"/>
      <c r="AV10" s="37"/>
      <c r="AW10" s="37"/>
      <c r="AX10" s="37"/>
      <c r="AY10" s="37"/>
      <c r="AZ10" s="37"/>
      <c r="BA10" s="37"/>
      <c r="BB10" s="37">
        <f>データ!X6</f>
        <v>1139.02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nWIbU4FQTmyhe3VEM+cSxCDQN/X4dxjcJkF2gPKvE9nF1PHsZk+mEjPpfkx3vWGZTidof6R3NprBvcJhv1un2Q==" saltValue="a/itcOTiCSVMlLt+ECQxG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162060</v>
      </c>
      <c r="D6" s="19">
        <f t="shared" si="3"/>
        <v>46</v>
      </c>
      <c r="E6" s="19">
        <f t="shared" si="3"/>
        <v>17</v>
      </c>
      <c r="F6" s="19">
        <f t="shared" si="3"/>
        <v>5</v>
      </c>
      <c r="G6" s="19">
        <f t="shared" si="3"/>
        <v>0</v>
      </c>
      <c r="H6" s="19" t="str">
        <f t="shared" si="3"/>
        <v>富山県　滑川市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57.07</v>
      </c>
      <c r="P6" s="20">
        <f t="shared" si="3"/>
        <v>2.88</v>
      </c>
      <c r="Q6" s="20">
        <f t="shared" si="3"/>
        <v>78.209999999999994</v>
      </c>
      <c r="R6" s="20">
        <f t="shared" si="3"/>
        <v>3593</v>
      </c>
      <c r="S6" s="20">
        <f t="shared" si="3"/>
        <v>32489</v>
      </c>
      <c r="T6" s="20">
        <f t="shared" si="3"/>
        <v>54.62</v>
      </c>
      <c r="U6" s="20">
        <f t="shared" si="3"/>
        <v>594.82000000000005</v>
      </c>
      <c r="V6" s="20">
        <f t="shared" si="3"/>
        <v>934</v>
      </c>
      <c r="W6" s="20">
        <f t="shared" si="3"/>
        <v>0.82</v>
      </c>
      <c r="X6" s="20">
        <f t="shared" si="3"/>
        <v>1139.02</v>
      </c>
      <c r="Y6" s="21">
        <f>IF(Y7="",NA(),Y7)</f>
        <v>107.96</v>
      </c>
      <c r="Z6" s="21">
        <f t="shared" ref="Z6:AH6" si="4">IF(Z7="",NA(),Z7)</f>
        <v>112.27</v>
      </c>
      <c r="AA6" s="21">
        <f t="shared" si="4"/>
        <v>114</v>
      </c>
      <c r="AB6" s="21">
        <f t="shared" si="4"/>
        <v>100.27</v>
      </c>
      <c r="AC6" s="21">
        <f t="shared" si="4"/>
        <v>100.14</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15.36</v>
      </c>
      <c r="AV6" s="21">
        <f t="shared" ref="AV6:BD6" si="6">IF(AV7="",NA(),AV7)</f>
        <v>11.24</v>
      </c>
      <c r="AW6" s="21">
        <f t="shared" si="6"/>
        <v>11.67</v>
      </c>
      <c r="AX6" s="21">
        <f t="shared" si="6"/>
        <v>1.81</v>
      </c>
      <c r="AY6" s="21">
        <f t="shared" si="6"/>
        <v>4.59</v>
      </c>
      <c r="AZ6" s="21">
        <f t="shared" si="6"/>
        <v>29.13</v>
      </c>
      <c r="BA6" s="21">
        <f t="shared" si="6"/>
        <v>35.69</v>
      </c>
      <c r="BB6" s="21">
        <f t="shared" si="6"/>
        <v>38.4</v>
      </c>
      <c r="BC6" s="21">
        <f t="shared" si="6"/>
        <v>44.04</v>
      </c>
      <c r="BD6" s="21">
        <f t="shared" si="6"/>
        <v>58.25</v>
      </c>
      <c r="BE6" s="20" t="str">
        <f>IF(BE7="","",IF(BE7="-","【-】","【"&amp;SUBSTITUTE(TEXT(BE7,"#,##0.00"),"-","△")&amp;"】"))</f>
        <v>【47.19】</v>
      </c>
      <c r="BF6" s="21">
        <f>IF(BF7="",NA(),BF7)</f>
        <v>1390.21</v>
      </c>
      <c r="BG6" s="21">
        <f t="shared" ref="BG6:BO6" si="7">IF(BG7="",NA(),BG7)</f>
        <v>1321</v>
      </c>
      <c r="BH6" s="21">
        <f t="shared" si="7"/>
        <v>1285.01</v>
      </c>
      <c r="BI6" s="21">
        <f t="shared" si="7"/>
        <v>3387.78</v>
      </c>
      <c r="BJ6" s="21">
        <f t="shared" si="7"/>
        <v>3164.54</v>
      </c>
      <c r="BK6" s="21">
        <f t="shared" si="7"/>
        <v>867.83</v>
      </c>
      <c r="BL6" s="21">
        <f t="shared" si="7"/>
        <v>791.76</v>
      </c>
      <c r="BM6" s="21">
        <f t="shared" si="7"/>
        <v>900.82</v>
      </c>
      <c r="BN6" s="21">
        <f t="shared" si="7"/>
        <v>839.21</v>
      </c>
      <c r="BO6" s="21">
        <f t="shared" si="7"/>
        <v>791.46</v>
      </c>
      <c r="BP6" s="20" t="str">
        <f>IF(BP7="","",IF(BP7="-","【-】","【"&amp;SUBSTITUTE(TEXT(BP7,"#,##0.00"),"-","△")&amp;"】"))</f>
        <v>【798.10】</v>
      </c>
      <c r="BQ6" s="21">
        <f>IF(BQ7="",NA(),BQ7)</f>
        <v>100</v>
      </c>
      <c r="BR6" s="21">
        <f t="shared" ref="BR6:BZ6" si="8">IF(BR7="",NA(),BR7)</f>
        <v>99.96</v>
      </c>
      <c r="BS6" s="21">
        <f t="shared" si="8"/>
        <v>100</v>
      </c>
      <c r="BT6" s="21">
        <f t="shared" si="8"/>
        <v>100</v>
      </c>
      <c r="BU6" s="21">
        <f t="shared" si="8"/>
        <v>109.66</v>
      </c>
      <c r="BV6" s="21">
        <f t="shared" si="8"/>
        <v>57.08</v>
      </c>
      <c r="BW6" s="21">
        <f t="shared" si="8"/>
        <v>56.26</v>
      </c>
      <c r="BX6" s="21">
        <f t="shared" si="8"/>
        <v>52.94</v>
      </c>
      <c r="BY6" s="21">
        <f t="shared" si="8"/>
        <v>52.05</v>
      </c>
      <c r="BZ6" s="21">
        <f t="shared" si="8"/>
        <v>47.96</v>
      </c>
      <c r="CA6" s="20" t="str">
        <f>IF(CA7="","",IF(CA7="-","【-】","【"&amp;SUBSTITUTE(TEXT(CA7,"#,##0.00"),"-","△")&amp;"】"))</f>
        <v>【54.51】</v>
      </c>
      <c r="CB6" s="21">
        <f>IF(CB7="",NA(),CB7)</f>
        <v>176.27</v>
      </c>
      <c r="CC6" s="21">
        <f t="shared" ref="CC6:CK6" si="9">IF(CC7="",NA(),CC7)</f>
        <v>176</v>
      </c>
      <c r="CD6" s="21">
        <f t="shared" si="9"/>
        <v>176.3</v>
      </c>
      <c r="CE6" s="21">
        <f t="shared" si="9"/>
        <v>156.6</v>
      </c>
      <c r="CF6" s="21">
        <f t="shared" si="9"/>
        <v>170.48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76.38</v>
      </c>
      <c r="CN6" s="21">
        <f t="shared" ref="CN6:CV6" si="10">IF(CN7="",NA(),CN7)</f>
        <v>78.430000000000007</v>
      </c>
      <c r="CO6" s="21">
        <f t="shared" si="10"/>
        <v>55.54</v>
      </c>
      <c r="CP6" s="21">
        <f t="shared" si="10"/>
        <v>82.34</v>
      </c>
      <c r="CQ6" s="21">
        <f t="shared" si="10"/>
        <v>84.9</v>
      </c>
      <c r="CR6" s="21">
        <f t="shared" si="10"/>
        <v>54.83</v>
      </c>
      <c r="CS6" s="21">
        <f t="shared" si="10"/>
        <v>66.53</v>
      </c>
      <c r="CT6" s="21">
        <f t="shared" si="10"/>
        <v>52.35</v>
      </c>
      <c r="CU6" s="21">
        <f t="shared" si="10"/>
        <v>46.25</v>
      </c>
      <c r="CV6" s="21">
        <f t="shared" si="10"/>
        <v>45.32</v>
      </c>
      <c r="CW6" s="20" t="str">
        <f>IF(CW7="","",IF(CW7="-","【-】","【"&amp;SUBSTITUTE(TEXT(CW7,"#,##0.00"),"-","△")&amp;"】"))</f>
        <v>【49.92】</v>
      </c>
      <c r="CX6" s="21">
        <f>IF(CX7="",NA(),CX7)</f>
        <v>88.87</v>
      </c>
      <c r="CY6" s="21">
        <f t="shared" ref="CY6:DG6" si="11">IF(CY7="",NA(),CY7)</f>
        <v>89.39</v>
      </c>
      <c r="CZ6" s="21">
        <f t="shared" si="11"/>
        <v>89.76</v>
      </c>
      <c r="DA6" s="21">
        <f t="shared" si="11"/>
        <v>92.49</v>
      </c>
      <c r="DB6" s="21">
        <f t="shared" si="11"/>
        <v>92.83</v>
      </c>
      <c r="DC6" s="21">
        <f t="shared" si="11"/>
        <v>84.7</v>
      </c>
      <c r="DD6" s="21">
        <f t="shared" si="11"/>
        <v>84.67</v>
      </c>
      <c r="DE6" s="21">
        <f t="shared" si="11"/>
        <v>84.39</v>
      </c>
      <c r="DF6" s="21">
        <f t="shared" si="11"/>
        <v>83.96</v>
      </c>
      <c r="DG6" s="21">
        <f t="shared" si="11"/>
        <v>83.54</v>
      </c>
      <c r="DH6" s="20" t="str">
        <f>IF(DH7="","",IF(DH7="-","【-】","【"&amp;SUBSTITUTE(TEXT(DH7,"#,##0.00"),"-","△")&amp;"】"))</f>
        <v>【87.80】</v>
      </c>
      <c r="DI6" s="21">
        <f>IF(DI7="",NA(),DI7)</f>
        <v>9.32</v>
      </c>
      <c r="DJ6" s="21">
        <f t="shared" ref="DJ6:DR6" si="12">IF(DJ7="",NA(),DJ7)</f>
        <v>12.09</v>
      </c>
      <c r="DK6" s="21">
        <f t="shared" si="12"/>
        <v>14.78</v>
      </c>
      <c r="DL6" s="21">
        <f t="shared" si="12"/>
        <v>17.47</v>
      </c>
      <c r="DM6" s="21">
        <f t="shared" si="12"/>
        <v>20.149999999999999</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15">
      <c r="A7" s="14"/>
      <c r="B7" s="23">
        <v>2024</v>
      </c>
      <c r="C7" s="23">
        <v>162060</v>
      </c>
      <c r="D7" s="23">
        <v>46</v>
      </c>
      <c r="E7" s="23">
        <v>17</v>
      </c>
      <c r="F7" s="23">
        <v>5</v>
      </c>
      <c r="G7" s="23">
        <v>0</v>
      </c>
      <c r="H7" s="23" t="s">
        <v>96</v>
      </c>
      <c r="I7" s="23" t="s">
        <v>97</v>
      </c>
      <c r="J7" s="23" t="s">
        <v>98</v>
      </c>
      <c r="K7" s="23" t="s">
        <v>99</v>
      </c>
      <c r="L7" s="23" t="s">
        <v>100</v>
      </c>
      <c r="M7" s="23" t="s">
        <v>101</v>
      </c>
      <c r="N7" s="24" t="s">
        <v>102</v>
      </c>
      <c r="O7" s="24">
        <v>57.07</v>
      </c>
      <c r="P7" s="24">
        <v>2.88</v>
      </c>
      <c r="Q7" s="24">
        <v>78.209999999999994</v>
      </c>
      <c r="R7" s="24">
        <v>3593</v>
      </c>
      <c r="S7" s="24">
        <v>32489</v>
      </c>
      <c r="T7" s="24">
        <v>54.62</v>
      </c>
      <c r="U7" s="24">
        <v>594.82000000000005</v>
      </c>
      <c r="V7" s="24">
        <v>934</v>
      </c>
      <c r="W7" s="24">
        <v>0.82</v>
      </c>
      <c r="X7" s="24">
        <v>1139.02</v>
      </c>
      <c r="Y7" s="24">
        <v>107.96</v>
      </c>
      <c r="Z7" s="24">
        <v>112.27</v>
      </c>
      <c r="AA7" s="24">
        <v>114</v>
      </c>
      <c r="AB7" s="24">
        <v>100.27</v>
      </c>
      <c r="AC7" s="24">
        <v>100.14</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15.36</v>
      </c>
      <c r="AV7" s="24">
        <v>11.24</v>
      </c>
      <c r="AW7" s="24">
        <v>11.67</v>
      </c>
      <c r="AX7" s="24">
        <v>1.81</v>
      </c>
      <c r="AY7" s="24">
        <v>4.59</v>
      </c>
      <c r="AZ7" s="24">
        <v>29.13</v>
      </c>
      <c r="BA7" s="24">
        <v>35.69</v>
      </c>
      <c r="BB7" s="24">
        <v>38.4</v>
      </c>
      <c r="BC7" s="24">
        <v>44.04</v>
      </c>
      <c r="BD7" s="24">
        <v>58.25</v>
      </c>
      <c r="BE7" s="24">
        <v>47.19</v>
      </c>
      <c r="BF7" s="24">
        <v>1390.21</v>
      </c>
      <c r="BG7" s="24">
        <v>1321</v>
      </c>
      <c r="BH7" s="24">
        <v>1285.01</v>
      </c>
      <c r="BI7" s="24">
        <v>3387.78</v>
      </c>
      <c r="BJ7" s="24">
        <v>3164.54</v>
      </c>
      <c r="BK7" s="24">
        <v>867.83</v>
      </c>
      <c r="BL7" s="24">
        <v>791.76</v>
      </c>
      <c r="BM7" s="24">
        <v>900.82</v>
      </c>
      <c r="BN7" s="24">
        <v>839.21</v>
      </c>
      <c r="BO7" s="24">
        <v>791.46</v>
      </c>
      <c r="BP7" s="24">
        <v>798.1</v>
      </c>
      <c r="BQ7" s="24">
        <v>100</v>
      </c>
      <c r="BR7" s="24">
        <v>99.96</v>
      </c>
      <c r="BS7" s="24">
        <v>100</v>
      </c>
      <c r="BT7" s="24">
        <v>100</v>
      </c>
      <c r="BU7" s="24">
        <v>109.66</v>
      </c>
      <c r="BV7" s="24">
        <v>57.08</v>
      </c>
      <c r="BW7" s="24">
        <v>56.26</v>
      </c>
      <c r="BX7" s="24">
        <v>52.94</v>
      </c>
      <c r="BY7" s="24">
        <v>52.05</v>
      </c>
      <c r="BZ7" s="24">
        <v>47.96</v>
      </c>
      <c r="CA7" s="24">
        <v>54.51</v>
      </c>
      <c r="CB7" s="24">
        <v>176.27</v>
      </c>
      <c r="CC7" s="24">
        <v>176</v>
      </c>
      <c r="CD7" s="24">
        <v>176.3</v>
      </c>
      <c r="CE7" s="24">
        <v>156.6</v>
      </c>
      <c r="CF7" s="24">
        <v>170.48</v>
      </c>
      <c r="CG7" s="24">
        <v>274.99</v>
      </c>
      <c r="CH7" s="24">
        <v>282.08999999999997</v>
      </c>
      <c r="CI7" s="24">
        <v>303.27999999999997</v>
      </c>
      <c r="CJ7" s="24">
        <v>301.86</v>
      </c>
      <c r="CK7" s="24">
        <v>325.85000000000002</v>
      </c>
      <c r="CL7" s="24">
        <v>286.33</v>
      </c>
      <c r="CM7" s="24">
        <v>76.38</v>
      </c>
      <c r="CN7" s="24">
        <v>78.430000000000007</v>
      </c>
      <c r="CO7" s="24">
        <v>55.54</v>
      </c>
      <c r="CP7" s="24">
        <v>82.34</v>
      </c>
      <c r="CQ7" s="24">
        <v>84.9</v>
      </c>
      <c r="CR7" s="24">
        <v>54.83</v>
      </c>
      <c r="CS7" s="24">
        <v>66.53</v>
      </c>
      <c r="CT7" s="24">
        <v>52.35</v>
      </c>
      <c r="CU7" s="24">
        <v>46.25</v>
      </c>
      <c r="CV7" s="24">
        <v>45.32</v>
      </c>
      <c r="CW7" s="24">
        <v>49.92</v>
      </c>
      <c r="CX7" s="24">
        <v>88.87</v>
      </c>
      <c r="CY7" s="24">
        <v>89.39</v>
      </c>
      <c r="CZ7" s="24">
        <v>89.76</v>
      </c>
      <c r="DA7" s="24">
        <v>92.49</v>
      </c>
      <c r="DB7" s="24">
        <v>92.83</v>
      </c>
      <c r="DC7" s="24">
        <v>84.7</v>
      </c>
      <c r="DD7" s="24">
        <v>84.67</v>
      </c>
      <c r="DE7" s="24">
        <v>84.39</v>
      </c>
      <c r="DF7" s="24">
        <v>83.96</v>
      </c>
      <c r="DG7" s="24">
        <v>83.54</v>
      </c>
      <c r="DH7" s="24">
        <v>87.8</v>
      </c>
      <c r="DI7" s="24">
        <v>9.32</v>
      </c>
      <c r="DJ7" s="24">
        <v>12.09</v>
      </c>
      <c r="DK7" s="24">
        <v>14.78</v>
      </c>
      <c r="DL7" s="24">
        <v>17.47</v>
      </c>
      <c r="DM7" s="24">
        <v>20.149999999999999</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上下水道課LG系ユーザー10</cp:lastModifiedBy>
  <dcterms:modified xsi:type="dcterms:W3CDTF">2026-01-15T11:00:36Z</dcterms:modified>
</cp:coreProperties>
</file>