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Lg-filesv\oawork\上下水道課\下水道\下水道経理担当\庶務・雑件\◆県照会等\【市町村支援課・照会】公営企業に係る経営比較分析表（令和×年度決算）の分析・公表について\R8.01経営比較分析表（R6決算）\R7.1.14 Fw 公営企業に係る経営比較分析表（令和６年度決算）の分析・公表について\下水道（法適用）R7.1照会分\"/>
    </mc:Choice>
  </mc:AlternateContent>
  <xr:revisionPtr revIDLastSave="0" documentId="13_ncr:1_{35C4AC19-4DE1-4EA8-A42C-90F17189542C}" xr6:coauthVersionLast="36" xr6:coauthVersionMax="36" xr10:uidLastSave="{00000000-0000-0000-0000-000000000000}"/>
  <workbookProtection workbookAlgorithmName="SHA-512" workbookHashValue="nHmTgffVEkoRDhYhPl59bDL1iC/mUgDnv6Zg3Ranmgz5jLBmJoli1lzxW883wWSHKwtbOu9J2PUn4tUo4GR1cQ==" workbookSaltValue="S1seNkj2zArAonsSAxIxKQ==" workbookSpinCount="100000" lockStructure="1"/>
  <bookViews>
    <workbookView xWindow="0" yWindow="0" windowWidth="20490" windowHeight="742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G85" i="4"/>
  <c r="AT10" i="4"/>
  <c r="I10" i="4"/>
  <c r="I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<sst xmlns="http://schemas.openxmlformats.org/spreadsheetml/2006/main" count="236" uniqueCount="115">
  <si>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</si>
  <si>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</si>
  <si>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</si>
  <si>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</si>
  <si>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</si>
  <si>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</si>
  <si>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</si>
  <si>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</si>
  <si>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</si>
  <si>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</si>
  <si>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</si>
  <si>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</si>
  <si>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</si>
  <si>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</si>
  <si>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</si>
  <si>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</si>
  <si>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</si>
  <si>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</si>
  <si>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</si>
  <si>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</si>
  <si>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</si>
  <si>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</si>
  <si>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</si>
  <si>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</si>
  <si>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</si>
  <si>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</si>
  <si>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</si>
  <si>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</si>
  <si>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</si>
  <si>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</si>
  <si>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</si>
  <si>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</si>
  <si>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</si>
  <si>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</si>
  <si>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</si>
  <si>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</si>
  <si>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</si>
  <si>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</si>
  <si>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</si>
  <si>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</si>
  <si>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</si>
  <si>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</si>
  <si>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</si>
  <si>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</si>
  <si>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</si>
  <si>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</si>
  <si>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</si>
  <si>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</si>
  <si>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</si>
  <si>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</si>
  <si>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</si>
  <si>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</si>
  <si>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</si>
  <si>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</si>
  <si>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</si>
  <si>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</si>
  <si>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</si>
  <si>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</si>
  <si>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</si>
  <si>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</si>
  <si>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</si>
  <si>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</si>
  <si>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</si>
  <si>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</si>
  <si>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</si>
  <si>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</si>
  <si>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</si>
  <si>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</si>
  <si>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</si>
  <si>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</si>
  <si>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</si>
  <si>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</si>
  <si>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</si>
  <si>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</si>
  <si>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</si>
  <si>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</si>
  <si>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</si>
  <si>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</si>
  <si>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</si>
  <si>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</si>
  <si>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</si>
  <si>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</si>
  <si>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</si>
  <si>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</si>
  <si>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</si>
  <si>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</si>
  <si>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</si>
  <si>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</si>
  <si>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</si>
  <si>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</si>
  <si>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</si>
  <si>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</si>
  <si>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</si>
  <si>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</si>
  <si>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</si>
  <si>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滑川市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</si>
  <si>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</si>
  <si>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</si>
  <si>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</si>
  <si>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</si>
  <si>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</si>
  <si>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</si>
  <si>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</si>
  <si>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</si>
  <si>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</si>
  <si>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</si>
  <si>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</si>
  <si>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</si>
  <si>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</si>
  <si>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</si>
  <si>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</si>
  <si>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</si>
  <si>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①減価償却率については、事業開始が、他の団体に比べ遅かったことから、低い数値になっています。
　②管渠老朽化率は、法定耐用年数を経過した管渠がないため、0％となっています。
　③管渠改善率は、先に述べたように耐用年数を経過した管渠がなく、令和５年度は更新・老朽化対策を行わなかったため、0％となっています。
　今後は、下水道施設を一体的に捉えたストックマネジメント計画に基づき、計画的な改築更新を行うことで、更新投資の効率化と平準化に努めます。</t>
    <phoneticPr fontId="4"/>
  </si>
  <si>
    <t>　特定環境保全公共下水道は、未整備区域の整備を進める一方で、今後は老朽化した施設の改築更新等による設備投資の増加が見込まれ、それに伴う企業債の償還金や支払利息も引き続き多額に上ると見込まれます。一方、使用料収入は、急速な人口減少や節水器具の普及などにより、大幅な増収は見込めないほか、近年の物価高騰や職員給与費の上昇による営業費用の増加もあり、今後も厳しい経営状況が続きます。
　H30年度から、地方公営企業法を適用したことから、今後は、経営状況をより的確に把握し、適切な使用料の設定や、効率的な維持管理による経費節減、更新投資の平準化と経費節減に取り組み、経営改善に努めます。
　経営戦略の策定状況：H29年３月策定済
　　　　　　　　　　　R03年３月改定済
　　　　　　　　　　　R08年３月中間見直し</t>
    <phoneticPr fontId="4"/>
  </si>
  <si>
    <t>①新規の管渠築造が継続中であることを背景に下水道使用料が増加していること等から、経常収支比率は上昇傾向にあり、100％以上を維持しています。ただし収益には一般会計からの繰入金が含まれているため引き続き経営改善に努める必要があります。
　③流動比率は100％を上回っていますが、施設の老朽化に伴う突発的な事後保全が相次ぐなどし、前期比では悪化しています。引き続き企業債残高に留意し、事業の実施に努めます。
　④企業債残高対事業規模比率は、地理的要因などにより、建設事業費が嵩んだことや、資本費平準化債を可能限度額まで起債していることなどが原因で、平均を上回っていると考えられます。
　⑤経費回収率は100％で推移していましたが、物価の高騰を背景とする収益的支出の増加等により、100％を割り込みました。使用料で賄うべき経費は概ね使用料で賄うことができていますが、今後は急速な人口減少に伴う需要減が見込まれることから、料金改定などを検討していく必要があります。
　⑥汚水処理原価は、全国平均を下回る値となっていますが、現在も未整備区域の整備を進めていることから、今後は高くなることが見込まれます。
　⑦施設利用率は、公共下水道でまとめて計上しているため、数値がありません。
　⑧水洗化率は、現在整備が進行中で、普及人口が増加しているため、早期の改善は難しい状況ですが、引き続き下水道未接続世帯への啓発活動に取り組むことで改善を図り、使用料収入の確保に努めます。
　ただし、これらの経営指標は、浄化センターの建設や改築更新費を、全て公共下水道に計上しているため、見かけ上経営の健全性がより高い数値となっている点に留意が必要です。</t>
    <rPh sb="1" eb="3">
      <t>シンキ</t>
    </rPh>
    <rPh sb="47" eb="49">
      <t>ジョウショウ</t>
    </rPh>
    <rPh sb="49" eb="51">
      <t>ケイコウ</t>
    </rPh>
    <rPh sb="59" eb="61">
      <t>イジョウ</t>
    </rPh>
    <rPh sb="62" eb="64">
      <t>イジ</t>
    </rPh>
    <rPh sb="138" eb="140">
      <t>シセツ</t>
    </rPh>
    <rPh sb="141" eb="144">
      <t>ロウキュウカ</t>
    </rPh>
    <rPh sb="145" eb="146">
      <t>トモナ</t>
    </rPh>
    <rPh sb="147" eb="150">
      <t>トッパツテキ</t>
    </rPh>
    <rPh sb="151" eb="155">
      <t>ジゴホゼン</t>
    </rPh>
    <rPh sb="156" eb="158">
      <t>アイツ</t>
    </rPh>
    <rPh sb="163" eb="166">
      <t>ゼンキヒ</t>
    </rPh>
    <rPh sb="168" eb="170">
      <t>アッカ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</si>
</sst>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57-4D4B-9B00-043D5433C0B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4F57-4D4B-9B00-043D5433C0B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6C-42ED-A6D1-2D37FD7149E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0A6C-42ED-A6D1-2D37FD7149E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78.28</c:v>
                </c:pt>
                <c:pt idx="1">
                  <c:v>77.989999999999995</c:v>
                </c:pt>
                <c:pt idx="2">
                  <c:v>78.400000000000006</c:v>
                </c:pt>
                <c:pt idx="3">
                  <c:v>79.540000000000006</c:v>
                </c:pt>
                <c:pt idx="4">
                  <c:v>80.44</c:v>
                </c:pt>
              </c:numCache>
            </c:numRef>
          </c:val>
          <c:extLst>
            <c:ext xmlns:c16="http://schemas.microsoft.com/office/drawing/2014/chart" uri="{C3380CC4-5D6E-409C-BE32-E72D297353CC}">
              <c16:uniqueId val="{00000000-5F02-4BD5-948A-DEAC8A50BD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5F02-4BD5-948A-DEAC8A50BD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109.4</c:v>
                </c:pt>
                <c:pt idx="1">
                  <c:v>109.64</c:v>
                </c:pt>
                <c:pt idx="2">
                  <c:v>109.24</c:v>
                </c:pt>
                <c:pt idx="3">
                  <c:v>110.71</c:v>
                </c:pt>
                <c:pt idx="4">
                  <c:v>124.77</c:v>
                </c:pt>
              </c:numCache>
            </c:numRef>
          </c:val>
          <c:extLst>
            <c:ext xmlns:c16="http://schemas.microsoft.com/office/drawing/2014/chart" uri="{C3380CC4-5D6E-409C-BE32-E72D297353CC}">
              <c16:uniqueId val="{00000000-1D4B-4704-9771-0D584D9062A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1D4B-4704-9771-0D584D9062A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6.11</c:v>
                </c:pt>
                <c:pt idx="1">
                  <c:v>7.9</c:v>
                </c:pt>
                <c:pt idx="2">
                  <c:v>9.8000000000000007</c:v>
                </c:pt>
                <c:pt idx="3">
                  <c:v>11.62</c:v>
                </c:pt>
                <c:pt idx="4">
                  <c:v>13.62</c:v>
                </c:pt>
              </c:numCache>
            </c:numRef>
          </c:val>
          <c:extLst>
            <c:ext xmlns:c16="http://schemas.microsoft.com/office/drawing/2014/chart" uri="{C3380CC4-5D6E-409C-BE32-E72D297353CC}">
              <c16:uniqueId val="{00000000-EA07-4FA2-A67A-41296C26D84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EA07-4FA2-A67A-41296C26D84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EB-44C7-8080-158DDF2FD5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32EB-44C7-8080-158DDF2FD5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FE-49F1-A39E-E5A7F409E65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87FE-49F1-A39E-E5A7F409E65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143.03</c:v>
                </c:pt>
                <c:pt idx="1">
                  <c:v>113.37</c:v>
                </c:pt>
                <c:pt idx="2">
                  <c:v>149.07</c:v>
                </c:pt>
                <c:pt idx="3">
                  <c:v>163.93</c:v>
                </c:pt>
                <c:pt idx="4">
                  <c:v>128.97999999999999</c:v>
                </c:pt>
              </c:numCache>
            </c:numRef>
          </c:val>
          <c:extLst>
            <c:ext xmlns:c16="http://schemas.microsoft.com/office/drawing/2014/chart" uri="{C3380CC4-5D6E-409C-BE32-E72D297353CC}">
              <c16:uniqueId val="{00000000-3962-44E4-B4D7-9970D250B6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3962-44E4-B4D7-9970D250B6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1487.94</c:v>
                </c:pt>
                <c:pt idx="1">
                  <c:v>1500.16</c:v>
                </c:pt>
                <c:pt idx="2">
                  <c:v>1429.8</c:v>
                </c:pt>
                <c:pt idx="3">
                  <c:v>1275.99</c:v>
                </c:pt>
                <c:pt idx="4">
                  <c:v>1103.2</c:v>
                </c:pt>
              </c:numCache>
            </c:numRef>
          </c:val>
          <c:extLst>
            <c:ext xmlns:c16="http://schemas.microsoft.com/office/drawing/2014/chart" uri="{C3380CC4-5D6E-409C-BE32-E72D297353CC}">
              <c16:uniqueId val="{00000000-D860-4079-BFDC-A16E59074E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D860-4079-BFDC-A16E59074E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97.95</c:v>
                </c:pt>
              </c:numCache>
            </c:numRef>
          </c:val>
          <c:extLst>
            <c:ext xmlns:c16="http://schemas.microsoft.com/office/drawing/2014/chart" uri="{C3380CC4-5D6E-409C-BE32-E72D297353CC}">
              <c16:uniqueId val="{00000000-7F5B-40F9-9F4D-7AA11A0BE9C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7F5B-40F9-9F4D-7AA11A0BE9C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177.39</c:v>
                </c:pt>
                <c:pt idx="1">
                  <c:v>176.3</c:v>
                </c:pt>
                <c:pt idx="2">
                  <c:v>176.7</c:v>
                </c:pt>
                <c:pt idx="3">
                  <c:v>178.96</c:v>
                </c:pt>
                <c:pt idx="4">
                  <c:v>183.5</c:v>
                </c:pt>
              </c:numCache>
            </c:numRef>
          </c:val>
          <c:extLst>
            <c:ext xmlns:c16="http://schemas.microsoft.com/office/drawing/2014/chart" uri="{C3380CC4-5D6E-409C-BE32-E72D297353CC}">
              <c16:uniqueId val="{00000000-17BF-4965-AB60-E856EC3CAB9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17BF-4965-AB60-E856EC3CAB9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8" zoomScale="75" zoomScaleNormal="75" workbookViewId="0">
      <selection activeCell="BH35" sqref="BH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富山県　滑川市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32489</v>
      </c>
      <c r="AM8" s="41"/>
      <c r="AN8" s="41"/>
      <c r="AO8" s="41"/>
      <c r="AP8" s="41"/>
      <c r="AQ8" s="41"/>
      <c r="AR8" s="41"/>
      <c r="AS8" s="41"/>
      <c r="AT8" s="34">
        <f>データ!T6</f>
        <v>54.62</v>
      </c>
      <c r="AU8" s="34"/>
      <c r="AV8" s="34"/>
      <c r="AW8" s="34"/>
      <c r="AX8" s="34"/>
      <c r="AY8" s="34"/>
      <c r="AZ8" s="34"/>
      <c r="BA8" s="34"/>
      <c r="BB8" s="34">
        <f>データ!U6</f>
        <v>594.82000000000005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47.99</v>
      </c>
      <c r="J10" s="34"/>
      <c r="K10" s="34"/>
      <c r="L10" s="34"/>
      <c r="M10" s="34"/>
      <c r="N10" s="34"/>
      <c r="O10" s="34"/>
      <c r="P10" s="34">
        <f>データ!P6</f>
        <v>51.44</v>
      </c>
      <c r="Q10" s="34"/>
      <c r="R10" s="34"/>
      <c r="S10" s="34"/>
      <c r="T10" s="34"/>
      <c r="U10" s="34"/>
      <c r="V10" s="34"/>
      <c r="W10" s="34">
        <f>データ!Q6</f>
        <v>87.6</v>
      </c>
      <c r="X10" s="34"/>
      <c r="Y10" s="34"/>
      <c r="Z10" s="34"/>
      <c r="AA10" s="34"/>
      <c r="AB10" s="34"/>
      <c r="AC10" s="34"/>
      <c r="AD10" s="41">
        <f>データ!R6</f>
        <v>3593</v>
      </c>
      <c r="AE10" s="41"/>
      <c r="AF10" s="41"/>
      <c r="AG10" s="41"/>
      <c r="AH10" s="41"/>
      <c r="AI10" s="41"/>
      <c r="AJ10" s="41"/>
      <c r="AK10" s="2"/>
      <c r="AL10" s="41">
        <f>データ!V6</f>
        <v>16670</v>
      </c>
      <c r="AM10" s="41"/>
      <c r="AN10" s="41"/>
      <c r="AO10" s="41"/>
      <c r="AP10" s="41"/>
      <c r="AQ10" s="41"/>
      <c r="AR10" s="41"/>
      <c r="AS10" s="41"/>
      <c r="AT10" s="34">
        <f>データ!W6</f>
        <v>6.31</v>
      </c>
      <c r="AU10" s="34"/>
      <c r="AV10" s="34"/>
      <c r="AW10" s="34"/>
      <c r="AX10" s="34"/>
      <c r="AY10" s="34"/>
      <c r="AZ10" s="34"/>
      <c r="BA10" s="34"/>
      <c r="BB10" s="34">
        <f>データ!X6</f>
        <v>2641.84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hqpoPH9kJhgxKY//p6xNhW2CLC18ZKmDBYXBdS41HtUTWPKYYD8hpgYy2t1boIyz9UGeXWCFtdFjRZ0vxUprQ==" saltValue="OagFfduwopQ7b/0QPE0DZ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162060</v>
      </c>
      <c r="D6" s="19">
        <f t="shared" si="3"/>
        <v>46</v>
      </c>
      <c r="E6" s="19">
        <f t="shared" si="3"/>
        <v>17</v>
      </c>
      <c r="F6" s="19">
        <f t="shared" si="3"/>
        <v>4</v>
      </c>
      <c r="G6" s="19">
        <f t="shared" si="3"/>
        <v>0</v>
      </c>
      <c r="H6" s="19" t="str">
        <f t="shared" si="3"/>
        <v>富山県　滑川市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47.99</v>
      </c>
      <c r="P6" s="20">
        <f t="shared" si="3"/>
        <v>51.44</v>
      </c>
      <c r="Q6" s="20">
        <f t="shared" si="3"/>
        <v>87.6</v>
      </c>
      <c r="R6" s="20">
        <f t="shared" si="3"/>
        <v>3593</v>
      </c>
      <c r="S6" s="20">
        <f t="shared" si="3"/>
        <v>32489</v>
      </c>
      <c r="T6" s="20">
        <f t="shared" si="3"/>
        <v>54.62</v>
      </c>
      <c r="U6" s="20">
        <f t="shared" si="3"/>
        <v>594.82000000000005</v>
      </c>
      <c r="V6" s="20">
        <f t="shared" si="3"/>
        <v>16670</v>
      </c>
      <c r="W6" s="20">
        <f t="shared" si="3"/>
        <v>6.31</v>
      </c>
      <c r="X6" s="20">
        <f t="shared" si="3"/>
        <v>2641.84</v>
      </c>
      <c r="Y6" s="21">
        <f>IF(Y7="",NA(),Y7)</f>
        <v>109.4</v>
      </c>
      <c r="Z6" s="21">
        <f t="shared" ref="Z6:AH6" si="4">IF(Z7="",NA(),Z7)</f>
        <v>109.64</v>
      </c>
      <c r="AA6" s="21">
        <f t="shared" si="4"/>
        <v>109.24</v>
      </c>
      <c r="AB6" s="21">
        <f t="shared" si="4"/>
        <v>110.71</v>
      </c>
      <c r="AC6" s="21">
        <f t="shared" si="4"/>
        <v>124.77</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143.03</v>
      </c>
      <c r="AV6" s="21">
        <f t="shared" ref="AV6:BD6" si="6">IF(AV7="",NA(),AV7)</f>
        <v>113.37</v>
      </c>
      <c r="AW6" s="21">
        <f t="shared" si="6"/>
        <v>149.07</v>
      </c>
      <c r="AX6" s="21">
        <f t="shared" si="6"/>
        <v>163.93</v>
      </c>
      <c r="AY6" s="21">
        <f t="shared" si="6"/>
        <v>128.97999999999999</v>
      </c>
      <c r="AZ6" s="21">
        <f t="shared" si="6"/>
        <v>46.85</v>
      </c>
      <c r="BA6" s="21">
        <f t="shared" si="6"/>
        <v>44.35</v>
      </c>
      <c r="BB6" s="21">
        <f t="shared" si="6"/>
        <v>41.51</v>
      </c>
      <c r="BC6" s="21">
        <f t="shared" si="6"/>
        <v>45.01</v>
      </c>
      <c r="BD6" s="21">
        <f t="shared" si="6"/>
        <v>46.37</v>
      </c>
      <c r="BE6" s="20" t="str">
        <f>IF(BE7="","",IF(BE7="-","【-】","【"&amp;SUBSTITUTE(TEXT(BE7,"#,##0.00"),"-","△")&amp;"】"))</f>
        <v>【50.90】</v>
      </c>
      <c r="BF6" s="21">
        <f>IF(BF7="",NA(),BF7)</f>
        <v>1487.94</v>
      </c>
      <c r="BG6" s="21">
        <f t="shared" ref="BG6:BO6" si="7">IF(BG7="",NA(),BG7)</f>
        <v>1500.16</v>
      </c>
      <c r="BH6" s="21">
        <f t="shared" si="7"/>
        <v>1429.8</v>
      </c>
      <c r="BI6" s="21">
        <f t="shared" si="7"/>
        <v>1275.99</v>
      </c>
      <c r="BJ6" s="21">
        <f t="shared" si="7"/>
        <v>1103.2</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100</v>
      </c>
      <c r="BR6" s="21">
        <f t="shared" ref="BR6:BZ6" si="8">IF(BR7="",NA(),BR7)</f>
        <v>100</v>
      </c>
      <c r="BS6" s="21">
        <f t="shared" si="8"/>
        <v>100</v>
      </c>
      <c r="BT6" s="21">
        <f t="shared" si="8"/>
        <v>100</v>
      </c>
      <c r="BU6" s="21">
        <f t="shared" si="8"/>
        <v>97.95</v>
      </c>
      <c r="BV6" s="21">
        <f t="shared" si="8"/>
        <v>82.88</v>
      </c>
      <c r="BW6" s="21">
        <f t="shared" si="8"/>
        <v>82.53</v>
      </c>
      <c r="BX6" s="21">
        <f t="shared" si="8"/>
        <v>81.81</v>
      </c>
      <c r="BY6" s="21">
        <f t="shared" si="8"/>
        <v>82.27</v>
      </c>
      <c r="BZ6" s="21">
        <f t="shared" si="8"/>
        <v>80.36</v>
      </c>
      <c r="CA6" s="20" t="str">
        <f>IF(CA7="","",IF(CA7="-","【-】","【"&amp;SUBSTITUTE(TEXT(CA7,"#,##0.00"),"-","△")&amp;"】"))</f>
        <v>【72.92】</v>
      </c>
      <c r="CB6" s="21">
        <f>IF(CB7="",NA(),CB7)</f>
        <v>177.39</v>
      </c>
      <c r="CC6" s="21">
        <f t="shared" ref="CC6:CK6" si="9">IF(CC7="",NA(),CC7)</f>
        <v>176.3</v>
      </c>
      <c r="CD6" s="21">
        <f t="shared" si="9"/>
        <v>176.7</v>
      </c>
      <c r="CE6" s="21">
        <f t="shared" si="9"/>
        <v>178.96</v>
      </c>
      <c r="CF6" s="21">
        <f t="shared" si="9"/>
        <v>183.5</v>
      </c>
      <c r="CG6" s="21">
        <f t="shared" si="9"/>
        <v>187.76</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45.87</v>
      </c>
      <c r="CS6" s="21">
        <f t="shared" si="10"/>
        <v>44.24</v>
      </c>
      <c r="CT6" s="21">
        <f t="shared" si="10"/>
        <v>45.3</v>
      </c>
      <c r="CU6" s="21">
        <f t="shared" si="10"/>
        <v>45.6</v>
      </c>
      <c r="CV6" s="21">
        <f t="shared" si="10"/>
        <v>44.79</v>
      </c>
      <c r="CW6" s="20" t="str">
        <f>IF(CW7="","",IF(CW7="-","【-】","【"&amp;SUBSTITUTE(TEXT(CW7,"#,##0.00"),"-","△")&amp;"】"))</f>
        <v>【43.17】</v>
      </c>
      <c r="CX6" s="21">
        <f>IF(CX7="",NA(),CX7)</f>
        <v>78.28</v>
      </c>
      <c r="CY6" s="21">
        <f t="shared" ref="CY6:DG6" si="11">IF(CY7="",NA(),CY7)</f>
        <v>77.989999999999995</v>
      </c>
      <c r="CZ6" s="21">
        <f t="shared" si="11"/>
        <v>78.400000000000006</v>
      </c>
      <c r="DA6" s="21">
        <f t="shared" si="11"/>
        <v>79.540000000000006</v>
      </c>
      <c r="DB6" s="21">
        <f t="shared" si="11"/>
        <v>80.44</v>
      </c>
      <c r="DC6" s="21">
        <f t="shared" si="11"/>
        <v>87.65</v>
      </c>
      <c r="DD6" s="21">
        <f t="shared" si="11"/>
        <v>88.15</v>
      </c>
      <c r="DE6" s="21">
        <f t="shared" si="11"/>
        <v>88.37</v>
      </c>
      <c r="DF6" s="21">
        <f t="shared" si="11"/>
        <v>88.66</v>
      </c>
      <c r="DG6" s="21">
        <f t="shared" si="11"/>
        <v>88.68</v>
      </c>
      <c r="DH6" s="20" t="str">
        <f>IF(DH7="","",IF(DH7="-","【-】","【"&amp;SUBSTITUTE(TEXT(DH7,"#,##0.00"),"-","△")&amp;"】"))</f>
        <v>【86.31】</v>
      </c>
      <c r="DI6" s="21">
        <f>IF(DI7="",NA(),DI7)</f>
        <v>6.11</v>
      </c>
      <c r="DJ6" s="21">
        <f t="shared" ref="DJ6:DR6" si="12">IF(DJ7="",NA(),DJ7)</f>
        <v>7.9</v>
      </c>
      <c r="DK6" s="21">
        <f t="shared" si="12"/>
        <v>9.8000000000000007</v>
      </c>
      <c r="DL6" s="21">
        <f t="shared" si="12"/>
        <v>11.62</v>
      </c>
      <c r="DM6" s="21">
        <f t="shared" si="12"/>
        <v>13.62</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162060</v>
      </c>
      <c r="D7" s="23">
        <v>46</v>
      </c>
      <c r="E7" s="23">
        <v>17</v>
      </c>
      <c r="F7" s="23">
        <v>4</v>
      </c>
      <c r="G7" s="23">
        <v>0</v>
      </c>
      <c r="H7" s="23" t="s">
        <v>95</v>
      </c>
      <c r="I7" s="23" t="s">
        <v>96</v>
      </c>
      <c r="J7" s="23" t="s">
        <v>97</v>
      </c>
      <c r="K7" s="23" t="s">
        <v>98</v>
      </c>
      <c r="L7" s="23" t="s">
        <v>99</v>
      </c>
      <c r="M7" s="23" t="s">
        <v>100</v>
      </c>
      <c r="N7" s="24" t="s">
        <v>101</v>
      </c>
      <c r="O7" s="24">
        <v>47.99</v>
      </c>
      <c r="P7" s="24">
        <v>51.44</v>
      </c>
      <c r="Q7" s="24">
        <v>87.6</v>
      </c>
      <c r="R7" s="24">
        <v>3593</v>
      </c>
      <c r="S7" s="24">
        <v>32489</v>
      </c>
      <c r="T7" s="24">
        <v>54.62</v>
      </c>
      <c r="U7" s="24">
        <v>594.82000000000005</v>
      </c>
      <c r="V7" s="24">
        <v>16670</v>
      </c>
      <c r="W7" s="24">
        <v>6.31</v>
      </c>
      <c r="X7" s="24">
        <v>2641.84</v>
      </c>
      <c r="Y7" s="24">
        <v>109.4</v>
      </c>
      <c r="Z7" s="24">
        <v>109.64</v>
      </c>
      <c r="AA7" s="24">
        <v>109.24</v>
      </c>
      <c r="AB7" s="24">
        <v>110.71</v>
      </c>
      <c r="AC7" s="24">
        <v>124.77</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143.03</v>
      </c>
      <c r="AV7" s="24">
        <v>113.37</v>
      </c>
      <c r="AW7" s="24">
        <v>149.07</v>
      </c>
      <c r="AX7" s="24">
        <v>163.93</v>
      </c>
      <c r="AY7" s="24">
        <v>128.97999999999999</v>
      </c>
      <c r="AZ7" s="24">
        <v>46.85</v>
      </c>
      <c r="BA7" s="24">
        <v>44.35</v>
      </c>
      <c r="BB7" s="24">
        <v>41.51</v>
      </c>
      <c r="BC7" s="24">
        <v>45.01</v>
      </c>
      <c r="BD7" s="24">
        <v>46.37</v>
      </c>
      <c r="BE7" s="24">
        <v>50.9</v>
      </c>
      <c r="BF7" s="24">
        <v>1487.94</v>
      </c>
      <c r="BG7" s="24">
        <v>1500.16</v>
      </c>
      <c r="BH7" s="24">
        <v>1429.8</v>
      </c>
      <c r="BI7" s="24">
        <v>1275.99</v>
      </c>
      <c r="BJ7" s="24">
        <v>1103.2</v>
      </c>
      <c r="BK7" s="24">
        <v>1268.6300000000001</v>
      </c>
      <c r="BL7" s="24">
        <v>1283.69</v>
      </c>
      <c r="BM7" s="24">
        <v>1160.22</v>
      </c>
      <c r="BN7" s="24">
        <v>1141.98</v>
      </c>
      <c r="BO7" s="24">
        <v>1062.58</v>
      </c>
      <c r="BP7" s="24">
        <v>1099.1500000000001</v>
      </c>
      <c r="BQ7" s="24">
        <v>100</v>
      </c>
      <c r="BR7" s="24">
        <v>100</v>
      </c>
      <c r="BS7" s="24">
        <v>100</v>
      </c>
      <c r="BT7" s="24">
        <v>100</v>
      </c>
      <c r="BU7" s="24">
        <v>97.95</v>
      </c>
      <c r="BV7" s="24">
        <v>82.88</v>
      </c>
      <c r="BW7" s="24">
        <v>82.53</v>
      </c>
      <c r="BX7" s="24">
        <v>81.81</v>
      </c>
      <c r="BY7" s="24">
        <v>82.27</v>
      </c>
      <c r="BZ7" s="24">
        <v>80.36</v>
      </c>
      <c r="CA7" s="24">
        <v>72.92</v>
      </c>
      <c r="CB7" s="24">
        <v>177.39</v>
      </c>
      <c r="CC7" s="24">
        <v>176.3</v>
      </c>
      <c r="CD7" s="24">
        <v>176.7</v>
      </c>
      <c r="CE7" s="24">
        <v>178.96</v>
      </c>
      <c r="CF7" s="24">
        <v>183.5</v>
      </c>
      <c r="CG7" s="24">
        <v>187.76</v>
      </c>
      <c r="CH7" s="24">
        <v>190.48</v>
      </c>
      <c r="CI7" s="24">
        <v>193.59</v>
      </c>
      <c r="CJ7" s="24">
        <v>194.42</v>
      </c>
      <c r="CK7" s="24">
        <v>201.33</v>
      </c>
      <c r="CL7" s="24">
        <v>225.78</v>
      </c>
      <c r="CM7" s="24" t="s">
        <v>101</v>
      </c>
      <c r="CN7" s="24" t="s">
        <v>101</v>
      </c>
      <c r="CO7" s="24" t="s">
        <v>101</v>
      </c>
      <c r="CP7" s="24" t="s">
        <v>101</v>
      </c>
      <c r="CQ7" s="24" t="s">
        <v>101</v>
      </c>
      <c r="CR7" s="24">
        <v>45.87</v>
      </c>
      <c r="CS7" s="24">
        <v>44.24</v>
      </c>
      <c r="CT7" s="24">
        <v>45.3</v>
      </c>
      <c r="CU7" s="24">
        <v>45.6</v>
      </c>
      <c r="CV7" s="24">
        <v>44.79</v>
      </c>
      <c r="CW7" s="24">
        <v>43.17</v>
      </c>
      <c r="CX7" s="24">
        <v>78.28</v>
      </c>
      <c r="CY7" s="24">
        <v>77.989999999999995</v>
      </c>
      <c r="CZ7" s="24">
        <v>78.400000000000006</v>
      </c>
      <c r="DA7" s="24">
        <v>79.540000000000006</v>
      </c>
      <c r="DB7" s="24">
        <v>80.44</v>
      </c>
      <c r="DC7" s="24">
        <v>87.65</v>
      </c>
      <c r="DD7" s="24">
        <v>88.15</v>
      </c>
      <c r="DE7" s="24">
        <v>88.37</v>
      </c>
      <c r="DF7" s="24">
        <v>88.66</v>
      </c>
      <c r="DG7" s="24">
        <v>88.68</v>
      </c>
      <c r="DH7" s="24">
        <v>86.31</v>
      </c>
      <c r="DI7" s="24">
        <v>6.11</v>
      </c>
      <c r="DJ7" s="24">
        <v>7.9</v>
      </c>
      <c r="DK7" s="24">
        <v>9.8000000000000007</v>
      </c>
      <c r="DL7" s="24">
        <v>11.62</v>
      </c>
      <c r="DM7" s="24">
        <v>13.62</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上下水道課LG系ユーザー10</cp:lastModifiedBy>
  <cp:lastPrinted>2026-02-12T06:01:44Z</cp:lastPrinted>
  <dcterms:modified xsi:type="dcterms:W3CDTF">2026-02-16T23:58:22Z</dcterms:modified>
</cp:coreProperties>
</file>