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filesv\oawork\共通\2_4財政課\（財政課⇔上下水道課）\公営企業に係る経営比較分析表の分析・公表について\R7（R6決算）\県提出用\"/>
    </mc:Choice>
  </mc:AlternateContent>
  <xr:revisionPtr revIDLastSave="0" documentId="13_ncr:1_{C43B5614-484E-480A-9014-A6B1FF785A37}" xr6:coauthVersionLast="47" xr6:coauthVersionMax="47" xr10:uidLastSave="{00000000-0000-0000-0000-000000000000}"/>
  <workbookProtection workbookAlgorithmName="SHA-512" workbookHashValue="OGdMxX8lVSWVerwZAa0lSfznJ3jkiScDSxTll4nukuZ21seX1A5LkYvOELtE19wKtmJJeD0kEUFkAm1KTGFodg==" workbookSaltValue="ApR1CEYeOFDa6uvrcuNQmA=="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BB10" i="4"/>
  <c r="AT10" i="4"/>
  <c r="AL10" i="4"/>
  <c r="W10" i="4"/>
  <c r="I10" i="4"/>
  <c r="B10" i="4"/>
  <c r="BB8" i="4"/>
  <c r="AT8" i="4"/>
  <c r="AL8" i="4"/>
  <c r="W8" i="4"/>
  <c r="P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<sst xmlns="http://schemas.openxmlformats.org/spreadsheetml/2006/main" count="228" uniqueCount="112">
  <si>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</si>
  <si>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</si>
  <si>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</si>
  <si>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</si>
  <si>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</si>
  <si>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</si>
  <si>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</si>
  <si>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</si>
  <si>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</si>
  <si>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</si>
  <si>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</si>
  <si>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</si>
  <si>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</si>
  <si>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</si>
  <si>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</si>
  <si>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</si>
  <si>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</si>
  <si>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</si>
  <si>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</si>
  <si>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</si>
  <si>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</si>
  <si>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</si>
  <si>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</si>
  <si>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</si>
  <si>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</si>
  <si>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</si>
  <si>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</si>
  <si>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</si>
  <si>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</si>
  <si>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</si>
  <si>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</si>
  <si>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</si>
  <si>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</si>
  <si>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</si>
  <si>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</si>
  <si>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</si>
  <si>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</si>
  <si>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</si>
  <si>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</si>
  <si>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</si>
  <si>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</si>
  <si>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</si>
  <si>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</si>
  <si>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</si>
  <si>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</si>
  <si>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</si>
  <si>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</si>
  <si>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</si>
  <si>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</si>
  <si>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</si>
  <si>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</si>
  <si>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</si>
  <si>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</si>
  <si>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</si>
  <si>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</si>
  <si>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</si>
  <si>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</si>
  <si>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</si>
  <si>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</si>
  <si>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</si>
  <si>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</si>
  <si>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</si>
  <si>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</si>
  <si>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</si>
  <si>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</si>
  <si>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</si>
  <si>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</si>
  <si>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</si>
  <si>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</si>
  <si>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</si>
  <si>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</si>
  <si>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</si>
  <si>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</si>
  <si>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</si>
  <si>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</si>
  <si>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</si>
  <si>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</si>
  <si>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</si>
  <si>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</si>
  <si>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</si>
  <si>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</si>
  <si>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</si>
  <si>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</si>
  <si>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</si>
  <si>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</si>
  <si>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</si>
  <si>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</si>
  <si>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</si>
  <si>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</si>
  <si>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</si>
  <si>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</si>
  <si>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</si>
  <si>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</si>
  <si>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滑川市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</si>
  <si>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</si>
  <si>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</si>
  <si>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</si>
  <si>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</si>
  <si>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</si>
  <si>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</si>
  <si>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</si>
  <si>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</si>
  <si>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</si>
  <si>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</si>
  <si>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</si>
  <si>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</si>
  <si>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</si>
  <si>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</si>
  <si>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</si>
  <si>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（経常収支比率、累積欠損比率、料金回収率）
　経常収支比率は健全経営の水準とされる100％を上回っており、累積欠損比率の発生はしていない。水道料金や手数料などで事業全体の運営をまかなっており、一般会計からの繰入金も一切なく順調に経営を行うことができている。
（流動比率）
　流動比率は100％を大きく上回っており、水道事業を運営するための運転資金を確保している。
（企業債残高対給水収益比率）
　給水収益に対する企業債残高が他類似団体を上回っており、企業債の借入の抑制に努めている。
（給水原価）
　本市水道事業においては、純麗な地下水を利用しており、浄水設備が不要であるため、給水原価は100円未満となっており、安価な水道水を提供している。
（施設利用率）
　施設利用率は60％以上を維持しており、類似団体と比較しても効率的な施設利用を行っている。水道利用者の減少に伴い配水量が減少傾向になる場合には、ダウンサイジングなどの検討を行う必要があるものと考える。
（有収率）
　有収率は類似団体並みであるが、全国平均89.42%よりも低い数値となっており、配水・給水管の布設替などを通じて漏水の減少に努めたい。</t>
    <phoneticPr fontId="4"/>
  </si>
  <si>
    <t>（有形固定資産減価償却率）
　法定耐用年数を迎える保有資産は年々増加傾向にある。特に揚水ポンプやテレメータなどの設備については適切な修繕を行いながら活用しているが、修理部材の供給状況を確認しながら適切な時期に更新を行っていく必要がある。
（管路経年化率）
　管路については、漏水が多発する箇所をはじめ、耐用年数を大幅に経過している管路を中心に計画的な布設替を行っている。法定耐用年数を超える管路の増加により経年化率が上昇していることから、今後も計画的かつ効率的な管路更新に努める必要があると考える。
（管路更新率）
　管路の更新については、漏水が多発する箇所をはじめ、耐用年数を大幅に経過している管路を中心に計画的な布設替を行っており、引き続き管路更新に努める。</t>
    <phoneticPr fontId="4"/>
  </si>
  <si>
    <t>　本市水道事業においては、水道料金をはじめ給水収益を用いて概ね順調な事業運営を行うことができている。
　人口減少や節水型機器の普及から水道水の使用は年々減少傾向にあり、給水収益は今後も減少していくことが予想される一方、近年の物価高騰や職員給与費の上昇による営業費用の増加が見込まれる。さらに、施設や管路の老朽化により維持管理費・更新費用の確保も必要であることから、水道料金の計画的な改定や効率的な更新計画などにより経営の健全化に努める。</t>
    <rPh sb="106" eb="108">
      <t>イッポウ</t>
    </rPh>
    <rPh sb="109" eb="111">
      <t>キンネン</t>
    </rPh>
    <rPh sb="112" eb="116">
      <t>ブッカコウトウ</t>
    </rPh>
    <rPh sb="117" eb="122">
      <t>ショクインキュウヨヒ</t>
    </rPh>
    <rPh sb="123" eb="125">
      <t>ジョウショウ</t>
    </rPh>
    <rPh sb="128" eb="132">
      <t>エイギョウヒヨウ</t>
    </rPh>
    <rPh sb="133" eb="135">
      <t>ゾウカ</t>
    </rPh>
    <rPh sb="136" eb="138">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</si>
</sst>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0.44</c:v>
                </c:pt>
                <c:pt idx="1">
                  <c:v>0.45</c:v>
                </c:pt>
                <c:pt idx="2">
                  <c:v>0.32</c:v>
                </c:pt>
                <c:pt idx="3">
                  <c:v>0.16</c:v>
                </c:pt>
                <c:pt idx="4">
                  <c:v>0.22</c:v>
                </c:pt>
              </c:numCache>
            </c:numRef>
          </c:val>
          <c:extLst>
            <c:ext xmlns:c16="http://schemas.microsoft.com/office/drawing/2014/chart" uri="{C3380CC4-5D6E-409C-BE32-E72D297353CC}">
              <c16:uniqueId val="{00000000-40CF-4CCC-9B5C-4EFD85C6EC4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40CF-4CCC-9B5C-4EFD85C6EC4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67.849999999999994</c:v>
                </c:pt>
                <c:pt idx="1">
                  <c:v>66.81</c:v>
                </c:pt>
                <c:pt idx="2">
                  <c:v>65.930000000000007</c:v>
                </c:pt>
                <c:pt idx="3">
                  <c:v>64.77</c:v>
                </c:pt>
                <c:pt idx="4">
                  <c:v>64.41</c:v>
                </c:pt>
              </c:numCache>
            </c:numRef>
          </c:val>
          <c:extLst>
            <c:ext xmlns:c16="http://schemas.microsoft.com/office/drawing/2014/chart" uri="{C3380CC4-5D6E-409C-BE32-E72D297353CC}">
              <c16:uniqueId val="{00000000-93E0-40F8-884E-048A45322D3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93E0-40F8-884E-048A45322D3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c:v>
                </c:pt>
                <c:pt idx="1">
                  <c:v>87.07</c:v>
                </c:pt>
                <c:pt idx="2">
                  <c:v>86.57</c:v>
                </c:pt>
                <c:pt idx="3">
                  <c:v>86.63</c:v>
                </c:pt>
                <c:pt idx="4">
                  <c:v>85.96</c:v>
                </c:pt>
              </c:numCache>
            </c:numRef>
          </c:val>
          <c:extLst>
            <c:ext xmlns:c16="http://schemas.microsoft.com/office/drawing/2014/chart" uri="{C3380CC4-5D6E-409C-BE32-E72D297353CC}">
              <c16:uniqueId val="{00000000-ED76-4D28-A6EB-5367D9A6D1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ED76-4D28-A6EB-5367D9A6D1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c:v>
                </c:pt>
                <c:pt idx="1">
                  <c:v>132.91</c:v>
                </c:pt>
                <c:pt idx="2">
                  <c:v>131.32</c:v>
                </c:pt>
                <c:pt idx="3">
                  <c:v>123.19</c:v>
                </c:pt>
                <c:pt idx="4">
                  <c:v>121.37</c:v>
                </c:pt>
              </c:numCache>
            </c:numRef>
          </c:val>
          <c:extLst>
            <c:ext xmlns:c16="http://schemas.microsoft.com/office/drawing/2014/chart" uri="{C3380CC4-5D6E-409C-BE32-E72D297353CC}">
              <c16:uniqueId val="{00000000-29BF-41A4-B7AD-0E718BF450A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29BF-41A4-B7AD-0E718BF450A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53.29</c:v>
                </c:pt>
                <c:pt idx="1">
                  <c:v>54.28</c:v>
                </c:pt>
                <c:pt idx="2">
                  <c:v>55.1</c:v>
                </c:pt>
                <c:pt idx="3">
                  <c:v>55.82</c:v>
                </c:pt>
                <c:pt idx="4">
                  <c:v>55.83</c:v>
                </c:pt>
              </c:numCache>
            </c:numRef>
          </c:val>
          <c:extLst>
            <c:ext xmlns:c16="http://schemas.microsoft.com/office/drawing/2014/chart" uri="{C3380CC4-5D6E-409C-BE32-E72D297353CC}">
              <c16:uniqueId val="{00000000-EBE0-4514-AA1C-BB72E630026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EBE0-4514-AA1C-BB72E630026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19.12</c:v>
                </c:pt>
                <c:pt idx="1">
                  <c:v>21.42</c:v>
                </c:pt>
                <c:pt idx="2">
                  <c:v>21.15</c:v>
                </c:pt>
                <c:pt idx="3">
                  <c:v>21.1</c:v>
                </c:pt>
                <c:pt idx="4">
                  <c:v>21.88</c:v>
                </c:pt>
              </c:numCache>
            </c:numRef>
          </c:val>
          <c:extLst>
            <c:ext xmlns:c16="http://schemas.microsoft.com/office/drawing/2014/chart" uri="{C3380CC4-5D6E-409C-BE32-E72D297353CC}">
              <c16:uniqueId val="{00000000-E5F7-41BF-9B33-B6CAF78798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E5F7-41BF-9B33-B6CAF78798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00-4E8D-BCF2-6FA704B7E61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0500-4E8D-BCF2-6FA704B7E61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404.63</c:v>
                </c:pt>
                <c:pt idx="1">
                  <c:v>398.45</c:v>
                </c:pt>
                <c:pt idx="2">
                  <c:v>423.22</c:v>
                </c:pt>
                <c:pt idx="3">
                  <c:v>361.21</c:v>
                </c:pt>
                <c:pt idx="4">
                  <c:v>300.85000000000002</c:v>
                </c:pt>
              </c:numCache>
            </c:numRef>
          </c:val>
          <c:extLst>
            <c:ext xmlns:c16="http://schemas.microsoft.com/office/drawing/2014/chart" uri="{C3380CC4-5D6E-409C-BE32-E72D297353CC}">
              <c16:uniqueId val="{00000000-9F51-478A-AC9F-7DEA18EF14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F51-478A-AC9F-7DEA18EF14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486.04</c:v>
                </c:pt>
                <c:pt idx="1">
                  <c:v>421.17</c:v>
                </c:pt>
                <c:pt idx="2">
                  <c:v>407.63</c:v>
                </c:pt>
                <c:pt idx="3">
                  <c:v>396.46</c:v>
                </c:pt>
                <c:pt idx="4">
                  <c:v>393.78</c:v>
                </c:pt>
              </c:numCache>
            </c:numRef>
          </c:val>
          <c:extLst>
            <c:ext xmlns:c16="http://schemas.microsoft.com/office/drawing/2014/chart" uri="{C3380CC4-5D6E-409C-BE32-E72D297353CC}">
              <c16:uniqueId val="{00000000-D544-4202-B690-738C9DA776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D544-4202-B690-738C9DA776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112.58</c:v>
                </c:pt>
                <c:pt idx="1">
                  <c:v>128.01</c:v>
                </c:pt>
                <c:pt idx="2">
                  <c:v>124.71</c:v>
                </c:pt>
                <c:pt idx="3">
                  <c:v>117.73</c:v>
                </c:pt>
                <c:pt idx="4">
                  <c:v>113.27</c:v>
                </c:pt>
              </c:numCache>
            </c:numRef>
          </c:val>
          <c:extLst>
            <c:ext xmlns:c16="http://schemas.microsoft.com/office/drawing/2014/chart" uri="{C3380CC4-5D6E-409C-BE32-E72D297353CC}">
              <c16:uniqueId val="{00000000-2E18-4249-8CF7-596192A581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2E18-4249-8CF7-596192A581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84.62</c:v>
                </c:pt>
                <c:pt idx="1">
                  <c:v>80.12</c:v>
                </c:pt>
                <c:pt idx="2">
                  <c:v>82.42</c:v>
                </c:pt>
                <c:pt idx="3">
                  <c:v>87.01</c:v>
                </c:pt>
                <c:pt idx="4">
                  <c:v>90.74</c:v>
                </c:pt>
              </c:numCache>
            </c:numRef>
          </c:val>
          <c:extLst>
            <c:ext xmlns:c16="http://schemas.microsoft.com/office/drawing/2014/chart" uri="{C3380CC4-5D6E-409C-BE32-E72D297353CC}">
              <c16:uniqueId val="{00000000-B176-47B0-B4AE-6B530D3850B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B176-47B0-B4AE-6B530D3850B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3"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富山県　滑川市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32489</v>
      </c>
      <c r="AM8" s="44"/>
      <c r="AN8" s="44"/>
      <c r="AO8" s="44"/>
      <c r="AP8" s="44"/>
      <c r="AQ8" s="44"/>
      <c r="AR8" s="44"/>
      <c r="AS8" s="44"/>
      <c r="AT8" s="45">
        <f>データ!$S$6</f>
        <v>54.62</v>
      </c>
      <c r="AU8" s="46"/>
      <c r="AV8" s="46"/>
      <c r="AW8" s="46"/>
      <c r="AX8" s="46"/>
      <c r="AY8" s="46"/>
      <c r="AZ8" s="46"/>
      <c r="BA8" s="46"/>
      <c r="BB8" s="47">
        <f>データ!$T$6</f>
        <v>594.82000000000005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65.3</v>
      </c>
      <c r="J10" s="46"/>
      <c r="K10" s="46"/>
      <c r="L10" s="46"/>
      <c r="M10" s="46"/>
      <c r="N10" s="46"/>
      <c r="O10" s="80"/>
      <c r="P10" s="47">
        <f>データ!$P$6</f>
        <v>97.71</v>
      </c>
      <c r="Q10" s="47"/>
      <c r="R10" s="47"/>
      <c r="S10" s="47"/>
      <c r="T10" s="47"/>
      <c r="U10" s="47"/>
      <c r="V10" s="47"/>
      <c r="W10" s="44">
        <f>データ!$Q$6</f>
        <v>1894</v>
      </c>
      <c r="X10" s="44"/>
      <c r="Y10" s="44"/>
      <c r="Z10" s="44"/>
      <c r="AA10" s="44"/>
      <c r="AB10" s="44"/>
      <c r="AC10" s="44"/>
      <c r="AD10" s="2"/>
      <c r="AE10" s="2"/>
      <c r="AF10" s="2"/>
      <c r="AG10" s="2"/>
      <c r="AH10" s="2"/>
      <c r="AI10" s="2"/>
      <c r="AJ10" s="2"/>
      <c r="AK10" s="2"/>
      <c r="AL10" s="44">
        <f>データ!$U$6</f>
        <v>31666</v>
      </c>
      <c r="AM10" s="44"/>
      <c r="AN10" s="44"/>
      <c r="AO10" s="44"/>
      <c r="AP10" s="44"/>
      <c r="AQ10" s="44"/>
      <c r="AR10" s="44"/>
      <c r="AS10" s="44"/>
      <c r="AT10" s="45">
        <f>データ!$V$6</f>
        <v>48.27</v>
      </c>
      <c r="AU10" s="46"/>
      <c r="AV10" s="46"/>
      <c r="AW10" s="46"/>
      <c r="AX10" s="46"/>
      <c r="AY10" s="46"/>
      <c r="AZ10" s="46"/>
      <c r="BA10" s="46"/>
      <c r="BB10" s="47">
        <f>データ!$W$6</f>
        <v>656.02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X61jKYI/IlLHcp1zX3TETVF8YpGAWB6O3J8YZL/3KhJ692I87IgsKTQ8xvdlfR1d4xwxdryfq89GzJML6FRZA==" saltValue="boWHYh+WHZDfHX3Zi+sXM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162060</v>
      </c>
      <c r="D6" s="20">
        <f t="shared" si="3"/>
        <v>46</v>
      </c>
      <c r="E6" s="20">
        <f t="shared" si="3"/>
        <v>1</v>
      </c>
      <c r="F6" s="20">
        <f t="shared" si="3"/>
        <v>0</v>
      </c>
      <c r="G6" s="20">
        <f t="shared" si="3"/>
        <v>1</v>
      </c>
      <c r="H6" s="20" t="str">
        <f t="shared" si="3"/>
        <v>富山県　滑川市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65.3</v>
      </c>
      <c r="P6" s="21">
        <f t="shared" si="3"/>
        <v>97.71</v>
      </c>
      <c r="Q6" s="21">
        <f t="shared" si="3"/>
        <v>1894</v>
      </c>
      <c r="R6" s="21">
        <f t="shared" si="3"/>
        <v>32489</v>
      </c>
      <c r="S6" s="21">
        <f t="shared" si="3"/>
        <v>54.62</v>
      </c>
      <c r="T6" s="21">
        <f t="shared" si="3"/>
        <v>594.82000000000005</v>
      </c>
      <c r="U6" s="21">
        <f t="shared" si="3"/>
        <v>31666</v>
      </c>
      <c r="V6" s="21">
        <f t="shared" si="3"/>
        <v>48.27</v>
      </c>
      <c r="W6" s="21">
        <f t="shared" si="3"/>
        <v>656.02</v>
      </c>
      <c r="X6" s="22">
        <f>IF(X7="",NA(),X7)</f>
        <v>117</v>
      </c>
      <c r="Y6" s="22">
        <f t="shared" ref="Y6:AG6" si="4">IF(Y7="",NA(),Y7)</f>
        <v>132.91</v>
      </c>
      <c r="Z6" s="22">
        <f t="shared" si="4"/>
        <v>131.32</v>
      </c>
      <c r="AA6" s="22">
        <f t="shared" si="4"/>
        <v>123.19</v>
      </c>
      <c r="AB6" s="22">
        <f t="shared" si="4"/>
        <v>121.37</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404.63</v>
      </c>
      <c r="AU6" s="22">
        <f t="shared" ref="AU6:BC6" si="6">IF(AU7="",NA(),AU7)</f>
        <v>398.45</v>
      </c>
      <c r="AV6" s="22">
        <f t="shared" si="6"/>
        <v>423.22</v>
      </c>
      <c r="AW6" s="22">
        <f t="shared" si="6"/>
        <v>361.21</v>
      </c>
      <c r="AX6" s="22">
        <f t="shared" si="6"/>
        <v>300.85000000000002</v>
      </c>
      <c r="AY6" s="22">
        <f t="shared" si="6"/>
        <v>327.77</v>
      </c>
      <c r="AZ6" s="22">
        <f t="shared" si="6"/>
        <v>338.02</v>
      </c>
      <c r="BA6" s="22">
        <f t="shared" si="6"/>
        <v>345.94</v>
      </c>
      <c r="BB6" s="22">
        <f t="shared" si="6"/>
        <v>329.7</v>
      </c>
      <c r="BC6" s="22">
        <f t="shared" si="6"/>
        <v>319.99</v>
      </c>
      <c r="BD6" s="21" t="str">
        <f>IF(BD7="","",IF(BD7="-","【-】","【"&amp;SUBSTITUTE(TEXT(BD7,"#,##0.00"),"-","△")&amp;"】"))</f>
        <v>【239.69】</v>
      </c>
      <c r="BE6" s="22">
        <f>IF(BE7="",NA(),BE7)</f>
        <v>486.04</v>
      </c>
      <c r="BF6" s="22">
        <f t="shared" ref="BF6:BN6" si="7">IF(BF7="",NA(),BF7)</f>
        <v>421.17</v>
      </c>
      <c r="BG6" s="22">
        <f t="shared" si="7"/>
        <v>407.63</v>
      </c>
      <c r="BH6" s="22">
        <f t="shared" si="7"/>
        <v>396.46</v>
      </c>
      <c r="BI6" s="22">
        <f t="shared" si="7"/>
        <v>393.78</v>
      </c>
      <c r="BJ6" s="22">
        <f t="shared" si="7"/>
        <v>397.1</v>
      </c>
      <c r="BK6" s="22">
        <f t="shared" si="7"/>
        <v>379.91</v>
      </c>
      <c r="BL6" s="22">
        <f t="shared" si="7"/>
        <v>386.61</v>
      </c>
      <c r="BM6" s="22">
        <f t="shared" si="7"/>
        <v>381.56</v>
      </c>
      <c r="BN6" s="22">
        <f t="shared" si="7"/>
        <v>365.55</v>
      </c>
      <c r="BO6" s="21" t="str">
        <f>IF(BO7="","",IF(BO7="-","【-】","【"&amp;SUBSTITUTE(TEXT(BO7,"#,##0.00"),"-","△")&amp;"】"))</f>
        <v>【264.86】</v>
      </c>
      <c r="BP6" s="22">
        <f>IF(BP7="",NA(),BP7)</f>
        <v>112.58</v>
      </c>
      <c r="BQ6" s="22">
        <f t="shared" ref="BQ6:BY6" si="8">IF(BQ7="",NA(),BQ7)</f>
        <v>128.01</v>
      </c>
      <c r="BR6" s="22">
        <f t="shared" si="8"/>
        <v>124.71</v>
      </c>
      <c r="BS6" s="22">
        <f t="shared" si="8"/>
        <v>117.73</v>
      </c>
      <c r="BT6" s="22">
        <f t="shared" si="8"/>
        <v>113.27</v>
      </c>
      <c r="BU6" s="22">
        <f t="shared" si="8"/>
        <v>95.79</v>
      </c>
      <c r="BV6" s="22">
        <f t="shared" si="8"/>
        <v>98.3</v>
      </c>
      <c r="BW6" s="22">
        <f t="shared" si="8"/>
        <v>93.82</v>
      </c>
      <c r="BX6" s="22">
        <f t="shared" si="8"/>
        <v>95.04</v>
      </c>
      <c r="BY6" s="22">
        <f t="shared" si="8"/>
        <v>95.42</v>
      </c>
      <c r="BZ6" s="21" t="str">
        <f>IF(BZ7="","",IF(BZ7="-","【-】","【"&amp;SUBSTITUTE(TEXT(BZ7,"#,##0.00"),"-","△")&amp;"】"))</f>
        <v>【97.59】</v>
      </c>
      <c r="CA6" s="22">
        <f>IF(CA7="",NA(),CA7)</f>
        <v>84.62</v>
      </c>
      <c r="CB6" s="22">
        <f t="shared" ref="CB6:CJ6" si="9">IF(CB7="",NA(),CB7)</f>
        <v>80.12</v>
      </c>
      <c r="CC6" s="22">
        <f t="shared" si="9"/>
        <v>82.42</v>
      </c>
      <c r="CD6" s="22">
        <f t="shared" si="9"/>
        <v>87.01</v>
      </c>
      <c r="CE6" s="22">
        <f t="shared" si="9"/>
        <v>90.74</v>
      </c>
      <c r="CF6" s="22">
        <f t="shared" si="9"/>
        <v>171.13</v>
      </c>
      <c r="CG6" s="22">
        <f t="shared" si="9"/>
        <v>173.7</v>
      </c>
      <c r="CH6" s="22">
        <f t="shared" si="9"/>
        <v>178.94</v>
      </c>
      <c r="CI6" s="22">
        <f t="shared" si="9"/>
        <v>180.19</v>
      </c>
      <c r="CJ6" s="22">
        <f t="shared" si="9"/>
        <v>184.25</v>
      </c>
      <c r="CK6" s="21" t="str">
        <f>IF(CK7="","",IF(CK7="-","【-】","【"&amp;SUBSTITUTE(TEXT(CK7,"#,##0.00"),"-","△")&amp;"】"))</f>
        <v>【181.66】</v>
      </c>
      <c r="CL6" s="22">
        <f>IF(CL7="",NA(),CL7)</f>
        <v>67.849999999999994</v>
      </c>
      <c r="CM6" s="22">
        <f t="shared" ref="CM6:CU6" si="10">IF(CM7="",NA(),CM7)</f>
        <v>66.81</v>
      </c>
      <c r="CN6" s="22">
        <f t="shared" si="10"/>
        <v>65.930000000000007</v>
      </c>
      <c r="CO6" s="22">
        <f t="shared" si="10"/>
        <v>64.77</v>
      </c>
      <c r="CP6" s="22">
        <f t="shared" si="10"/>
        <v>64.41</v>
      </c>
      <c r="CQ6" s="22">
        <f t="shared" si="10"/>
        <v>60.12</v>
      </c>
      <c r="CR6" s="22">
        <f t="shared" si="10"/>
        <v>60.34</v>
      </c>
      <c r="CS6" s="22">
        <f t="shared" si="10"/>
        <v>59.54</v>
      </c>
      <c r="CT6" s="22">
        <f t="shared" si="10"/>
        <v>59.26</v>
      </c>
      <c r="CU6" s="22">
        <f t="shared" si="10"/>
        <v>60.44</v>
      </c>
      <c r="CV6" s="21" t="str">
        <f>IF(CV7="","",IF(CV7="-","【-】","【"&amp;SUBSTITUTE(TEXT(CV7,"#,##0.00"),"-","△")&amp;"】"))</f>
        <v>【60.21】</v>
      </c>
      <c r="CW6" s="22">
        <f>IF(CW7="",NA(),CW7)</f>
        <v>87</v>
      </c>
      <c r="CX6" s="22">
        <f t="shared" ref="CX6:DF6" si="11">IF(CX7="",NA(),CX7)</f>
        <v>87.07</v>
      </c>
      <c r="CY6" s="22">
        <f t="shared" si="11"/>
        <v>86.57</v>
      </c>
      <c r="CZ6" s="22">
        <f t="shared" si="11"/>
        <v>86.63</v>
      </c>
      <c r="DA6" s="22">
        <f t="shared" si="11"/>
        <v>85.96</v>
      </c>
      <c r="DB6" s="22">
        <f t="shared" si="11"/>
        <v>84.24</v>
      </c>
      <c r="DC6" s="22">
        <f t="shared" si="11"/>
        <v>84.19</v>
      </c>
      <c r="DD6" s="22">
        <f t="shared" si="11"/>
        <v>83.93</v>
      </c>
      <c r="DE6" s="22">
        <f t="shared" si="11"/>
        <v>83.84</v>
      </c>
      <c r="DF6" s="22">
        <f t="shared" si="11"/>
        <v>83.39</v>
      </c>
      <c r="DG6" s="21" t="str">
        <f>IF(DG7="","",IF(DG7="-","【-】","【"&amp;SUBSTITUTE(TEXT(DG7,"#,##0.00"),"-","△")&amp;"】"))</f>
        <v>【89.21】</v>
      </c>
      <c r="DH6" s="22">
        <f>IF(DH7="",NA(),DH7)</f>
        <v>53.29</v>
      </c>
      <c r="DI6" s="22">
        <f t="shared" ref="DI6:DQ6" si="12">IF(DI7="",NA(),DI7)</f>
        <v>54.28</v>
      </c>
      <c r="DJ6" s="22">
        <f t="shared" si="12"/>
        <v>55.1</v>
      </c>
      <c r="DK6" s="22">
        <f t="shared" si="12"/>
        <v>55.82</v>
      </c>
      <c r="DL6" s="22">
        <f t="shared" si="12"/>
        <v>55.83</v>
      </c>
      <c r="DM6" s="22">
        <f t="shared" si="12"/>
        <v>48.83</v>
      </c>
      <c r="DN6" s="22">
        <f t="shared" si="12"/>
        <v>49.96</v>
      </c>
      <c r="DO6" s="22">
        <f t="shared" si="12"/>
        <v>50.82</v>
      </c>
      <c r="DP6" s="22">
        <f t="shared" si="12"/>
        <v>51.82</v>
      </c>
      <c r="DQ6" s="22">
        <f t="shared" si="12"/>
        <v>52.53</v>
      </c>
      <c r="DR6" s="21" t="str">
        <f>IF(DR7="","",IF(DR7="-","【-】","【"&amp;SUBSTITUTE(TEXT(DR7,"#,##0.00"),"-","△")&amp;"】"))</f>
        <v>【52.41】</v>
      </c>
      <c r="DS6" s="22">
        <f>IF(DS7="",NA(),DS7)</f>
        <v>19.12</v>
      </c>
      <c r="DT6" s="22">
        <f t="shared" ref="DT6:EB6" si="13">IF(DT7="",NA(),DT7)</f>
        <v>21.42</v>
      </c>
      <c r="DU6" s="22">
        <f t="shared" si="13"/>
        <v>21.15</v>
      </c>
      <c r="DV6" s="22">
        <f t="shared" si="13"/>
        <v>21.1</v>
      </c>
      <c r="DW6" s="22">
        <f t="shared" si="13"/>
        <v>21.88</v>
      </c>
      <c r="DX6" s="22">
        <f t="shared" si="13"/>
        <v>18.18</v>
      </c>
      <c r="DY6" s="22">
        <f t="shared" si="13"/>
        <v>19.32</v>
      </c>
      <c r="DZ6" s="22">
        <f t="shared" si="13"/>
        <v>21.16</v>
      </c>
      <c r="EA6" s="22">
        <f t="shared" si="13"/>
        <v>22.72</v>
      </c>
      <c r="EB6" s="22">
        <f t="shared" si="13"/>
        <v>24.16</v>
      </c>
      <c r="EC6" s="21" t="str">
        <f>IF(EC7="","",IF(EC7="-","【-】","【"&amp;SUBSTITUTE(TEXT(EC7,"#,##0.00"),"-","△")&amp;"】"))</f>
        <v>【26.78】</v>
      </c>
      <c r="ED6" s="22">
        <f>IF(ED7="",NA(),ED7)</f>
        <v>0.44</v>
      </c>
      <c r="EE6" s="22">
        <f t="shared" ref="EE6:EM6" si="14">IF(EE7="",NA(),EE7)</f>
        <v>0.45</v>
      </c>
      <c r="EF6" s="22">
        <f t="shared" si="14"/>
        <v>0.32</v>
      </c>
      <c r="EG6" s="22">
        <f t="shared" si="14"/>
        <v>0.16</v>
      </c>
      <c r="EH6" s="22">
        <f t="shared" si="14"/>
        <v>0.22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162060</v>
      </c>
      <c r="D7" s="24">
        <v>46</v>
      </c>
      <c r="E7" s="24">
        <v>1</v>
      </c>
      <c r="F7" s="24">
        <v>0</v>
      </c>
      <c r="G7" s="24">
        <v>1</v>
      </c>
      <c r="H7" s="24" t="s">
        <v>93</v>
      </c>
      <c r="I7" s="24" t="s">
        <v>94</v>
      </c>
      <c r="J7" s="24" t="s">
        <v>95</v>
      </c>
      <c r="K7" s="24" t="s">
        <v>96</v>
      </c>
      <c r="L7" s="24" t="s">
        <v>97</v>
      </c>
      <c r="M7" s="24" t="s">
        <v>98</v>
      </c>
      <c r="N7" s="25" t="s">
        <v>99</v>
      </c>
      <c r="O7" s="25">
        <v>65.3</v>
      </c>
      <c r="P7" s="25">
        <v>97.71</v>
      </c>
      <c r="Q7" s="25">
        <v>1894</v>
      </c>
      <c r="R7" s="25">
        <v>32489</v>
      </c>
      <c r="S7" s="25">
        <v>54.62</v>
      </c>
      <c r="T7" s="25">
        <v>594.82000000000005</v>
      </c>
      <c r="U7" s="25">
        <v>31666</v>
      </c>
      <c r="V7" s="25">
        <v>48.27</v>
      </c>
      <c r="W7" s="25">
        <v>656.02</v>
      </c>
      <c r="X7" s="25">
        <v>117</v>
      </c>
      <c r="Y7" s="25">
        <v>132.91</v>
      </c>
      <c r="Z7" s="25">
        <v>131.32</v>
      </c>
      <c r="AA7" s="25">
        <v>123.19</v>
      </c>
      <c r="AB7" s="25">
        <v>121.37</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404.63</v>
      </c>
      <c r="AU7" s="25">
        <v>398.45</v>
      </c>
      <c r="AV7" s="25">
        <v>423.22</v>
      </c>
      <c r="AW7" s="25">
        <v>361.21</v>
      </c>
      <c r="AX7" s="25">
        <v>300.85000000000002</v>
      </c>
      <c r="AY7" s="25">
        <v>327.77</v>
      </c>
      <c r="AZ7" s="25">
        <v>338.02</v>
      </c>
      <c r="BA7" s="25">
        <v>345.94</v>
      </c>
      <c r="BB7" s="25">
        <v>329.7</v>
      </c>
      <c r="BC7" s="25">
        <v>319.99</v>
      </c>
      <c r="BD7" s="25">
        <v>239.69</v>
      </c>
      <c r="BE7" s="25">
        <v>486.04</v>
      </c>
      <c r="BF7" s="25">
        <v>421.17</v>
      </c>
      <c r="BG7" s="25">
        <v>407.63</v>
      </c>
      <c r="BH7" s="25">
        <v>396.46</v>
      </c>
      <c r="BI7" s="25">
        <v>393.78</v>
      </c>
      <c r="BJ7" s="25">
        <v>397.1</v>
      </c>
      <c r="BK7" s="25">
        <v>379.91</v>
      </c>
      <c r="BL7" s="25">
        <v>386.61</v>
      </c>
      <c r="BM7" s="25">
        <v>381.56</v>
      </c>
      <c r="BN7" s="25">
        <v>365.55</v>
      </c>
      <c r="BO7" s="25">
        <v>264.86</v>
      </c>
      <c r="BP7" s="25">
        <v>112.58</v>
      </c>
      <c r="BQ7" s="25">
        <v>128.01</v>
      </c>
      <c r="BR7" s="25">
        <v>124.71</v>
      </c>
      <c r="BS7" s="25">
        <v>117.73</v>
      </c>
      <c r="BT7" s="25">
        <v>113.27</v>
      </c>
      <c r="BU7" s="25">
        <v>95.79</v>
      </c>
      <c r="BV7" s="25">
        <v>98.3</v>
      </c>
      <c r="BW7" s="25">
        <v>93.82</v>
      </c>
      <c r="BX7" s="25">
        <v>95.04</v>
      </c>
      <c r="BY7" s="25">
        <v>95.42</v>
      </c>
      <c r="BZ7" s="25">
        <v>97.59</v>
      </c>
      <c r="CA7" s="25">
        <v>84.62</v>
      </c>
      <c r="CB7" s="25">
        <v>80.12</v>
      </c>
      <c r="CC7" s="25">
        <v>82.42</v>
      </c>
      <c r="CD7" s="25">
        <v>87.01</v>
      </c>
      <c r="CE7" s="25">
        <v>90.74</v>
      </c>
      <c r="CF7" s="25">
        <v>171.13</v>
      </c>
      <c r="CG7" s="25">
        <v>173.7</v>
      </c>
      <c r="CH7" s="25">
        <v>178.94</v>
      </c>
      <c r="CI7" s="25">
        <v>180.19</v>
      </c>
      <c r="CJ7" s="25">
        <v>184.25</v>
      </c>
      <c r="CK7" s="25">
        <v>181.66</v>
      </c>
      <c r="CL7" s="25">
        <v>67.849999999999994</v>
      </c>
      <c r="CM7" s="25">
        <v>66.81</v>
      </c>
      <c r="CN7" s="25">
        <v>65.930000000000007</v>
      </c>
      <c r="CO7" s="25">
        <v>64.77</v>
      </c>
      <c r="CP7" s="25">
        <v>64.41</v>
      </c>
      <c r="CQ7" s="25">
        <v>60.12</v>
      </c>
      <c r="CR7" s="25">
        <v>60.34</v>
      </c>
      <c r="CS7" s="25">
        <v>59.54</v>
      </c>
      <c r="CT7" s="25">
        <v>59.26</v>
      </c>
      <c r="CU7" s="25">
        <v>60.44</v>
      </c>
      <c r="CV7" s="25">
        <v>60.21</v>
      </c>
      <c r="CW7" s="25">
        <v>87</v>
      </c>
      <c r="CX7" s="25">
        <v>87.07</v>
      </c>
      <c r="CY7" s="25">
        <v>86.57</v>
      </c>
      <c r="CZ7" s="25">
        <v>86.63</v>
      </c>
      <c r="DA7" s="25">
        <v>85.96</v>
      </c>
      <c r="DB7" s="25">
        <v>84.24</v>
      </c>
      <c r="DC7" s="25">
        <v>84.19</v>
      </c>
      <c r="DD7" s="25">
        <v>83.93</v>
      </c>
      <c r="DE7" s="25">
        <v>83.84</v>
      </c>
      <c r="DF7" s="25">
        <v>83.39</v>
      </c>
      <c r="DG7" s="25">
        <v>89.21</v>
      </c>
      <c r="DH7" s="25">
        <v>53.29</v>
      </c>
      <c r="DI7" s="25">
        <v>54.28</v>
      </c>
      <c r="DJ7" s="25">
        <v>55.1</v>
      </c>
      <c r="DK7" s="25">
        <v>55.82</v>
      </c>
      <c r="DL7" s="25">
        <v>55.83</v>
      </c>
      <c r="DM7" s="25">
        <v>48.83</v>
      </c>
      <c r="DN7" s="25">
        <v>49.96</v>
      </c>
      <c r="DO7" s="25">
        <v>50.82</v>
      </c>
      <c r="DP7" s="25">
        <v>51.82</v>
      </c>
      <c r="DQ7" s="25">
        <v>52.53</v>
      </c>
      <c r="DR7" s="25">
        <v>52.41</v>
      </c>
      <c r="DS7" s="25">
        <v>19.12</v>
      </c>
      <c r="DT7" s="25">
        <v>21.42</v>
      </c>
      <c r="DU7" s="25">
        <v>21.15</v>
      </c>
      <c r="DV7" s="25">
        <v>21.1</v>
      </c>
      <c r="DW7" s="25">
        <v>21.88</v>
      </c>
      <c r="DX7" s="25">
        <v>18.18</v>
      </c>
      <c r="DY7" s="25">
        <v>19.32</v>
      </c>
      <c r="DZ7" s="25">
        <v>21.16</v>
      </c>
      <c r="EA7" s="25">
        <v>22.72</v>
      </c>
      <c r="EB7" s="25">
        <v>24.16</v>
      </c>
      <c r="EC7" s="25">
        <v>26.78</v>
      </c>
      <c r="ED7" s="25">
        <v>0.44</v>
      </c>
      <c r="EE7" s="25">
        <v>0.45</v>
      </c>
      <c r="EF7" s="25">
        <v>0.32</v>
      </c>
      <c r="EG7" s="25">
        <v>0.16</v>
      </c>
      <c r="EH7" s="25">
        <v>0.22</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上下水道課LG系ユーザー09</cp:lastModifiedBy>
  <dcterms:modified xsi:type="dcterms:W3CDTF">2026-01-28T04:54:20Z</dcterms:modified>
</cp:coreProperties>
</file>