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00590878\Desktop\R6経営比較分析表\"/>
    </mc:Choice>
  </mc:AlternateContent>
  <xr:revisionPtr revIDLastSave="0" documentId="13_ncr:1_{E855E48D-7CC1-47B5-A044-7D4A6630AE06}" xr6:coauthVersionLast="47" xr6:coauthVersionMax="47" xr10:uidLastSave="{00000000-0000-0000-0000-000000000000}"/>
  <workbookProtection workbookAlgorithmName="SHA-512" workbookHashValue="OR7DE6nRq+OFjZE7y9oy+wAiR4YpBl8Pja2GK3nRVe713nk91u2Fqp44JqrixXOWWUPFGCJFoCLhdoa9XstqpQ==" workbookSaltValue="L81tvgVSwyQuf33IfTlD7g=="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E85" i="4"/>
  <c r="AT10" i="4"/>
  <c r="AL10" i="4"/>
  <c r="I10" i="4"/>
  <c r="AL8" i="4"/>
  <c r="P8"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<sst xmlns="http://schemas.openxmlformats.org/spreadsheetml/2006/main" count="236" uniqueCount="116">
  <si>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</si>
  <si>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</si>
  <si>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</si>
  <si>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</si>
  <si>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</si>
  <si>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</si>
  <si>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</si>
  <si>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</si>
  <si>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</si>
  <si>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</si>
  <si>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</si>
  <si>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</si>
  <si>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</si>
  <si>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</si>
  <si>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</si>
  <si>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</si>
  <si>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</si>
  <si>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</si>
  <si>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</si>
  <si>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</si>
  <si>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</si>
  <si>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</si>
  <si>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</si>
  <si>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</si>
  <si>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</si>
  <si>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</si>
  <si>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</si>
  <si>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</si>
  <si>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</si>
  <si>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</si>
  <si>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</si>
  <si>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</si>
  <si>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</si>
  <si>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</si>
  <si>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</si>
  <si>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</si>
  <si>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</si>
  <si>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</si>
  <si>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</si>
  <si>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</si>
  <si>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</si>
  <si>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</si>
  <si>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</si>
  <si>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</si>
  <si>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</si>
  <si>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</si>
  <si>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</si>
  <si>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</si>
  <si>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</si>
  <si>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</si>
  <si>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</si>
  <si>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</si>
  <si>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</si>
  <si>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</si>
  <si>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</si>
  <si>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</si>
  <si>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</si>
  <si>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</si>
  <si>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</si>
  <si>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</si>
  <si>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</si>
  <si>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</si>
  <si>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</si>
  <si>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</si>
  <si>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</si>
  <si>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</si>
  <si>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</si>
  <si>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</si>
  <si>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</si>
  <si>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</si>
  <si>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</si>
  <si>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</si>
  <si>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</si>
  <si>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</si>
  <si>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</si>
  <si>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</si>
  <si>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</si>
  <si>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</si>
  <si>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</si>
  <si>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</si>
  <si>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</si>
  <si>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</si>
  <si>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</si>
  <si>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</si>
  <si>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</si>
  <si>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</si>
  <si>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</si>
  <si>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</si>
  <si>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</si>
  <si>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</si>
  <si>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</si>
  <si>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</si>
  <si>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</si>
  <si>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</si>
  <si>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</si>
  <si>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</si>
  <si>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富山県　氷見市</t>
  </si>
  <si>
    <t>法適用</t>
  </si>
  <si>
    <t>下水道事業</t>
  </si>
  <si>
    <t>漁業集落排水</t>
  </si>
  <si>
    <t>H2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</si>
  <si>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</si>
  <si>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</si>
  <si>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</si>
  <si>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</si>
  <si>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</si>
  <si>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</si>
  <si>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</si>
  <si>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</si>
  <si>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</si>
  <si>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</si>
  <si>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</si>
  <si>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</si>
  <si>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rPr>
        <sz val="11"/>
        <color theme="1"/>
        <rFont val="ＭＳ ゴシック"/>
        <family val="3"/>
        <charset val="128"/>
      </rPr>
      <t>　経常収支比率は100％を維持しており、累積欠損金も少ない状態にあります。しかしながら、収益の中で一般会計からの繰入金が依然として高い割合を占めています。</t>
    </r>
    <r>
      <rPr>
        <sz val="11"/>
        <color rgb="FFFF0000"/>
        <rFont val="ＭＳ ゴシック"/>
        <family val="3"/>
        <charset val="128"/>
      </rPr>
      <t xml:space="preserve">
</t>
    </r>
    <r>
      <rPr>
        <sz val="11"/>
        <color theme="1"/>
        <rFont val="ＭＳ ゴシック"/>
        <family val="3"/>
        <charset val="128"/>
      </rPr>
      <t>　流動比率は、地震の影響により企業債の借入金額が増加したため、令和5年度より減少しました。また、依然として、全国平均及び類似団体平均を大きく下回る水準となっています。</t>
    </r>
    <r>
      <rPr>
        <sz val="11"/>
        <color rgb="FFFF0000"/>
        <rFont val="ＭＳ ゴシック"/>
        <family val="3"/>
        <charset val="128"/>
      </rPr>
      <t xml:space="preserve">
　</t>
    </r>
    <r>
      <rPr>
        <sz val="11"/>
        <color theme="1"/>
        <rFont val="ＭＳ ゴシック"/>
        <family val="3"/>
        <charset val="128"/>
      </rPr>
      <t>今後、経営の健全性を確保していくためには、水洗化率の向上などによる収益基盤の強化と、さらなる経費縮減の推進が必要です。</t>
    </r>
    <r>
      <rPr>
        <sz val="11"/>
        <color rgb="FFFF0000"/>
        <rFont val="ＭＳ ゴシック"/>
        <family val="3"/>
        <charset val="128"/>
      </rPr>
      <t xml:space="preserve">
</t>
    </r>
    <r>
      <rPr>
        <sz val="11"/>
        <color theme="1"/>
        <rFont val="ＭＳ ゴシック"/>
        <family val="3"/>
        <charset val="128"/>
      </rPr>
      <t>　企業債残高対事業規模比率は、新規施設および管渠整備の減少に伴い減少傾向にあります。今後は施設の老朽化に伴う更新費用の増加が見込まれ、企業債残高の増加が予想されます。したがって、使用料収入の減少や物価高騰による費用増の可能性を勘案しつつ、計画的かつ着実な施設更新の実施を行う必要があります。</t>
    </r>
    <r>
      <rPr>
        <sz val="11"/>
        <color rgb="FFFF0000"/>
        <rFont val="ＭＳ ゴシック"/>
        <family val="3"/>
        <charset val="128"/>
      </rPr>
      <t xml:space="preserve">
</t>
    </r>
    <r>
      <rPr>
        <sz val="11"/>
        <color theme="1"/>
        <rFont val="ＭＳ ゴシック"/>
        <family val="3"/>
        <charset val="128"/>
      </rPr>
      <t>　経費回収率は、下水道使用料の減免を行った令和5年度より改善しており、全国平均および類似団体平均を上回る水準となっています。
　施設利用率は計上されていません。これは、漁業集落排水事業は単独の処理場を有しておらず、公共下水道へ接続しているためです。</t>
    </r>
    <r>
      <rPr>
        <sz val="11"/>
        <color rgb="FFFF0000"/>
        <rFont val="ＭＳ ゴシック"/>
        <family val="3"/>
        <charset val="128"/>
      </rPr>
      <t xml:space="preserve">
</t>
    </r>
    <rPh sb="85" eb="87">
      <t>ジシン</t>
    </rPh>
    <rPh sb="88" eb="90">
      <t>エイキョウ</t>
    </rPh>
    <rPh sb="99" eb="101">
      <t>キンガク</t>
    </rPh>
    <rPh sb="102" eb="104">
      <t>ゾウカ</t>
    </rPh>
    <rPh sb="109" eb="111">
      <t>レイワ</t>
    </rPh>
    <rPh sb="112" eb="114">
      <t>ネンド</t>
    </rPh>
    <rPh sb="116" eb="118">
      <t>ゲンショウ</t>
    </rPh>
    <rPh sb="126" eb="128">
      <t>イゼン</t>
    </rPh>
    <rPh sb="132" eb="134">
      <t>ゼンコク</t>
    </rPh>
    <rPh sb="134" eb="136">
      <t>ヘイキン</t>
    </rPh>
    <rPh sb="136" eb="137">
      <t>オヨ</t>
    </rPh>
    <rPh sb="138" eb="140">
      <t>ルイジ</t>
    </rPh>
    <rPh sb="140" eb="142">
      <t>ダンタイ</t>
    </rPh>
    <rPh sb="142" eb="144">
      <t>ヘイキン</t>
    </rPh>
    <rPh sb="145" eb="146">
      <t>オオ</t>
    </rPh>
    <rPh sb="148" eb="149">
      <t>シタ</t>
    </rPh>
    <rPh sb="149" eb="150">
      <t>マワ</t>
    </rPh>
    <rPh sb="151" eb="153">
      <t>スイジュン</t>
    </rPh>
    <rPh sb="358" eb="359">
      <t>オコナ</t>
    </rPh>
    <rPh sb="360" eb="362">
      <t>ヒツヨウ</t>
    </rPh>
    <rPh sb="439" eb="441">
      <t>ケイジョウ</t>
    </rPh>
    <rPh sb="453" eb="455">
      <t>ギョギョウ</t>
    </rPh>
    <rPh sb="455" eb="457">
      <t>シュウラク</t>
    </rPh>
    <rPh sb="457" eb="459">
      <t>ハイスイ</t>
    </rPh>
    <rPh sb="459" eb="461">
      <t>ジギョウ</t>
    </rPh>
    <rPh sb="462" eb="464">
      <t>タンドク</t>
    </rPh>
    <rPh sb="465" eb="468">
      <t>ショリジョウ</t>
    </rPh>
    <rPh sb="469" eb="470">
      <t>ユウ</t>
    </rPh>
    <rPh sb="476" eb="478">
      <t>コウキョウ</t>
    </rPh>
    <rPh sb="478" eb="481">
      <t>ゲスイドウ</t>
    </rPh>
    <rPh sb="482" eb="484">
      <t>セツゾク</t>
    </rPh>
    <phoneticPr fontId="4"/>
  </si>
  <si>
    <t>　法適用後、５回目の決算であり、有形固定資産減価償却率は低い状況ですが、平成９年に供用開始した施設の老朽化は始まっています。法定耐用年数を超えた施設はなく、現在のところ老朽管更新は実施していません。
　計画的な修繕や改築を実施するため、現在はストックマネジメント計画に基づいた点検・調査に取り組んでいます。</t>
    <rPh sb="2" eb="4">
      <t>テキヨウ</t>
    </rPh>
    <rPh sb="7" eb="9">
      <t>カイメ</t>
    </rPh>
    <rPh sb="16" eb="18">
      <t>ユウケイ</t>
    </rPh>
    <rPh sb="18" eb="20">
      <t>コテイ</t>
    </rPh>
    <rPh sb="20" eb="22">
      <t>シサン</t>
    </rPh>
    <rPh sb="22" eb="24">
      <t>ゲンカ</t>
    </rPh>
    <rPh sb="36" eb="38">
      <t>ヘイセイ</t>
    </rPh>
    <rPh sb="39" eb="40">
      <t>ネン</t>
    </rPh>
    <rPh sb="54" eb="55">
      <t>ハジ</t>
    </rPh>
    <rPh sb="62" eb="64">
      <t>ホウテイ</t>
    </rPh>
    <rPh sb="64" eb="66">
      <t>タイヨウ</t>
    </rPh>
    <rPh sb="66" eb="68">
      <t>ネンスウ</t>
    </rPh>
    <rPh sb="69" eb="70">
      <t>コ</t>
    </rPh>
    <rPh sb="72" eb="74">
      <t>シセツ</t>
    </rPh>
    <rPh sb="78" eb="80">
      <t>ゲンザイ</t>
    </rPh>
    <rPh sb="84" eb="86">
      <t>ロウキュウ</t>
    </rPh>
    <rPh sb="86" eb="87">
      <t>カン</t>
    </rPh>
    <rPh sb="87" eb="89">
      <t>コウシン</t>
    </rPh>
    <rPh sb="90" eb="92">
      <t>ジッシ</t>
    </rPh>
    <rPh sb="101" eb="104">
      <t>ケイカクテキ</t>
    </rPh>
    <rPh sb="105" eb="107">
      <t>シュウゼン</t>
    </rPh>
    <rPh sb="108" eb="110">
      <t>カイチク</t>
    </rPh>
    <rPh sb="111" eb="113">
      <t>ジッシ</t>
    </rPh>
    <rPh sb="118" eb="120">
      <t>ゲンザイ</t>
    </rPh>
    <rPh sb="131" eb="133">
      <t>ケイカク</t>
    </rPh>
    <rPh sb="134" eb="135">
      <t>モト</t>
    </rPh>
    <rPh sb="138" eb="140">
      <t>テンケン</t>
    </rPh>
    <rPh sb="141" eb="143">
      <t>チョウサ</t>
    </rPh>
    <rPh sb="144" eb="145">
      <t>ト</t>
    </rPh>
    <rPh sb="146" eb="147">
      <t>ク</t>
    </rPh>
    <phoneticPr fontId="4"/>
  </si>
  <si>
    <t>　経常収支比率が100％となっているものの、一般会計からの繰入金に依存している状況です。
 流動比率に関しては全国平均および類似団体平均を大きく下回っており、今後の人口減少による使用料収入の減少、物価高騰に伴う施設維持管理費用の増加、さらには施設の老朽化に伴う更新費用の増加を考慮すると、経営環境はますます厳しいものと予想されます。これらの状況に対応するため、経営戦略に基づき、計画的に対策を進めていくことが重要です。具体的には、経営および財政状況の適切な把握を行い、収益の確保や維持管理費の経費縮減に努め、一般会計からの繰入金に過度に依存しない安定した経営基盤の確立を目指します。さらに、公民連携を強化する手法としてウォーターPPPの活用も検討し、運営効率の向上や技術導入による経営改善を図ることが必要です。</t>
    <rPh sb="69" eb="70">
      <t>オオ</t>
    </rPh>
    <rPh sb="72" eb="74">
      <t>シタマワ</t>
    </rPh>
    <rPh sb="350" eb="35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</si>
</sst>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A2A-4FFE-835F-55300B1BD8D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1.6</c:v>
                </c:pt>
                <c:pt idx="1">
                  <c:v>0.01</c:v>
                </c:pt>
                <c:pt idx="2">
                  <c:v>0.01</c:v>
                </c:pt>
                <c:pt idx="3" formatCode="#,##0.00;&quot;△&quot;#,##0.00">
                  <c:v>0</c:v>
                </c:pt>
                <c:pt idx="4" formatCode="#,##0.00;&quot;△&quot;#,##0.00">
                  <c:v>0</c:v>
                </c:pt>
              </c:numCache>
            </c:numRef>
          </c:val>
          <c:smooth val="0"/>
          <c:extLst>
            <c:ext xmlns:c16="http://schemas.microsoft.com/office/drawing/2014/chart" uri="{C3380CC4-5D6E-409C-BE32-E72D297353CC}">
              <c16:uniqueId val="{00000001-BA2A-4FFE-835F-55300B1BD8D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404-4ED7-85FA-BB0E697BF67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30.19</c:v>
                </c:pt>
                <c:pt idx="1">
                  <c:v>28.77</c:v>
                </c:pt>
                <c:pt idx="2">
                  <c:v>26.22</c:v>
                </c:pt>
                <c:pt idx="3">
                  <c:v>26.12</c:v>
                </c:pt>
                <c:pt idx="4">
                  <c:v>27.81</c:v>
                </c:pt>
              </c:numCache>
            </c:numRef>
          </c:val>
          <c:smooth val="0"/>
          <c:extLst>
            <c:ext xmlns:c16="http://schemas.microsoft.com/office/drawing/2014/chart" uri="{C3380CC4-5D6E-409C-BE32-E72D297353CC}">
              <c16:uniqueId val="{00000001-F404-4ED7-85FA-BB0E697BF67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89.46</c:v>
                </c:pt>
                <c:pt idx="1">
                  <c:v>90.51</c:v>
                </c:pt>
                <c:pt idx="2">
                  <c:v>91.14</c:v>
                </c:pt>
                <c:pt idx="3">
                  <c:v>91.36</c:v>
                </c:pt>
                <c:pt idx="4">
                  <c:v>91.6</c:v>
                </c:pt>
              </c:numCache>
            </c:numRef>
          </c:val>
          <c:extLst>
            <c:ext xmlns:c16="http://schemas.microsoft.com/office/drawing/2014/chart" uri="{C3380CC4-5D6E-409C-BE32-E72D297353CC}">
              <c16:uniqueId val="{00000000-12D5-4507-94D1-0BD3DC47058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79.09</c:v>
                </c:pt>
                <c:pt idx="1">
                  <c:v>78.900000000000006</c:v>
                </c:pt>
                <c:pt idx="2">
                  <c:v>78.03</c:v>
                </c:pt>
                <c:pt idx="3">
                  <c:v>78.55</c:v>
                </c:pt>
                <c:pt idx="4">
                  <c:v>78.680000000000007</c:v>
                </c:pt>
              </c:numCache>
            </c:numRef>
          </c:val>
          <c:smooth val="0"/>
          <c:extLst>
            <c:ext xmlns:c16="http://schemas.microsoft.com/office/drawing/2014/chart" uri="{C3380CC4-5D6E-409C-BE32-E72D297353CC}">
              <c16:uniqueId val="{00000001-12D5-4507-94D1-0BD3DC47058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101.42</c:v>
                </c:pt>
                <c:pt idx="1">
                  <c:v>100.15</c:v>
                </c:pt>
                <c:pt idx="2">
                  <c:v>100.06</c:v>
                </c:pt>
                <c:pt idx="3">
                  <c:v>100.18</c:v>
                </c:pt>
                <c:pt idx="4">
                  <c:v>100</c:v>
                </c:pt>
              </c:numCache>
            </c:numRef>
          </c:val>
          <c:extLst>
            <c:ext xmlns:c16="http://schemas.microsoft.com/office/drawing/2014/chart" uri="{C3380CC4-5D6E-409C-BE32-E72D297353CC}">
              <c16:uniqueId val="{00000000-37F2-4EE6-AE18-4DCBAE6730D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101.18</c:v>
                </c:pt>
                <c:pt idx="1">
                  <c:v>99.89</c:v>
                </c:pt>
                <c:pt idx="2">
                  <c:v>104.12</c:v>
                </c:pt>
                <c:pt idx="3">
                  <c:v>105.98</c:v>
                </c:pt>
                <c:pt idx="4">
                  <c:v>107.11</c:v>
                </c:pt>
              </c:numCache>
            </c:numRef>
          </c:val>
          <c:smooth val="0"/>
          <c:extLst>
            <c:ext xmlns:c16="http://schemas.microsoft.com/office/drawing/2014/chart" uri="{C3380CC4-5D6E-409C-BE32-E72D297353CC}">
              <c16:uniqueId val="{00000001-37F2-4EE6-AE18-4DCBAE6730D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3.46</c:v>
                </c:pt>
                <c:pt idx="1">
                  <c:v>6.91</c:v>
                </c:pt>
                <c:pt idx="2">
                  <c:v>10.3</c:v>
                </c:pt>
                <c:pt idx="3">
                  <c:v>13.62</c:v>
                </c:pt>
                <c:pt idx="4">
                  <c:v>16.899999999999999</c:v>
                </c:pt>
              </c:numCache>
            </c:numRef>
          </c:val>
          <c:extLst>
            <c:ext xmlns:c16="http://schemas.microsoft.com/office/drawing/2014/chart" uri="{C3380CC4-5D6E-409C-BE32-E72D297353CC}">
              <c16:uniqueId val="{00000000-EC2D-458B-A22D-921906990D9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20.14</c:v>
                </c:pt>
                <c:pt idx="1">
                  <c:v>23.17</c:v>
                </c:pt>
                <c:pt idx="2">
                  <c:v>25.29</c:v>
                </c:pt>
                <c:pt idx="3">
                  <c:v>28.31</c:v>
                </c:pt>
                <c:pt idx="4">
                  <c:v>23.92</c:v>
                </c:pt>
              </c:numCache>
            </c:numRef>
          </c:val>
          <c:smooth val="0"/>
          <c:extLst>
            <c:ext xmlns:c16="http://schemas.microsoft.com/office/drawing/2014/chart" uri="{C3380CC4-5D6E-409C-BE32-E72D297353CC}">
              <c16:uniqueId val="{00000001-EC2D-458B-A22D-921906990D9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A5C-4BBC-A463-D3AE402864E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A5C-4BBC-A463-D3AE402864E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quot;-&quot;">
                  <c:v>3.98</c:v>
                </c:pt>
              </c:numCache>
            </c:numRef>
          </c:val>
          <c:extLst>
            <c:ext xmlns:c16="http://schemas.microsoft.com/office/drawing/2014/chart" uri="{C3380CC4-5D6E-409C-BE32-E72D297353CC}">
              <c16:uniqueId val="{00000000-82C5-4C36-9BD8-F51EF7F56BF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140.63</c:v>
                </c:pt>
                <c:pt idx="1">
                  <c:v>163.84</c:v>
                </c:pt>
                <c:pt idx="2">
                  <c:v>176.46</c:v>
                </c:pt>
                <c:pt idx="3">
                  <c:v>181.51</c:v>
                </c:pt>
                <c:pt idx="4">
                  <c:v>108.76</c:v>
                </c:pt>
              </c:numCache>
            </c:numRef>
          </c:val>
          <c:smooth val="0"/>
          <c:extLst>
            <c:ext xmlns:c16="http://schemas.microsoft.com/office/drawing/2014/chart" uri="{C3380CC4-5D6E-409C-BE32-E72D297353CC}">
              <c16:uniqueId val="{00000001-82C5-4C36-9BD8-F51EF7F56BF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16.690000000000001</c:v>
                </c:pt>
                <c:pt idx="1">
                  <c:v>9.42</c:v>
                </c:pt>
                <c:pt idx="2">
                  <c:v>17.760000000000002</c:v>
                </c:pt>
                <c:pt idx="3">
                  <c:v>16.329999999999998</c:v>
                </c:pt>
                <c:pt idx="4">
                  <c:v>12.47</c:v>
                </c:pt>
              </c:numCache>
            </c:numRef>
          </c:val>
          <c:extLst>
            <c:ext xmlns:c16="http://schemas.microsoft.com/office/drawing/2014/chart" uri="{C3380CC4-5D6E-409C-BE32-E72D297353CC}">
              <c16:uniqueId val="{00000000-D6A3-44D1-A503-70DEA8FBFE1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56.53</c:v>
                </c:pt>
                <c:pt idx="1">
                  <c:v>59.66</c:v>
                </c:pt>
                <c:pt idx="2">
                  <c:v>61.64</c:v>
                </c:pt>
                <c:pt idx="3">
                  <c:v>69.819999999999993</c:v>
                </c:pt>
                <c:pt idx="4">
                  <c:v>72.13</c:v>
                </c:pt>
              </c:numCache>
            </c:numRef>
          </c:val>
          <c:smooth val="0"/>
          <c:extLst>
            <c:ext xmlns:c16="http://schemas.microsoft.com/office/drawing/2014/chart" uri="{C3380CC4-5D6E-409C-BE32-E72D297353CC}">
              <c16:uniqueId val="{00000001-D6A3-44D1-A503-70DEA8FBFE1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505.58</c:v>
                </c:pt>
                <c:pt idx="1">
                  <c:v>418.28</c:v>
                </c:pt>
                <c:pt idx="2">
                  <c:v>425.91</c:v>
                </c:pt>
                <c:pt idx="3">
                  <c:v>408.58</c:v>
                </c:pt>
                <c:pt idx="4">
                  <c:v>331.74</c:v>
                </c:pt>
              </c:numCache>
            </c:numRef>
          </c:val>
          <c:extLst>
            <c:ext xmlns:c16="http://schemas.microsoft.com/office/drawing/2014/chart" uri="{C3380CC4-5D6E-409C-BE32-E72D297353CC}">
              <c16:uniqueId val="{00000000-B8FB-4C99-AA03-FA36B3393F5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1095.52</c:v>
                </c:pt>
                <c:pt idx="1">
                  <c:v>1056.55</c:v>
                </c:pt>
                <c:pt idx="2">
                  <c:v>1278.54</c:v>
                </c:pt>
                <c:pt idx="3">
                  <c:v>1149.7</c:v>
                </c:pt>
                <c:pt idx="4">
                  <c:v>1420.25</c:v>
                </c:pt>
              </c:numCache>
            </c:numRef>
          </c:val>
          <c:smooth val="0"/>
          <c:extLst>
            <c:ext xmlns:c16="http://schemas.microsoft.com/office/drawing/2014/chart" uri="{C3380CC4-5D6E-409C-BE32-E72D297353CC}">
              <c16:uniqueId val="{00000001-B8FB-4C99-AA03-FA36B3393F5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100.91</c:v>
                </c:pt>
                <c:pt idx="1">
                  <c:v>97.84</c:v>
                </c:pt>
                <c:pt idx="2">
                  <c:v>99.72</c:v>
                </c:pt>
                <c:pt idx="3">
                  <c:v>91.14</c:v>
                </c:pt>
                <c:pt idx="4">
                  <c:v>99.29</c:v>
                </c:pt>
              </c:numCache>
            </c:numRef>
          </c:val>
          <c:extLst>
            <c:ext xmlns:c16="http://schemas.microsoft.com/office/drawing/2014/chart" uri="{C3380CC4-5D6E-409C-BE32-E72D297353CC}">
              <c16:uniqueId val="{00000000-6132-48E6-BBB7-C601F8B8FCD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39.64</c:v>
                </c:pt>
                <c:pt idx="1">
                  <c:v>40</c:v>
                </c:pt>
                <c:pt idx="2">
                  <c:v>38.74</c:v>
                </c:pt>
                <c:pt idx="3">
                  <c:v>35.96</c:v>
                </c:pt>
                <c:pt idx="4">
                  <c:v>32.700000000000003</c:v>
                </c:pt>
              </c:numCache>
            </c:numRef>
          </c:val>
          <c:smooth val="0"/>
          <c:extLst>
            <c:ext xmlns:c16="http://schemas.microsoft.com/office/drawing/2014/chart" uri="{C3380CC4-5D6E-409C-BE32-E72D297353CC}">
              <c16:uniqueId val="{00000001-6132-48E6-BBB7-C601F8B8FCD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152.51</c:v>
                </c:pt>
                <c:pt idx="1">
                  <c:v>158.71</c:v>
                </c:pt>
                <c:pt idx="2">
                  <c:v>155.66999999999999</c:v>
                </c:pt>
                <c:pt idx="3">
                  <c:v>162.62</c:v>
                </c:pt>
                <c:pt idx="4">
                  <c:v>159.49</c:v>
                </c:pt>
              </c:numCache>
            </c:numRef>
          </c:val>
          <c:extLst>
            <c:ext xmlns:c16="http://schemas.microsoft.com/office/drawing/2014/chart" uri="{C3380CC4-5D6E-409C-BE32-E72D297353CC}">
              <c16:uniqueId val="{00000000-42B1-4859-B241-253724FFC9D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449.72</c:v>
                </c:pt>
                <c:pt idx="1">
                  <c:v>437.27</c:v>
                </c:pt>
                <c:pt idx="2">
                  <c:v>456.72</c:v>
                </c:pt>
                <c:pt idx="3">
                  <c:v>481.96</c:v>
                </c:pt>
                <c:pt idx="4">
                  <c:v>536.16999999999996</c:v>
                </c:pt>
              </c:numCache>
            </c:numRef>
          </c:val>
          <c:smooth val="0"/>
          <c:extLst>
            <c:ext xmlns:c16="http://schemas.microsoft.com/office/drawing/2014/chart" uri="{C3380CC4-5D6E-409C-BE32-E72D297353CC}">
              <c16:uniqueId val="{00000001-42B1-4859-B241-253724FFC9D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【1,223.19】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【462.49】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【37.21】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M88" sqref="BM88"/>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富山県　氷見市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6" t="s">
        <v>1</v>
      </c>
      <c r="C7" s="56"/>
      <c r="D7" s="56"/>
      <c r="E7" s="56"/>
      <c r="F7" s="56"/>
      <c r="G7" s="56"/>
      <c r="H7" s="56"/>
      <c r="I7" s="56" t="s">
        <v>2</v>
      </c>
      <c r="J7" s="56"/>
      <c r="K7" s="56"/>
      <c r="L7" s="56"/>
      <c r="M7" s="56"/>
      <c r="N7" s="56"/>
      <c r="O7" s="56"/>
      <c r="P7" s="56" t="s">
        <v>3</v>
      </c>
      <c r="Q7" s="56"/>
      <c r="R7" s="56"/>
      <c r="S7" s="56"/>
      <c r="T7" s="56"/>
      <c r="U7" s="56"/>
      <c r="V7" s="56"/>
      <c r="W7" s="56" t="s">
        <v>4</v>
      </c>
      <c r="X7" s="56"/>
      <c r="Y7" s="56"/>
      <c r="Z7" s="56"/>
      <c r="AA7" s="56"/>
      <c r="AB7" s="56"/>
      <c r="AC7" s="56"/>
      <c r="AD7" s="56" t="s">
        <v>5</v>
      </c>
      <c r="AE7" s="56"/>
      <c r="AF7" s="56"/>
      <c r="AG7" s="56"/>
      <c r="AH7" s="56"/>
      <c r="AI7" s="56"/>
      <c r="AJ7" s="56"/>
      <c r="AK7" s="3"/>
      <c r="AL7" s="56" t="s">
        <v>6</v>
      </c>
      <c r="AM7" s="56"/>
      <c r="AN7" s="56"/>
      <c r="AO7" s="56"/>
      <c r="AP7" s="56"/>
      <c r="AQ7" s="56"/>
      <c r="AR7" s="56"/>
      <c r="AS7" s="56"/>
      <c r="AT7" s="56" t="s">
        <v>7</v>
      </c>
      <c r="AU7" s="56"/>
      <c r="AV7" s="56"/>
      <c r="AW7" s="56"/>
      <c r="AX7" s="56"/>
      <c r="AY7" s="56"/>
      <c r="AZ7" s="56"/>
      <c r="BA7" s="56"/>
      <c r="BB7" s="56" t="s">
        <v>8</v>
      </c>
      <c r="BC7" s="56"/>
      <c r="BD7" s="56"/>
      <c r="BE7" s="56"/>
      <c r="BF7" s="56"/>
      <c r="BG7" s="56"/>
      <c r="BH7" s="56"/>
      <c r="BI7" s="56"/>
      <c r="BJ7" s="3"/>
      <c r="BK7" s="3"/>
      <c r="BL7" s="80" t="s">
        <v>9</v>
      </c>
      <c r="BM7" s="81"/>
      <c r="BN7" s="81"/>
      <c r="BO7" s="81"/>
      <c r="BP7" s="81"/>
      <c r="BQ7" s="81"/>
      <c r="BR7" s="81"/>
      <c r="BS7" s="81"/>
      <c r="BT7" s="81"/>
      <c r="BU7" s="81"/>
      <c r="BV7" s="81"/>
      <c r="BW7" s="81"/>
      <c r="BX7" s="81"/>
      <c r="BY7" s="82"/>
    </row>
    <row r="8" spans="1:78" ht="18.75" customHeight="1" x14ac:dyDescent="0.2">
      <c r="A8" s="2"/>
      <c r="B8" s="76" t="str">
        <f>データ!I6</f>
        <v>法適用</v>
      </c>
      <c r="C8" s="76"/>
      <c r="D8" s="76"/>
      <c r="E8" s="76"/>
      <c r="F8" s="76"/>
      <c r="G8" s="76"/>
      <c r="H8" s="76"/>
      <c r="I8" s="76" t="str">
        <f>データ!J6</f>
        <v>下水道事業</v>
      </c>
      <c r="J8" s="76"/>
      <c r="K8" s="76"/>
      <c r="L8" s="76"/>
      <c r="M8" s="76"/>
      <c r="N8" s="76"/>
      <c r="O8" s="76"/>
      <c r="P8" s="76" t="str">
        <f>データ!K6</f>
        <v>漁業集落排水</v>
      </c>
      <c r="Q8" s="76"/>
      <c r="R8" s="76"/>
      <c r="S8" s="76"/>
      <c r="T8" s="76"/>
      <c r="U8" s="76"/>
      <c r="V8" s="76"/>
      <c r="W8" s="76" t="str">
        <f>データ!L6</f>
        <v>H2</v>
      </c>
      <c r="X8" s="76"/>
      <c r="Y8" s="76"/>
      <c r="Z8" s="76"/>
      <c r="AA8" s="76"/>
      <c r="AB8" s="76"/>
      <c r="AC8" s="76"/>
      <c r="AD8" s="77" t="str">
        <f>データ!$M$6</f>
        <v>非設置</v>
      </c>
      <c r="AE8" s="77"/>
      <c r="AF8" s="77"/>
      <c r="AG8" s="77"/>
      <c r="AH8" s="77"/>
      <c r="AI8" s="77"/>
      <c r="AJ8" s="77"/>
      <c r="AK8" s="3"/>
      <c r="AL8" s="50">
        <f>データ!S6</f>
        <v>42167</v>
      </c>
      <c r="AM8" s="50"/>
      <c r="AN8" s="50"/>
      <c r="AO8" s="50"/>
      <c r="AP8" s="50"/>
      <c r="AQ8" s="50"/>
      <c r="AR8" s="50"/>
      <c r="AS8" s="50"/>
      <c r="AT8" s="51">
        <f>データ!T6</f>
        <v>230.54</v>
      </c>
      <c r="AU8" s="51"/>
      <c r="AV8" s="51"/>
      <c r="AW8" s="51"/>
      <c r="AX8" s="51"/>
      <c r="AY8" s="51"/>
      <c r="AZ8" s="51"/>
      <c r="BA8" s="51"/>
      <c r="BB8" s="51">
        <f>データ!U6</f>
        <v>182.91</v>
      </c>
      <c r="BC8" s="51"/>
      <c r="BD8" s="51"/>
      <c r="BE8" s="51"/>
      <c r="BF8" s="51"/>
      <c r="BG8" s="51"/>
      <c r="BH8" s="51"/>
      <c r="BI8" s="51"/>
      <c r="BJ8" s="3"/>
      <c r="BK8" s="3"/>
      <c r="BL8" s="72" t="s">
        <v>10</v>
      </c>
      <c r="BM8" s="73"/>
      <c r="BN8" s="74" t="s">
        <v>11</v>
      </c>
      <c r="BO8" s="74"/>
      <c r="BP8" s="74"/>
      <c r="BQ8" s="74"/>
      <c r="BR8" s="74"/>
      <c r="BS8" s="74"/>
      <c r="BT8" s="74"/>
      <c r="BU8" s="74"/>
      <c r="BV8" s="74"/>
      <c r="BW8" s="74"/>
      <c r="BX8" s="74"/>
      <c r="BY8" s="75"/>
    </row>
    <row r="9" spans="1:78" ht="18.75" customHeight="1" x14ac:dyDescent="0.2">
      <c r="A9" s="2"/>
      <c r="B9" s="56" t="s">
        <v>12</v>
      </c>
      <c r="C9" s="56"/>
      <c r="D9" s="56"/>
      <c r="E9" s="56"/>
      <c r="F9" s="56"/>
      <c r="G9" s="56"/>
      <c r="H9" s="56"/>
      <c r="I9" s="56" t="s">
        <v>13</v>
      </c>
      <c r="J9" s="56"/>
      <c r="K9" s="56"/>
      <c r="L9" s="56"/>
      <c r="M9" s="56"/>
      <c r="N9" s="56"/>
      <c r="O9" s="56"/>
      <c r="P9" s="56" t="s">
        <v>14</v>
      </c>
      <c r="Q9" s="56"/>
      <c r="R9" s="56"/>
      <c r="S9" s="56"/>
      <c r="T9" s="56"/>
      <c r="U9" s="56"/>
      <c r="V9" s="56"/>
      <c r="W9" s="56" t="s">
        <v>15</v>
      </c>
      <c r="X9" s="56"/>
      <c r="Y9" s="56"/>
      <c r="Z9" s="56"/>
      <c r="AA9" s="56"/>
      <c r="AB9" s="56"/>
      <c r="AC9" s="56"/>
      <c r="AD9" s="56" t="s">
        <v>16</v>
      </c>
      <c r="AE9" s="56"/>
      <c r="AF9" s="56"/>
      <c r="AG9" s="56"/>
      <c r="AH9" s="56"/>
      <c r="AI9" s="56"/>
      <c r="AJ9" s="56"/>
      <c r="AK9" s="3"/>
      <c r="AL9" s="56" t="s">
        <v>17</v>
      </c>
      <c r="AM9" s="56"/>
      <c r="AN9" s="56"/>
      <c r="AO9" s="56"/>
      <c r="AP9" s="56"/>
      <c r="AQ9" s="56"/>
      <c r="AR9" s="56"/>
      <c r="AS9" s="56"/>
      <c r="AT9" s="56" t="s">
        <v>18</v>
      </c>
      <c r="AU9" s="56"/>
      <c r="AV9" s="56"/>
      <c r="AW9" s="56"/>
      <c r="AX9" s="56"/>
      <c r="AY9" s="56"/>
      <c r="AZ9" s="56"/>
      <c r="BA9" s="56"/>
      <c r="BB9" s="56" t="s">
        <v>19</v>
      </c>
      <c r="BC9" s="56"/>
      <c r="BD9" s="56"/>
      <c r="BE9" s="56"/>
      <c r="BF9" s="56"/>
      <c r="BG9" s="56"/>
      <c r="BH9" s="56"/>
      <c r="BI9" s="56"/>
      <c r="BJ9" s="3"/>
      <c r="BK9" s="3"/>
      <c r="BL9" s="57" t="s">
        <v>20</v>
      </c>
      <c r="BM9" s="58"/>
      <c r="BN9" s="59" t="s">
        <v>21</v>
      </c>
      <c r="BO9" s="59"/>
      <c r="BP9" s="59"/>
      <c r="BQ9" s="59"/>
      <c r="BR9" s="59"/>
      <c r="BS9" s="59"/>
      <c r="BT9" s="59"/>
      <c r="BU9" s="59"/>
      <c r="BV9" s="59"/>
      <c r="BW9" s="59"/>
      <c r="BX9" s="59"/>
      <c r="BY9" s="60"/>
    </row>
    <row r="10" spans="1:78" ht="18.75" customHeight="1" x14ac:dyDescent="0.2">
      <c r="A10" s="2"/>
      <c r="B10" s="51" t="str">
        <f>データ!N6</f>
        <v>-</v>
      </c>
      <c r="C10" s="51"/>
      <c r="D10" s="51"/>
      <c r="E10" s="51"/>
      <c r="F10" s="51"/>
      <c r="G10" s="51"/>
      <c r="H10" s="51"/>
      <c r="I10" s="51">
        <f>データ!O6</f>
        <v>68.77</v>
      </c>
      <c r="J10" s="51"/>
      <c r="K10" s="51"/>
      <c r="L10" s="51"/>
      <c r="M10" s="51"/>
      <c r="N10" s="51"/>
      <c r="O10" s="51"/>
      <c r="P10" s="51">
        <f>データ!P6</f>
        <v>2.9</v>
      </c>
      <c r="Q10" s="51"/>
      <c r="R10" s="51"/>
      <c r="S10" s="51"/>
      <c r="T10" s="51"/>
      <c r="U10" s="51"/>
      <c r="V10" s="51"/>
      <c r="W10" s="51">
        <f>データ!Q6</f>
        <v>76.209999999999994</v>
      </c>
      <c r="X10" s="51"/>
      <c r="Y10" s="51"/>
      <c r="Z10" s="51"/>
      <c r="AA10" s="51"/>
      <c r="AB10" s="51"/>
      <c r="AC10" s="51"/>
      <c r="AD10" s="50">
        <f>データ!R6</f>
        <v>3185</v>
      </c>
      <c r="AE10" s="50"/>
      <c r="AF10" s="50"/>
      <c r="AG10" s="50"/>
      <c r="AH10" s="50"/>
      <c r="AI10" s="50"/>
      <c r="AJ10" s="50"/>
      <c r="AK10" s="2"/>
      <c r="AL10" s="50">
        <f>データ!V6</f>
        <v>1214</v>
      </c>
      <c r="AM10" s="50"/>
      <c r="AN10" s="50"/>
      <c r="AO10" s="50"/>
      <c r="AP10" s="50"/>
      <c r="AQ10" s="50"/>
      <c r="AR10" s="50"/>
      <c r="AS10" s="50"/>
      <c r="AT10" s="51">
        <f>データ!W6</f>
        <v>0.43</v>
      </c>
      <c r="AU10" s="51"/>
      <c r="AV10" s="51"/>
      <c r="AW10" s="51"/>
      <c r="AX10" s="51"/>
      <c r="AY10" s="51"/>
      <c r="AZ10" s="51"/>
      <c r="BA10" s="51"/>
      <c r="BB10" s="51">
        <f>データ!X6</f>
        <v>2823.26</v>
      </c>
      <c r="BC10" s="51"/>
      <c r="BD10" s="51"/>
      <c r="BE10" s="51"/>
      <c r="BF10" s="51"/>
      <c r="BG10" s="51"/>
      <c r="BH10" s="51"/>
      <c r="BI10" s="51"/>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2">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6" t="s">
        <v>113</v>
      </c>
      <c r="BM16" s="67"/>
      <c r="BN16" s="67"/>
      <c r="BO16" s="67"/>
      <c r="BP16" s="67"/>
      <c r="BQ16" s="67"/>
      <c r="BR16" s="67"/>
      <c r="BS16" s="67"/>
      <c r="BT16" s="67"/>
      <c r="BU16" s="67"/>
      <c r="BV16" s="67"/>
      <c r="BW16" s="67"/>
      <c r="BX16" s="67"/>
      <c r="BY16" s="67"/>
      <c r="BZ16" s="6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6"/>
      <c r="BM17" s="67"/>
      <c r="BN17" s="67"/>
      <c r="BO17" s="67"/>
      <c r="BP17" s="67"/>
      <c r="BQ17" s="67"/>
      <c r="BR17" s="67"/>
      <c r="BS17" s="67"/>
      <c r="BT17" s="67"/>
      <c r="BU17" s="67"/>
      <c r="BV17" s="67"/>
      <c r="BW17" s="67"/>
      <c r="BX17" s="67"/>
      <c r="BY17" s="67"/>
      <c r="BZ17" s="6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6"/>
      <c r="BM18" s="67"/>
      <c r="BN18" s="67"/>
      <c r="BO18" s="67"/>
      <c r="BP18" s="67"/>
      <c r="BQ18" s="67"/>
      <c r="BR18" s="67"/>
      <c r="BS18" s="67"/>
      <c r="BT18" s="67"/>
      <c r="BU18" s="67"/>
      <c r="BV18" s="67"/>
      <c r="BW18" s="67"/>
      <c r="BX18" s="67"/>
      <c r="BY18" s="67"/>
      <c r="BZ18" s="6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6"/>
      <c r="BM19" s="67"/>
      <c r="BN19" s="67"/>
      <c r="BO19" s="67"/>
      <c r="BP19" s="67"/>
      <c r="BQ19" s="67"/>
      <c r="BR19" s="67"/>
      <c r="BS19" s="67"/>
      <c r="BT19" s="67"/>
      <c r="BU19" s="67"/>
      <c r="BV19" s="67"/>
      <c r="BW19" s="67"/>
      <c r="BX19" s="67"/>
      <c r="BY19" s="67"/>
      <c r="BZ19" s="6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6"/>
      <c r="BM20" s="67"/>
      <c r="BN20" s="67"/>
      <c r="BO20" s="67"/>
      <c r="BP20" s="67"/>
      <c r="BQ20" s="67"/>
      <c r="BR20" s="67"/>
      <c r="BS20" s="67"/>
      <c r="BT20" s="67"/>
      <c r="BU20" s="67"/>
      <c r="BV20" s="67"/>
      <c r="BW20" s="67"/>
      <c r="BX20" s="67"/>
      <c r="BY20" s="67"/>
      <c r="BZ20" s="6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6"/>
      <c r="BM21" s="67"/>
      <c r="BN21" s="67"/>
      <c r="BO21" s="67"/>
      <c r="BP21" s="67"/>
      <c r="BQ21" s="67"/>
      <c r="BR21" s="67"/>
      <c r="BS21" s="67"/>
      <c r="BT21" s="67"/>
      <c r="BU21" s="67"/>
      <c r="BV21" s="67"/>
      <c r="BW21" s="67"/>
      <c r="BX21" s="67"/>
      <c r="BY21" s="67"/>
      <c r="BZ21" s="6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6"/>
      <c r="BM22" s="67"/>
      <c r="BN22" s="67"/>
      <c r="BO22" s="67"/>
      <c r="BP22" s="67"/>
      <c r="BQ22" s="67"/>
      <c r="BR22" s="67"/>
      <c r="BS22" s="67"/>
      <c r="BT22" s="67"/>
      <c r="BU22" s="67"/>
      <c r="BV22" s="67"/>
      <c r="BW22" s="67"/>
      <c r="BX22" s="67"/>
      <c r="BY22" s="67"/>
      <c r="BZ22" s="6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6"/>
      <c r="BM23" s="67"/>
      <c r="BN23" s="67"/>
      <c r="BO23" s="67"/>
      <c r="BP23" s="67"/>
      <c r="BQ23" s="67"/>
      <c r="BR23" s="67"/>
      <c r="BS23" s="67"/>
      <c r="BT23" s="67"/>
      <c r="BU23" s="67"/>
      <c r="BV23" s="67"/>
      <c r="BW23" s="67"/>
      <c r="BX23" s="67"/>
      <c r="BY23" s="67"/>
      <c r="BZ23" s="6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6"/>
      <c r="BM24" s="67"/>
      <c r="BN24" s="67"/>
      <c r="BO24" s="67"/>
      <c r="BP24" s="67"/>
      <c r="BQ24" s="67"/>
      <c r="BR24" s="67"/>
      <c r="BS24" s="67"/>
      <c r="BT24" s="67"/>
      <c r="BU24" s="67"/>
      <c r="BV24" s="67"/>
      <c r="BW24" s="67"/>
      <c r="BX24" s="67"/>
      <c r="BY24" s="67"/>
      <c r="BZ24" s="6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6"/>
      <c r="BM25" s="67"/>
      <c r="BN25" s="67"/>
      <c r="BO25" s="67"/>
      <c r="BP25" s="67"/>
      <c r="BQ25" s="67"/>
      <c r="BR25" s="67"/>
      <c r="BS25" s="67"/>
      <c r="BT25" s="67"/>
      <c r="BU25" s="67"/>
      <c r="BV25" s="67"/>
      <c r="BW25" s="67"/>
      <c r="BX25" s="67"/>
      <c r="BY25" s="67"/>
      <c r="BZ25" s="6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6"/>
      <c r="BM26" s="67"/>
      <c r="BN26" s="67"/>
      <c r="BO26" s="67"/>
      <c r="BP26" s="67"/>
      <c r="BQ26" s="67"/>
      <c r="BR26" s="67"/>
      <c r="BS26" s="67"/>
      <c r="BT26" s="67"/>
      <c r="BU26" s="67"/>
      <c r="BV26" s="67"/>
      <c r="BW26" s="67"/>
      <c r="BX26" s="67"/>
      <c r="BY26" s="67"/>
      <c r="BZ26" s="6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6"/>
      <c r="BM27" s="67"/>
      <c r="BN27" s="67"/>
      <c r="BO27" s="67"/>
      <c r="BP27" s="67"/>
      <c r="BQ27" s="67"/>
      <c r="BR27" s="67"/>
      <c r="BS27" s="67"/>
      <c r="BT27" s="67"/>
      <c r="BU27" s="67"/>
      <c r="BV27" s="67"/>
      <c r="BW27" s="67"/>
      <c r="BX27" s="67"/>
      <c r="BY27" s="67"/>
      <c r="BZ27" s="6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6"/>
      <c r="BM28" s="67"/>
      <c r="BN28" s="67"/>
      <c r="BO28" s="67"/>
      <c r="BP28" s="67"/>
      <c r="BQ28" s="67"/>
      <c r="BR28" s="67"/>
      <c r="BS28" s="67"/>
      <c r="BT28" s="67"/>
      <c r="BU28" s="67"/>
      <c r="BV28" s="67"/>
      <c r="BW28" s="67"/>
      <c r="BX28" s="67"/>
      <c r="BY28" s="67"/>
      <c r="BZ28" s="6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6"/>
      <c r="BM29" s="67"/>
      <c r="BN29" s="67"/>
      <c r="BO29" s="67"/>
      <c r="BP29" s="67"/>
      <c r="BQ29" s="67"/>
      <c r="BR29" s="67"/>
      <c r="BS29" s="67"/>
      <c r="BT29" s="67"/>
      <c r="BU29" s="67"/>
      <c r="BV29" s="67"/>
      <c r="BW29" s="67"/>
      <c r="BX29" s="67"/>
      <c r="BY29" s="67"/>
      <c r="BZ29" s="6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6"/>
      <c r="BM30" s="67"/>
      <c r="BN30" s="67"/>
      <c r="BO30" s="67"/>
      <c r="BP30" s="67"/>
      <c r="BQ30" s="67"/>
      <c r="BR30" s="67"/>
      <c r="BS30" s="67"/>
      <c r="BT30" s="67"/>
      <c r="BU30" s="67"/>
      <c r="BV30" s="67"/>
      <c r="BW30" s="67"/>
      <c r="BX30" s="67"/>
      <c r="BY30" s="67"/>
      <c r="BZ30" s="6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6"/>
      <c r="BM31" s="67"/>
      <c r="BN31" s="67"/>
      <c r="BO31" s="67"/>
      <c r="BP31" s="67"/>
      <c r="BQ31" s="67"/>
      <c r="BR31" s="67"/>
      <c r="BS31" s="67"/>
      <c r="BT31" s="67"/>
      <c r="BU31" s="67"/>
      <c r="BV31" s="67"/>
      <c r="BW31" s="67"/>
      <c r="BX31" s="67"/>
      <c r="BY31" s="67"/>
      <c r="BZ31" s="6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6"/>
      <c r="BM32" s="67"/>
      <c r="BN32" s="67"/>
      <c r="BO32" s="67"/>
      <c r="BP32" s="67"/>
      <c r="BQ32" s="67"/>
      <c r="BR32" s="67"/>
      <c r="BS32" s="67"/>
      <c r="BT32" s="67"/>
      <c r="BU32" s="67"/>
      <c r="BV32" s="67"/>
      <c r="BW32" s="67"/>
      <c r="BX32" s="67"/>
      <c r="BY32" s="67"/>
      <c r="BZ32" s="6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6"/>
      <c r="BM33" s="67"/>
      <c r="BN33" s="67"/>
      <c r="BO33" s="67"/>
      <c r="BP33" s="67"/>
      <c r="BQ33" s="67"/>
      <c r="BR33" s="67"/>
      <c r="BS33" s="67"/>
      <c r="BT33" s="67"/>
      <c r="BU33" s="67"/>
      <c r="BV33" s="67"/>
      <c r="BW33" s="67"/>
      <c r="BX33" s="67"/>
      <c r="BY33" s="67"/>
      <c r="BZ33" s="6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6"/>
      <c r="BM34" s="67"/>
      <c r="BN34" s="67"/>
      <c r="BO34" s="67"/>
      <c r="BP34" s="67"/>
      <c r="BQ34" s="67"/>
      <c r="BR34" s="67"/>
      <c r="BS34" s="67"/>
      <c r="BT34" s="67"/>
      <c r="BU34" s="67"/>
      <c r="BV34" s="67"/>
      <c r="BW34" s="67"/>
      <c r="BX34" s="67"/>
      <c r="BY34" s="67"/>
      <c r="BZ34" s="6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6"/>
      <c r="BM35" s="67"/>
      <c r="BN35" s="67"/>
      <c r="BO35" s="67"/>
      <c r="BP35" s="67"/>
      <c r="BQ35" s="67"/>
      <c r="BR35" s="67"/>
      <c r="BS35" s="67"/>
      <c r="BT35" s="67"/>
      <c r="BU35" s="67"/>
      <c r="BV35" s="67"/>
      <c r="BW35" s="67"/>
      <c r="BX35" s="67"/>
      <c r="BY35" s="67"/>
      <c r="BZ35" s="6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6"/>
      <c r="BM36" s="67"/>
      <c r="BN36" s="67"/>
      <c r="BO36" s="67"/>
      <c r="BP36" s="67"/>
      <c r="BQ36" s="67"/>
      <c r="BR36" s="67"/>
      <c r="BS36" s="67"/>
      <c r="BT36" s="67"/>
      <c r="BU36" s="67"/>
      <c r="BV36" s="67"/>
      <c r="BW36" s="67"/>
      <c r="BX36" s="67"/>
      <c r="BY36" s="67"/>
      <c r="BZ36" s="6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6"/>
      <c r="BM37" s="67"/>
      <c r="BN37" s="67"/>
      <c r="BO37" s="67"/>
      <c r="BP37" s="67"/>
      <c r="BQ37" s="67"/>
      <c r="BR37" s="67"/>
      <c r="BS37" s="67"/>
      <c r="BT37" s="67"/>
      <c r="BU37" s="67"/>
      <c r="BV37" s="67"/>
      <c r="BW37" s="67"/>
      <c r="BX37" s="67"/>
      <c r="BY37" s="67"/>
      <c r="BZ37" s="6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6"/>
      <c r="BM38" s="67"/>
      <c r="BN38" s="67"/>
      <c r="BO38" s="67"/>
      <c r="BP38" s="67"/>
      <c r="BQ38" s="67"/>
      <c r="BR38" s="67"/>
      <c r="BS38" s="67"/>
      <c r="BT38" s="67"/>
      <c r="BU38" s="67"/>
      <c r="BV38" s="67"/>
      <c r="BW38" s="67"/>
      <c r="BX38" s="67"/>
      <c r="BY38" s="67"/>
      <c r="BZ38" s="6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6"/>
      <c r="BM39" s="67"/>
      <c r="BN39" s="67"/>
      <c r="BO39" s="67"/>
      <c r="BP39" s="67"/>
      <c r="BQ39" s="67"/>
      <c r="BR39" s="67"/>
      <c r="BS39" s="67"/>
      <c r="BT39" s="67"/>
      <c r="BU39" s="67"/>
      <c r="BV39" s="67"/>
      <c r="BW39" s="67"/>
      <c r="BX39" s="67"/>
      <c r="BY39" s="67"/>
      <c r="BZ39" s="6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6"/>
      <c r="BM40" s="67"/>
      <c r="BN40" s="67"/>
      <c r="BO40" s="67"/>
      <c r="BP40" s="67"/>
      <c r="BQ40" s="67"/>
      <c r="BR40" s="67"/>
      <c r="BS40" s="67"/>
      <c r="BT40" s="67"/>
      <c r="BU40" s="67"/>
      <c r="BV40" s="67"/>
      <c r="BW40" s="67"/>
      <c r="BX40" s="67"/>
      <c r="BY40" s="67"/>
      <c r="BZ40" s="6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6"/>
      <c r="BM41" s="67"/>
      <c r="BN41" s="67"/>
      <c r="BO41" s="67"/>
      <c r="BP41" s="67"/>
      <c r="BQ41" s="67"/>
      <c r="BR41" s="67"/>
      <c r="BS41" s="67"/>
      <c r="BT41" s="67"/>
      <c r="BU41" s="67"/>
      <c r="BV41" s="67"/>
      <c r="BW41" s="67"/>
      <c r="BX41" s="67"/>
      <c r="BY41" s="67"/>
      <c r="BZ41" s="6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6"/>
      <c r="BM42" s="67"/>
      <c r="BN42" s="67"/>
      <c r="BO42" s="67"/>
      <c r="BP42" s="67"/>
      <c r="BQ42" s="67"/>
      <c r="BR42" s="67"/>
      <c r="BS42" s="67"/>
      <c r="BT42" s="67"/>
      <c r="BU42" s="67"/>
      <c r="BV42" s="67"/>
      <c r="BW42" s="67"/>
      <c r="BX42" s="67"/>
      <c r="BY42" s="67"/>
      <c r="BZ42" s="6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6"/>
      <c r="BM43" s="67"/>
      <c r="BN43" s="67"/>
      <c r="BO43" s="67"/>
      <c r="BP43" s="67"/>
      <c r="BQ43" s="67"/>
      <c r="BR43" s="67"/>
      <c r="BS43" s="67"/>
      <c r="BT43" s="67"/>
      <c r="BU43" s="67"/>
      <c r="BV43" s="67"/>
      <c r="BW43" s="67"/>
      <c r="BX43" s="67"/>
      <c r="BY43" s="67"/>
      <c r="BZ43" s="6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9"/>
      <c r="BM44" s="70"/>
      <c r="BN44" s="70"/>
      <c r="BO44" s="70"/>
      <c r="BP44" s="70"/>
      <c r="BQ44" s="70"/>
      <c r="BR44" s="70"/>
      <c r="BS44" s="70"/>
      <c r="BT44" s="70"/>
      <c r="BU44" s="70"/>
      <c r="BV44" s="70"/>
      <c r="BW44" s="70"/>
      <c r="BX44" s="70"/>
      <c r="BY44" s="70"/>
      <c r="BZ44" s="7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115</v>
      </c>
      <c r="BM66" s="44"/>
      <c r="BN66" s="44"/>
      <c r="BO66" s="44"/>
      <c r="BP66" s="44"/>
      <c r="BQ66" s="44"/>
      <c r="BR66" s="44"/>
      <c r="BS66" s="44"/>
      <c r="BT66" s="44"/>
      <c r="BU66" s="44"/>
      <c r="BV66" s="44"/>
      <c r="BW66" s="44"/>
      <c r="BX66" s="44"/>
      <c r="BY66" s="44"/>
      <c r="BZ66" s="45"/>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2">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【104.55】</v>
      </c>
      <c r="F85" s="12" t="str">
        <f>データ!AT6</f>
        <v>【84.87】</v>
      </c>
      <c r="G85" s="12" t="str">
        <f>データ!BE6</f>
        <v>【71.46】</v>
      </c>
      <c r="H85" s="12" t="str">
        <f>データ!BP6</f>
        <v>【1,223.19】</v>
      </c>
      <c r="I85" s="12" t="str">
        <f>データ!CA6</f>
        <v>【37.21】</v>
      </c>
      <c r="J85" s="12" t="str">
        <f>データ!CL6</f>
        <v>【462.49】</v>
      </c>
      <c r="K85" s="12" t="str">
        <f>データ!CW6</f>
        <v>【30.09】</v>
      </c>
      <c r="L85" s="12" t="str">
        <f>データ!DH6</f>
        <v>【80.97】</v>
      </c>
      <c r="M85" s="12" t="str">
        <f>データ!DS6</f>
        <v>【26.63】</v>
      </c>
      <c r="N85" s="12" t="str">
        <f>データ!ED6</f>
        <v>【0.00】</v>
      </c>
      <c r="O85" s="12" t="str">
        <f>データ!EO6</f>
        <v>【0.00】</v>
      </c>
    </row>
  </sheetData>
  <sheetProtection algorithmName="SHA-512" hashValue="Gp/qyUMHjxSyN7RLGFRBnNotOWc2Bdb05yK7KcjDx/cj2vop+Knfl+xQT4zjmpNJQOGuXT4GeBXhzMGhdrAtJA==" saltValue="fiH7UgVFRqZjQWpBZm1+C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84" t="s">
        <v>52</v>
      </c>
      <c r="I3" s="85"/>
      <c r="J3" s="85"/>
      <c r="K3" s="85"/>
      <c r="L3" s="85"/>
      <c r="M3" s="85"/>
      <c r="N3" s="85"/>
      <c r="O3" s="85"/>
      <c r="P3" s="85"/>
      <c r="Q3" s="85"/>
      <c r="R3" s="85"/>
      <c r="S3" s="85"/>
      <c r="T3" s="85"/>
      <c r="U3" s="85"/>
      <c r="V3" s="85"/>
      <c r="W3" s="85"/>
      <c r="X3" s="86"/>
      <c r="Y3" s="90" t="s">
        <v>53</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54</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8" x14ac:dyDescent="0.2">
      <c r="A4" s="14" t="s">
        <v>55</v>
      </c>
      <c r="B4" s="16"/>
      <c r="C4" s="16"/>
      <c r="D4" s="16"/>
      <c r="E4" s="16"/>
      <c r="F4" s="16"/>
      <c r="G4" s="16"/>
      <c r="H4" s="87"/>
      <c r="I4" s="88"/>
      <c r="J4" s="88"/>
      <c r="K4" s="88"/>
      <c r="L4" s="88"/>
      <c r="M4" s="88"/>
      <c r="N4" s="88"/>
      <c r="O4" s="88"/>
      <c r="P4" s="88"/>
      <c r="Q4" s="88"/>
      <c r="R4" s="88"/>
      <c r="S4" s="88"/>
      <c r="T4" s="88"/>
      <c r="U4" s="88"/>
      <c r="V4" s="88"/>
      <c r="W4" s="88"/>
      <c r="X4" s="89"/>
      <c r="Y4" s="83" t="s">
        <v>56</v>
      </c>
      <c r="Z4" s="83"/>
      <c r="AA4" s="83"/>
      <c r="AB4" s="83"/>
      <c r="AC4" s="83"/>
      <c r="AD4" s="83"/>
      <c r="AE4" s="83"/>
      <c r="AF4" s="83"/>
      <c r="AG4" s="83"/>
      <c r="AH4" s="83"/>
      <c r="AI4" s="83"/>
      <c r="AJ4" s="83" t="s">
        <v>57</v>
      </c>
      <c r="AK4" s="83"/>
      <c r="AL4" s="83"/>
      <c r="AM4" s="83"/>
      <c r="AN4" s="83"/>
      <c r="AO4" s="83"/>
      <c r="AP4" s="83"/>
      <c r="AQ4" s="83"/>
      <c r="AR4" s="83"/>
      <c r="AS4" s="83"/>
      <c r="AT4" s="83"/>
      <c r="AU4" s="83" t="s">
        <v>58</v>
      </c>
      <c r="AV4" s="83"/>
      <c r="AW4" s="83"/>
      <c r="AX4" s="83"/>
      <c r="AY4" s="83"/>
      <c r="AZ4" s="83"/>
      <c r="BA4" s="83"/>
      <c r="BB4" s="83"/>
      <c r="BC4" s="83"/>
      <c r="BD4" s="83"/>
      <c r="BE4" s="83"/>
      <c r="BF4" s="83" t="s">
        <v>59</v>
      </c>
      <c r="BG4" s="83"/>
      <c r="BH4" s="83"/>
      <c r="BI4" s="83"/>
      <c r="BJ4" s="83"/>
      <c r="BK4" s="83"/>
      <c r="BL4" s="83"/>
      <c r="BM4" s="83"/>
      <c r="BN4" s="83"/>
      <c r="BO4" s="83"/>
      <c r="BP4" s="83"/>
      <c r="BQ4" s="83" t="s">
        <v>60</v>
      </c>
      <c r="BR4" s="83"/>
      <c r="BS4" s="83"/>
      <c r="BT4" s="83"/>
      <c r="BU4" s="83"/>
      <c r="BV4" s="83"/>
      <c r="BW4" s="83"/>
      <c r="BX4" s="83"/>
      <c r="BY4" s="83"/>
      <c r="BZ4" s="83"/>
      <c r="CA4" s="83"/>
      <c r="CB4" s="83" t="s">
        <v>61</v>
      </c>
      <c r="CC4" s="83"/>
      <c r="CD4" s="83"/>
      <c r="CE4" s="83"/>
      <c r="CF4" s="83"/>
      <c r="CG4" s="83"/>
      <c r="CH4" s="83"/>
      <c r="CI4" s="83"/>
      <c r="CJ4" s="83"/>
      <c r="CK4" s="83"/>
      <c r="CL4" s="83"/>
      <c r="CM4" s="83" t="s">
        <v>62</v>
      </c>
      <c r="CN4" s="83"/>
      <c r="CO4" s="83"/>
      <c r="CP4" s="83"/>
      <c r="CQ4" s="83"/>
      <c r="CR4" s="83"/>
      <c r="CS4" s="83"/>
      <c r="CT4" s="83"/>
      <c r="CU4" s="83"/>
      <c r="CV4" s="83"/>
      <c r="CW4" s="83"/>
      <c r="CX4" s="83" t="s">
        <v>63</v>
      </c>
      <c r="CY4" s="83"/>
      <c r="CZ4" s="83"/>
      <c r="DA4" s="83"/>
      <c r="DB4" s="83"/>
      <c r="DC4" s="83"/>
      <c r="DD4" s="83"/>
      <c r="DE4" s="83"/>
      <c r="DF4" s="83"/>
      <c r="DG4" s="83"/>
      <c r="DH4" s="83"/>
      <c r="DI4" s="83" t="s">
        <v>64</v>
      </c>
      <c r="DJ4" s="83"/>
      <c r="DK4" s="83"/>
      <c r="DL4" s="83"/>
      <c r="DM4" s="83"/>
      <c r="DN4" s="83"/>
      <c r="DO4" s="83"/>
      <c r="DP4" s="83"/>
      <c r="DQ4" s="83"/>
      <c r="DR4" s="83"/>
      <c r="DS4" s="83"/>
      <c r="DT4" s="83" t="s">
        <v>65</v>
      </c>
      <c r="DU4" s="83"/>
      <c r="DV4" s="83"/>
      <c r="DW4" s="83"/>
      <c r="DX4" s="83"/>
      <c r="DY4" s="83"/>
      <c r="DZ4" s="83"/>
      <c r="EA4" s="83"/>
      <c r="EB4" s="83"/>
      <c r="EC4" s="83"/>
      <c r="ED4" s="83"/>
      <c r="EE4" s="83" t="s">
        <v>66</v>
      </c>
      <c r="EF4" s="83"/>
      <c r="EG4" s="83"/>
      <c r="EH4" s="83"/>
      <c r="EI4" s="83"/>
      <c r="EJ4" s="83"/>
      <c r="EK4" s="83"/>
      <c r="EL4" s="83"/>
      <c r="EM4" s="83"/>
      <c r="EN4" s="83"/>
      <c r="EO4" s="83"/>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162051</v>
      </c>
      <c r="D6" s="19">
        <f t="shared" si="3"/>
        <v>46</v>
      </c>
      <c r="E6" s="19">
        <f t="shared" si="3"/>
        <v>17</v>
      </c>
      <c r="F6" s="19">
        <f t="shared" si="3"/>
        <v>6</v>
      </c>
      <c r="G6" s="19">
        <f t="shared" si="3"/>
        <v>0</v>
      </c>
      <c r="H6" s="19" t="str">
        <f t="shared" si="3"/>
        <v>富山県　氷見市</v>
      </c>
      <c r="I6" s="19" t="str">
        <f t="shared" si="3"/>
        <v>法適用</v>
      </c>
      <c r="J6" s="19" t="str">
        <f t="shared" si="3"/>
        <v>下水道事業</v>
      </c>
      <c r="K6" s="19" t="str">
        <f t="shared" si="3"/>
        <v>漁業集落排水</v>
      </c>
      <c r="L6" s="19" t="str">
        <f t="shared" si="3"/>
        <v>H2</v>
      </c>
      <c r="M6" s="19" t="str">
        <f t="shared" si="3"/>
        <v>非設置</v>
      </c>
      <c r="N6" s="20" t="str">
        <f t="shared" si="3"/>
        <v>-</v>
      </c>
      <c r="O6" s="20">
        <f t="shared" si="3"/>
        <v>68.77</v>
      </c>
      <c r="P6" s="20">
        <f t="shared" si="3"/>
        <v>2.9</v>
      </c>
      <c r="Q6" s="20">
        <f t="shared" si="3"/>
        <v>76.209999999999994</v>
      </c>
      <c r="R6" s="20">
        <f t="shared" si="3"/>
        <v>3185</v>
      </c>
      <c r="S6" s="20">
        <f t="shared" si="3"/>
        <v>42167</v>
      </c>
      <c r="T6" s="20">
        <f t="shared" si="3"/>
        <v>230.54</v>
      </c>
      <c r="U6" s="20">
        <f t="shared" si="3"/>
        <v>182.91</v>
      </c>
      <c r="V6" s="20">
        <f t="shared" si="3"/>
        <v>1214</v>
      </c>
      <c r="W6" s="20">
        <f t="shared" si="3"/>
        <v>0.43</v>
      </c>
      <c r="X6" s="20">
        <f t="shared" si="3"/>
        <v>2823.26</v>
      </c>
      <c r="Y6" s="21">
        <f>IF(Y7="",NA(),Y7)</f>
        <v>101.42</v>
      </c>
      <c r="Z6" s="21">
        <f t="shared" ref="Z6:AH6" si="4">IF(Z7="",NA(),Z7)</f>
        <v>100.15</v>
      </c>
      <c r="AA6" s="21">
        <f t="shared" si="4"/>
        <v>100.06</v>
      </c>
      <c r="AB6" s="21">
        <f t="shared" si="4"/>
        <v>100.18</v>
      </c>
      <c r="AC6" s="21">
        <f t="shared" si="4"/>
        <v>100</v>
      </c>
      <c r="AD6" s="21">
        <f t="shared" si="4"/>
        <v>101.18</v>
      </c>
      <c r="AE6" s="21">
        <f t="shared" si="4"/>
        <v>99.89</v>
      </c>
      <c r="AF6" s="21">
        <f t="shared" si="4"/>
        <v>104.12</v>
      </c>
      <c r="AG6" s="21">
        <f t="shared" si="4"/>
        <v>105.98</v>
      </c>
      <c r="AH6" s="21">
        <f t="shared" si="4"/>
        <v>107.11</v>
      </c>
      <c r="AI6" s="20" t="str">
        <f>IF(AI7="","",IF(AI7="-","【-】","【"&amp;SUBSTITUTE(TEXT(AI7,"#,##0.00"),"-","△")&amp;"】"))</f>
        <v>【104.55】</v>
      </c>
      <c r="AJ6" s="20">
        <f>IF(AJ7="",NA(),AJ7)</f>
        <v>0</v>
      </c>
      <c r="AK6" s="20">
        <f t="shared" ref="AK6:AS6" si="5">IF(AK7="",NA(),AK7)</f>
        <v>0</v>
      </c>
      <c r="AL6" s="20">
        <f t="shared" si="5"/>
        <v>0</v>
      </c>
      <c r="AM6" s="20">
        <f t="shared" si="5"/>
        <v>0</v>
      </c>
      <c r="AN6" s="21">
        <f t="shared" si="5"/>
        <v>3.98</v>
      </c>
      <c r="AO6" s="21">
        <f t="shared" si="5"/>
        <v>140.63</v>
      </c>
      <c r="AP6" s="21">
        <f t="shared" si="5"/>
        <v>163.84</v>
      </c>
      <c r="AQ6" s="21">
        <f t="shared" si="5"/>
        <v>176.46</v>
      </c>
      <c r="AR6" s="21">
        <f t="shared" si="5"/>
        <v>181.51</v>
      </c>
      <c r="AS6" s="21">
        <f t="shared" si="5"/>
        <v>108.76</v>
      </c>
      <c r="AT6" s="20" t="str">
        <f>IF(AT7="","",IF(AT7="-","【-】","【"&amp;SUBSTITUTE(TEXT(AT7,"#,##0.00"),"-","△")&amp;"】"))</f>
        <v>【84.87】</v>
      </c>
      <c r="AU6" s="21">
        <f>IF(AU7="",NA(),AU7)</f>
        <v>16.690000000000001</v>
      </c>
      <c r="AV6" s="21">
        <f t="shared" ref="AV6:BD6" si="6">IF(AV7="",NA(),AV7)</f>
        <v>9.42</v>
      </c>
      <c r="AW6" s="21">
        <f t="shared" si="6"/>
        <v>17.760000000000002</v>
      </c>
      <c r="AX6" s="21">
        <f t="shared" si="6"/>
        <v>16.329999999999998</v>
      </c>
      <c r="AY6" s="21">
        <f t="shared" si="6"/>
        <v>12.47</v>
      </c>
      <c r="AZ6" s="21">
        <f t="shared" si="6"/>
        <v>56.53</v>
      </c>
      <c r="BA6" s="21">
        <f t="shared" si="6"/>
        <v>59.66</v>
      </c>
      <c r="BB6" s="21">
        <f t="shared" si="6"/>
        <v>61.64</v>
      </c>
      <c r="BC6" s="21">
        <f t="shared" si="6"/>
        <v>69.819999999999993</v>
      </c>
      <c r="BD6" s="21">
        <f t="shared" si="6"/>
        <v>72.13</v>
      </c>
      <c r="BE6" s="20" t="str">
        <f>IF(BE7="","",IF(BE7="-","【-】","【"&amp;SUBSTITUTE(TEXT(BE7,"#,##0.00"),"-","△")&amp;"】"))</f>
        <v>【71.46】</v>
      </c>
      <c r="BF6" s="21">
        <f>IF(BF7="",NA(),BF7)</f>
        <v>505.58</v>
      </c>
      <c r="BG6" s="21">
        <f t="shared" ref="BG6:BO6" si="7">IF(BG7="",NA(),BG7)</f>
        <v>418.28</v>
      </c>
      <c r="BH6" s="21">
        <f t="shared" si="7"/>
        <v>425.91</v>
      </c>
      <c r="BI6" s="21">
        <f t="shared" si="7"/>
        <v>408.58</v>
      </c>
      <c r="BJ6" s="21">
        <f t="shared" si="7"/>
        <v>331.74</v>
      </c>
      <c r="BK6" s="21">
        <f t="shared" si="7"/>
        <v>1095.52</v>
      </c>
      <c r="BL6" s="21">
        <f t="shared" si="7"/>
        <v>1056.55</v>
      </c>
      <c r="BM6" s="21">
        <f t="shared" si="7"/>
        <v>1278.54</v>
      </c>
      <c r="BN6" s="21">
        <f t="shared" si="7"/>
        <v>1149.7</v>
      </c>
      <c r="BO6" s="21">
        <f t="shared" si="7"/>
        <v>1420.25</v>
      </c>
      <c r="BP6" s="20" t="str">
        <f>IF(BP7="","",IF(BP7="-","【-】","【"&amp;SUBSTITUTE(TEXT(BP7,"#,##0.00"),"-","△")&amp;"】"))</f>
        <v>【1,223.19】</v>
      </c>
      <c r="BQ6" s="21">
        <f>IF(BQ7="",NA(),BQ7)</f>
        <v>100.91</v>
      </c>
      <c r="BR6" s="21">
        <f t="shared" ref="BR6:BZ6" si="8">IF(BR7="",NA(),BR7)</f>
        <v>97.84</v>
      </c>
      <c r="BS6" s="21">
        <f t="shared" si="8"/>
        <v>99.72</v>
      </c>
      <c r="BT6" s="21">
        <f t="shared" si="8"/>
        <v>91.14</v>
      </c>
      <c r="BU6" s="21">
        <f t="shared" si="8"/>
        <v>99.29</v>
      </c>
      <c r="BV6" s="21">
        <f t="shared" si="8"/>
        <v>39.64</v>
      </c>
      <c r="BW6" s="21">
        <f t="shared" si="8"/>
        <v>40</v>
      </c>
      <c r="BX6" s="21">
        <f t="shared" si="8"/>
        <v>38.74</v>
      </c>
      <c r="BY6" s="21">
        <f t="shared" si="8"/>
        <v>35.96</v>
      </c>
      <c r="BZ6" s="21">
        <f t="shared" si="8"/>
        <v>32.700000000000003</v>
      </c>
      <c r="CA6" s="20" t="str">
        <f>IF(CA7="","",IF(CA7="-","【-】","【"&amp;SUBSTITUTE(TEXT(CA7,"#,##0.00"),"-","△")&amp;"】"))</f>
        <v>【37.21】</v>
      </c>
      <c r="CB6" s="21">
        <f>IF(CB7="",NA(),CB7)</f>
        <v>152.51</v>
      </c>
      <c r="CC6" s="21">
        <f t="shared" ref="CC6:CK6" si="9">IF(CC7="",NA(),CC7)</f>
        <v>158.71</v>
      </c>
      <c r="CD6" s="21">
        <f t="shared" si="9"/>
        <v>155.66999999999999</v>
      </c>
      <c r="CE6" s="21">
        <f t="shared" si="9"/>
        <v>162.62</v>
      </c>
      <c r="CF6" s="21">
        <f t="shared" si="9"/>
        <v>159.49</v>
      </c>
      <c r="CG6" s="21">
        <f t="shared" si="9"/>
        <v>449.72</v>
      </c>
      <c r="CH6" s="21">
        <f t="shared" si="9"/>
        <v>437.27</v>
      </c>
      <c r="CI6" s="21">
        <f t="shared" si="9"/>
        <v>456.72</v>
      </c>
      <c r="CJ6" s="21">
        <f t="shared" si="9"/>
        <v>481.96</v>
      </c>
      <c r="CK6" s="21">
        <f t="shared" si="9"/>
        <v>536.16999999999996</v>
      </c>
      <c r="CL6" s="20" t="str">
        <f>IF(CL7="","",IF(CL7="-","【-】","【"&amp;SUBSTITUTE(TEXT(CL7,"#,##0.00"),"-","△")&amp;"】"))</f>
        <v>【462.49】</v>
      </c>
      <c r="CM6" s="21" t="str">
        <f>IF(CM7="",NA(),CM7)</f>
        <v>-</v>
      </c>
      <c r="CN6" s="21" t="str">
        <f t="shared" ref="CN6:CV6" si="10">IF(CN7="",NA(),CN7)</f>
        <v>-</v>
      </c>
      <c r="CO6" s="21" t="str">
        <f t="shared" si="10"/>
        <v>-</v>
      </c>
      <c r="CP6" s="21" t="str">
        <f t="shared" si="10"/>
        <v>-</v>
      </c>
      <c r="CQ6" s="21" t="str">
        <f t="shared" si="10"/>
        <v>-</v>
      </c>
      <c r="CR6" s="21">
        <f t="shared" si="10"/>
        <v>30.19</v>
      </c>
      <c r="CS6" s="21">
        <f t="shared" si="10"/>
        <v>28.77</v>
      </c>
      <c r="CT6" s="21">
        <f t="shared" si="10"/>
        <v>26.22</v>
      </c>
      <c r="CU6" s="21">
        <f t="shared" si="10"/>
        <v>26.12</v>
      </c>
      <c r="CV6" s="21">
        <f t="shared" si="10"/>
        <v>27.81</v>
      </c>
      <c r="CW6" s="20" t="str">
        <f>IF(CW7="","",IF(CW7="-","【-】","【"&amp;SUBSTITUTE(TEXT(CW7,"#,##0.00"),"-","△")&amp;"】"))</f>
        <v>【30.09】</v>
      </c>
      <c r="CX6" s="21">
        <f>IF(CX7="",NA(),CX7)</f>
        <v>89.46</v>
      </c>
      <c r="CY6" s="21">
        <f t="shared" ref="CY6:DG6" si="11">IF(CY7="",NA(),CY7)</f>
        <v>90.51</v>
      </c>
      <c r="CZ6" s="21">
        <f t="shared" si="11"/>
        <v>91.14</v>
      </c>
      <c r="DA6" s="21">
        <f t="shared" si="11"/>
        <v>91.36</v>
      </c>
      <c r="DB6" s="21">
        <f t="shared" si="11"/>
        <v>91.6</v>
      </c>
      <c r="DC6" s="21">
        <f t="shared" si="11"/>
        <v>79.09</v>
      </c>
      <c r="DD6" s="21">
        <f t="shared" si="11"/>
        <v>78.900000000000006</v>
      </c>
      <c r="DE6" s="21">
        <f t="shared" si="11"/>
        <v>78.03</v>
      </c>
      <c r="DF6" s="21">
        <f t="shared" si="11"/>
        <v>78.55</v>
      </c>
      <c r="DG6" s="21">
        <f t="shared" si="11"/>
        <v>78.680000000000007</v>
      </c>
      <c r="DH6" s="20" t="str">
        <f>IF(DH7="","",IF(DH7="-","【-】","【"&amp;SUBSTITUTE(TEXT(DH7,"#,##0.00"),"-","△")&amp;"】"))</f>
        <v>【80.97】</v>
      </c>
      <c r="DI6" s="21">
        <f>IF(DI7="",NA(),DI7)</f>
        <v>3.46</v>
      </c>
      <c r="DJ6" s="21">
        <f t="shared" ref="DJ6:DR6" si="12">IF(DJ7="",NA(),DJ7)</f>
        <v>6.91</v>
      </c>
      <c r="DK6" s="21">
        <f t="shared" si="12"/>
        <v>10.3</v>
      </c>
      <c r="DL6" s="21">
        <f t="shared" si="12"/>
        <v>13.62</v>
      </c>
      <c r="DM6" s="21">
        <f t="shared" si="12"/>
        <v>16.899999999999999</v>
      </c>
      <c r="DN6" s="21">
        <f t="shared" si="12"/>
        <v>20.14</v>
      </c>
      <c r="DO6" s="21">
        <f t="shared" si="12"/>
        <v>23.17</v>
      </c>
      <c r="DP6" s="21">
        <f t="shared" si="12"/>
        <v>25.29</v>
      </c>
      <c r="DQ6" s="21">
        <f t="shared" si="12"/>
        <v>28.31</v>
      </c>
      <c r="DR6" s="21">
        <f t="shared" si="12"/>
        <v>23.92</v>
      </c>
      <c r="DS6" s="20" t="str">
        <f>IF(DS7="","",IF(DS7="-","【-】","【"&amp;SUBSTITUTE(TEXT(DS7,"#,##0.00"),"-","△")&amp;"】"))</f>
        <v>【26.63】</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1">
        <f t="shared" si="14"/>
        <v>1.6</v>
      </c>
      <c r="EK6" s="21">
        <f t="shared" si="14"/>
        <v>0.01</v>
      </c>
      <c r="EL6" s="21">
        <f t="shared" si="14"/>
        <v>0.01</v>
      </c>
      <c r="EM6" s="20">
        <f t="shared" si="14"/>
        <v>0</v>
      </c>
      <c r="EN6" s="20">
        <f t="shared" si="14"/>
        <v>0</v>
      </c>
      <c r="EO6" s="20" t="str">
        <f>IF(EO7="","",IF(EO7="-","【-】","【"&amp;SUBSTITUTE(TEXT(EO7,"#,##0.00"),"-","△")&amp;"】"))</f>
        <v>【0.00】</v>
      </c>
    </row>
    <row r="7" spans="1:148" s="22" customFormat="1" x14ac:dyDescent="0.2">
      <c r="A7" s="14"/>
      <c r="B7" s="23">
        <v>2024</v>
      </c>
      <c r="C7" s="23">
        <v>162051</v>
      </c>
      <c r="D7" s="23">
        <v>46</v>
      </c>
      <c r="E7" s="23">
        <v>17</v>
      </c>
      <c r="F7" s="23">
        <v>6</v>
      </c>
      <c r="G7" s="23">
        <v>0</v>
      </c>
      <c r="H7" s="23" t="s">
        <v>96</v>
      </c>
      <c r="I7" s="23" t="s">
        <v>97</v>
      </c>
      <c r="J7" s="23" t="s">
        <v>98</v>
      </c>
      <c r="K7" s="23" t="s">
        <v>99</v>
      </c>
      <c r="L7" s="23" t="s">
        <v>100</v>
      </c>
      <c r="M7" s="23" t="s">
        <v>101</v>
      </c>
      <c r="N7" s="24" t="s">
        <v>102</v>
      </c>
      <c r="O7" s="24">
        <v>68.77</v>
      </c>
      <c r="P7" s="24">
        <v>2.9</v>
      </c>
      <c r="Q7" s="24">
        <v>76.209999999999994</v>
      </c>
      <c r="R7" s="24">
        <v>3185</v>
      </c>
      <c r="S7" s="24">
        <v>42167</v>
      </c>
      <c r="T7" s="24">
        <v>230.54</v>
      </c>
      <c r="U7" s="24">
        <v>182.91</v>
      </c>
      <c r="V7" s="24">
        <v>1214</v>
      </c>
      <c r="W7" s="24">
        <v>0.43</v>
      </c>
      <c r="X7" s="24">
        <v>2823.26</v>
      </c>
      <c r="Y7" s="24">
        <v>101.42</v>
      </c>
      <c r="Z7" s="24">
        <v>100.15</v>
      </c>
      <c r="AA7" s="24">
        <v>100.06</v>
      </c>
      <c r="AB7" s="24">
        <v>100.18</v>
      </c>
      <c r="AC7" s="24">
        <v>100</v>
      </c>
      <c r="AD7" s="24">
        <v>101.18</v>
      </c>
      <c r="AE7" s="24">
        <v>99.89</v>
      </c>
      <c r="AF7" s="24">
        <v>104.12</v>
      </c>
      <c r="AG7" s="24">
        <v>105.98</v>
      </c>
      <c r="AH7" s="24">
        <v>107.11</v>
      </c>
      <c r="AI7" s="24">
        <v>104.55</v>
      </c>
      <c r="AJ7" s="24">
        <v>0</v>
      </c>
      <c r="AK7" s="24">
        <v>0</v>
      </c>
      <c r="AL7" s="24">
        <v>0</v>
      </c>
      <c r="AM7" s="24">
        <v>0</v>
      </c>
      <c r="AN7" s="24">
        <v>3.98</v>
      </c>
      <c r="AO7" s="24">
        <v>140.63</v>
      </c>
      <c r="AP7" s="24">
        <v>163.84</v>
      </c>
      <c r="AQ7" s="24">
        <v>176.46</v>
      </c>
      <c r="AR7" s="24">
        <v>181.51</v>
      </c>
      <c r="AS7" s="24">
        <v>108.76</v>
      </c>
      <c r="AT7" s="24">
        <v>84.87</v>
      </c>
      <c r="AU7" s="24">
        <v>16.690000000000001</v>
      </c>
      <c r="AV7" s="24">
        <v>9.42</v>
      </c>
      <c r="AW7" s="24">
        <v>17.760000000000002</v>
      </c>
      <c r="AX7" s="24">
        <v>16.329999999999998</v>
      </c>
      <c r="AY7" s="24">
        <v>12.47</v>
      </c>
      <c r="AZ7" s="24">
        <v>56.53</v>
      </c>
      <c r="BA7" s="24">
        <v>59.66</v>
      </c>
      <c r="BB7" s="24">
        <v>61.64</v>
      </c>
      <c r="BC7" s="24">
        <v>69.819999999999993</v>
      </c>
      <c r="BD7" s="24">
        <v>72.13</v>
      </c>
      <c r="BE7" s="24">
        <v>71.459999999999994</v>
      </c>
      <c r="BF7" s="24">
        <v>505.58</v>
      </c>
      <c r="BG7" s="24">
        <v>418.28</v>
      </c>
      <c r="BH7" s="24">
        <v>425.91</v>
      </c>
      <c r="BI7" s="24">
        <v>408.58</v>
      </c>
      <c r="BJ7" s="24">
        <v>331.74</v>
      </c>
      <c r="BK7" s="24">
        <v>1095.52</v>
      </c>
      <c r="BL7" s="24">
        <v>1056.55</v>
      </c>
      <c r="BM7" s="24">
        <v>1278.54</v>
      </c>
      <c r="BN7" s="24">
        <v>1149.7</v>
      </c>
      <c r="BO7" s="24">
        <v>1420.25</v>
      </c>
      <c r="BP7" s="24">
        <v>1223.19</v>
      </c>
      <c r="BQ7" s="24">
        <v>100.91</v>
      </c>
      <c r="BR7" s="24">
        <v>97.84</v>
      </c>
      <c r="BS7" s="24">
        <v>99.72</v>
      </c>
      <c r="BT7" s="24">
        <v>91.14</v>
      </c>
      <c r="BU7" s="24">
        <v>99.29</v>
      </c>
      <c r="BV7" s="24">
        <v>39.64</v>
      </c>
      <c r="BW7" s="24">
        <v>40</v>
      </c>
      <c r="BX7" s="24">
        <v>38.74</v>
      </c>
      <c r="BY7" s="24">
        <v>35.96</v>
      </c>
      <c r="BZ7" s="24">
        <v>32.700000000000003</v>
      </c>
      <c r="CA7" s="24">
        <v>37.21</v>
      </c>
      <c r="CB7" s="24">
        <v>152.51</v>
      </c>
      <c r="CC7" s="24">
        <v>158.71</v>
      </c>
      <c r="CD7" s="24">
        <v>155.66999999999999</v>
      </c>
      <c r="CE7" s="24">
        <v>162.62</v>
      </c>
      <c r="CF7" s="24">
        <v>159.49</v>
      </c>
      <c r="CG7" s="24">
        <v>449.72</v>
      </c>
      <c r="CH7" s="24">
        <v>437.27</v>
      </c>
      <c r="CI7" s="24">
        <v>456.72</v>
      </c>
      <c r="CJ7" s="24">
        <v>481.96</v>
      </c>
      <c r="CK7" s="24">
        <v>536.16999999999996</v>
      </c>
      <c r="CL7" s="24">
        <v>462.49</v>
      </c>
      <c r="CM7" s="24" t="s">
        <v>102</v>
      </c>
      <c r="CN7" s="24" t="s">
        <v>102</v>
      </c>
      <c r="CO7" s="24" t="s">
        <v>102</v>
      </c>
      <c r="CP7" s="24" t="s">
        <v>102</v>
      </c>
      <c r="CQ7" s="24" t="s">
        <v>102</v>
      </c>
      <c r="CR7" s="24">
        <v>30.19</v>
      </c>
      <c r="CS7" s="24">
        <v>28.77</v>
      </c>
      <c r="CT7" s="24">
        <v>26.22</v>
      </c>
      <c r="CU7" s="24">
        <v>26.12</v>
      </c>
      <c r="CV7" s="24">
        <v>27.81</v>
      </c>
      <c r="CW7" s="24">
        <v>30.09</v>
      </c>
      <c r="CX7" s="24">
        <v>89.46</v>
      </c>
      <c r="CY7" s="24">
        <v>90.51</v>
      </c>
      <c r="CZ7" s="24">
        <v>91.14</v>
      </c>
      <c r="DA7" s="24">
        <v>91.36</v>
      </c>
      <c r="DB7" s="24">
        <v>91.6</v>
      </c>
      <c r="DC7" s="24">
        <v>79.09</v>
      </c>
      <c r="DD7" s="24">
        <v>78.900000000000006</v>
      </c>
      <c r="DE7" s="24">
        <v>78.03</v>
      </c>
      <c r="DF7" s="24">
        <v>78.55</v>
      </c>
      <c r="DG7" s="24">
        <v>78.680000000000007</v>
      </c>
      <c r="DH7" s="24">
        <v>80.97</v>
      </c>
      <c r="DI7" s="24">
        <v>3.46</v>
      </c>
      <c r="DJ7" s="24">
        <v>6.91</v>
      </c>
      <c r="DK7" s="24">
        <v>10.3</v>
      </c>
      <c r="DL7" s="24">
        <v>13.62</v>
      </c>
      <c r="DM7" s="24">
        <v>16.899999999999999</v>
      </c>
      <c r="DN7" s="24">
        <v>20.14</v>
      </c>
      <c r="DO7" s="24">
        <v>23.17</v>
      </c>
      <c r="DP7" s="24">
        <v>25.29</v>
      </c>
      <c r="DQ7" s="24">
        <v>28.31</v>
      </c>
      <c r="DR7" s="24">
        <v>23.92</v>
      </c>
      <c r="DS7" s="24">
        <v>26.63</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1.6</v>
      </c>
      <c r="EK7" s="24">
        <v>0.01</v>
      </c>
      <c r="EL7" s="24">
        <v>0.01</v>
      </c>
      <c r="EM7" s="24">
        <v>0</v>
      </c>
      <c r="EN7" s="24">
        <v>0</v>
      </c>
      <c r="EO7" s="24">
        <v>0</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