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当方\☆☆☆文書整理\☆☆☆☆☆☆☆共通全般\庁内事務\財務課\市町村課支援課からのもの（財務課経由）\公営企業に係る経営比較分析表の分析等\令和６年度決算　経営比較分析表（令和７年度処理）\２　起案及び提出\"/>
    </mc:Choice>
  </mc:AlternateContent>
  <xr:revisionPtr revIDLastSave="0" documentId="13_ncr:1_{2D5900BF-6415-4837-9063-6B7F51568EA3}" xr6:coauthVersionLast="47" xr6:coauthVersionMax="47" xr10:uidLastSave="{00000000-0000-0000-0000-000000000000}"/>
  <workbookProtection workbookAlgorithmName="SHA-512" workbookHashValue="5RIX7IpOkf4HU6YAT272H42LcnDQpKOzHpuVe/yXGLltXNAunfb082CxryASaIQneNgEB+PE7d2oNlnOupI5pA==" workbookSaltValue="lzHiOzygKPK+m1FQYfYi+A==" workbookSpinCount="100000" lockStructure="1"/>
  <bookViews>
    <workbookView xWindow="-120" yWindow="-163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BB8" i="4" s="1"/>
  <c r="S6" i="5"/>
  <c r="AT8" i="4" s="1"/>
  <c r="R6" i="5"/>
  <c r="Q6" i="5"/>
  <c r="P6" i="5"/>
  <c r="P10" i="4" s="1"/>
  <c r="O6" i="5"/>
  <c r="N6" i="5"/>
  <c r="M6" i="5"/>
  <c r="AD8" i="4" s="1"/>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I85" i="4"/>
  <c r="F85" i="4"/>
  <c r="E85" i="4"/>
  <c r="AT10" i="4"/>
  <c r="W10" i="4"/>
  <c r="I10" i="4"/>
  <c r="B10" i="4"/>
  <c r="AL8" i="4"/>
  <c r="W8" i="4"/>
  <c r="P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<sst xmlns="http://schemas.openxmlformats.org/spreadsheetml/2006/main" count="228" uniqueCount="113">
  <si>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</si>
  <si>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</si>
  <si>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</si>
  <si>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</si>
  <si>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</si>
  <si>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</si>
  <si>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</si>
  <si>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</si>
  <si>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</si>
  <si>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</si>
  <si>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</si>
  <si>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</si>
  <si>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</si>
  <si>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</si>
  <si>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</si>
  <si>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</si>
  <si>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</si>
  <si>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</si>
  <si>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</si>
  <si>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</si>
  <si>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</si>
  <si>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</si>
  <si>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</si>
  <si>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</si>
  <si>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</si>
  <si>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</si>
  <si>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</si>
  <si>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</si>
  <si>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</si>
  <si>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</si>
  <si>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</si>
  <si>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</si>
  <si>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</si>
  <si>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</si>
  <si>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</si>
  <si>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</si>
  <si>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</si>
  <si>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</si>
  <si>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</si>
  <si>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</si>
  <si>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</si>
  <si>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</si>
  <si>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</si>
  <si>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</si>
  <si>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</si>
  <si>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</si>
  <si>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</si>
  <si>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</si>
  <si>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</si>
  <si>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</si>
  <si>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</si>
  <si>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</si>
  <si>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</si>
  <si>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</si>
  <si>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</si>
  <si>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</si>
  <si>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</si>
  <si>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</si>
  <si>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</si>
  <si>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</si>
  <si>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</si>
  <si>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</si>
  <si>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</si>
  <si>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</si>
  <si>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</si>
  <si>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</si>
  <si>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</si>
  <si>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</si>
  <si>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</si>
  <si>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</si>
  <si>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</si>
  <si>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</si>
  <si>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</si>
  <si>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</si>
  <si>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</si>
  <si>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</si>
  <si>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</si>
  <si>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</si>
  <si>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</si>
  <si>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</si>
  <si>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</si>
  <si>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</si>
  <si>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</si>
  <si>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</si>
  <si>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</si>
  <si>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</si>
  <si>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</si>
  <si>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</si>
  <si>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</si>
  <si>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</si>
  <si>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</si>
  <si>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</si>
  <si>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</si>
  <si>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氷見市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</si>
  <si>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</si>
  <si>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</si>
  <si>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</si>
  <si>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</si>
  <si>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</si>
  <si>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</si>
  <si>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</si>
  <si>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</si>
  <si>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</si>
  <si>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</si>
  <si>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</si>
  <si>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</si>
  <si>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</si>
  <si>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</si>
  <si>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</si>
  <si>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</si>
  <si>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管路経年化率は類似団体平均値を下回るものの、今後は耐用年数に達し更新時期を迎える管路の増加が想定される。
　管路更新率は令和６年能登半島地震により工事竣工に遅れが生じた令和５年度のものより大きく改善し類似団体平均値も上回ったが、今後も管路の耐震化等を計画的に実施していくものである。</t>
    <rPh sb="16" eb="18">
      <t>シタマワ</t>
    </rPh>
    <rPh sb="23" eb="25">
      <t>コンゴ</t>
    </rPh>
    <rPh sb="31" eb="32">
      <t>タッ</t>
    </rPh>
    <rPh sb="33" eb="35">
      <t>コウシン</t>
    </rPh>
    <rPh sb="35" eb="37">
      <t>ジキ</t>
    </rPh>
    <rPh sb="38" eb="39">
      <t>ムカ</t>
    </rPh>
    <rPh sb="44" eb="46">
      <t>ゾウカ</t>
    </rPh>
    <rPh sb="47" eb="49">
      <t>ソウテイ</t>
    </rPh>
    <rPh sb="61" eb="63">
      <t>レイワ</t>
    </rPh>
    <rPh sb="64" eb="65">
      <t>ネン</t>
    </rPh>
    <rPh sb="74" eb="76">
      <t>コウジ</t>
    </rPh>
    <rPh sb="76" eb="78">
      <t>シュンコウ</t>
    </rPh>
    <rPh sb="85" eb="87">
      <t>レイワ</t>
    </rPh>
    <rPh sb="88" eb="90">
      <t>ネンド</t>
    </rPh>
    <rPh sb="95" eb="96">
      <t>オオ</t>
    </rPh>
    <rPh sb="98" eb="100">
      <t>カイゼン</t>
    </rPh>
    <rPh sb="101" eb="103">
      <t>ルイジ</t>
    </rPh>
    <rPh sb="103" eb="105">
      <t>ダンタイ</t>
    </rPh>
    <rPh sb="105" eb="108">
      <t>ヘイキンチ</t>
    </rPh>
    <rPh sb="109" eb="111">
      <t>ウワマワ</t>
    </rPh>
    <rPh sb="115" eb="117">
      <t>コンゴ</t>
    </rPh>
    <rPh sb="118" eb="120">
      <t>カンロ</t>
    </rPh>
    <rPh sb="121" eb="124">
      <t>タイシンカ</t>
    </rPh>
    <rPh sb="124" eb="125">
      <t>ナド</t>
    </rPh>
    <rPh sb="126" eb="128">
      <t>ケイカク</t>
    </rPh>
    <rPh sb="128" eb="129">
      <t>テキ</t>
    </rPh>
    <rPh sb="130" eb="132">
      <t>ジッシ</t>
    </rPh>
    <phoneticPr fontId="4"/>
  </si>
  <si>
    <t>　現在のところ当年度純利益の黒字を確保できているが、給水人口の減少や物価高等により、今後は給水収益の減少や施設維持管理費用等の増加が見込まれることに加え、施設の運営・更新に要する職員確保も考慮しなければならず、経営環境は厳しさを増していくものと想定される。このような状況下において膨大な費用と期間を要する水道管路の老朽化・耐震化対策を着実に進めるにあたっては財源を確保せねばならず、一つの候補として料金改定が挙げられる。このことから、令和８年３月までの改定を予定している水道事業経営戦略において、給水人口の推移のほか、施設の維持管理や管路耐震化に要する費用等を踏まえた投資・財政計画を作成し、料金改定の是非や適切な改定時期の検討を進めていく必要がある。</t>
    <rPh sb="1" eb="3">
      <t>ゲンザイ</t>
    </rPh>
    <rPh sb="7" eb="10">
      <t>トウネンド</t>
    </rPh>
    <rPh sb="10" eb="13">
      <t>ジュンリエキ</t>
    </rPh>
    <rPh sb="14" eb="16">
      <t>クロジ</t>
    </rPh>
    <rPh sb="17" eb="19">
      <t>カクホ</t>
    </rPh>
    <rPh sb="26" eb="28">
      <t>キュウスイ</t>
    </rPh>
    <rPh sb="28" eb="30">
      <t>ジンコウ</t>
    </rPh>
    <rPh sb="31" eb="33">
      <t>ゲンショウ</t>
    </rPh>
    <rPh sb="34" eb="37">
      <t>ブッカダカ</t>
    </rPh>
    <rPh sb="37" eb="38">
      <t>ナド</t>
    </rPh>
    <rPh sb="42" eb="44">
      <t>コンゴ</t>
    </rPh>
    <rPh sb="45" eb="47">
      <t>キュウスイ</t>
    </rPh>
    <rPh sb="47" eb="49">
      <t>シュウエキ</t>
    </rPh>
    <rPh sb="50" eb="52">
      <t>ゲンショウ</t>
    </rPh>
    <rPh sb="54" eb="56">
      <t>シセツ</t>
    </rPh>
    <rPh sb="56" eb="60">
      <t>イジカンリ</t>
    </rPh>
    <rPh sb="60" eb="62">
      <t>ヒヨウ</t>
    </rPh>
    <rPh sb="62" eb="63">
      <t>ナド</t>
    </rPh>
    <rPh sb="64" eb="66">
      <t>ゾウカ</t>
    </rPh>
    <rPh sb="66" eb="68">
      <t>ミコ</t>
    </rPh>
    <rPh sb="74" eb="75">
      <t>クワ</t>
    </rPh>
    <rPh sb="77" eb="79">
      <t>シセツ</t>
    </rPh>
    <rPh sb="80" eb="82">
      <t>ウンエイ</t>
    </rPh>
    <rPh sb="83" eb="85">
      <t>コウシン</t>
    </rPh>
    <rPh sb="86" eb="87">
      <t>ヨウ</t>
    </rPh>
    <rPh sb="89" eb="91">
      <t>ショクイン</t>
    </rPh>
    <rPh sb="91" eb="93">
      <t>カクホ</t>
    </rPh>
    <rPh sb="94" eb="96">
      <t>コウリョ</t>
    </rPh>
    <rPh sb="105" eb="107">
      <t>ケイエイ</t>
    </rPh>
    <rPh sb="107" eb="109">
      <t>カンキョウ</t>
    </rPh>
    <rPh sb="110" eb="111">
      <t>キビ</t>
    </rPh>
    <rPh sb="114" eb="115">
      <t>マ</t>
    </rPh>
    <rPh sb="122" eb="124">
      <t>ソウテイ</t>
    </rPh>
    <rPh sb="133" eb="136">
      <t>ジョウキョウカ</t>
    </rPh>
    <rPh sb="140" eb="142">
      <t>ボウダイ</t>
    </rPh>
    <rPh sb="143" eb="145">
      <t>ヒヨウ</t>
    </rPh>
    <rPh sb="146" eb="148">
      <t>キカン</t>
    </rPh>
    <rPh sb="149" eb="150">
      <t>ヨウ</t>
    </rPh>
    <rPh sb="152" eb="154">
      <t>スイドウ</t>
    </rPh>
    <rPh sb="154" eb="156">
      <t>カンロ</t>
    </rPh>
    <rPh sb="157" eb="160">
      <t>ロウキュウカ</t>
    </rPh>
    <rPh sb="161" eb="164">
      <t>タイシンカ</t>
    </rPh>
    <rPh sb="164" eb="166">
      <t>タイサク</t>
    </rPh>
    <rPh sb="167" eb="169">
      <t>チャクジツ</t>
    </rPh>
    <rPh sb="170" eb="171">
      <t>スス</t>
    </rPh>
    <rPh sb="179" eb="181">
      <t>ザイゲン</t>
    </rPh>
    <rPh sb="182" eb="184">
      <t>カクホ</t>
    </rPh>
    <rPh sb="191" eb="192">
      <t>ヒト</t>
    </rPh>
    <rPh sb="194" eb="196">
      <t>コウホ</t>
    </rPh>
    <rPh sb="199" eb="201">
      <t>リョウキン</t>
    </rPh>
    <rPh sb="201" eb="203">
      <t>カイテイ</t>
    </rPh>
    <rPh sb="204" eb="205">
      <t>ア</t>
    </rPh>
    <rPh sb="217" eb="219">
      <t>レイワ</t>
    </rPh>
    <rPh sb="220" eb="221">
      <t>ネン</t>
    </rPh>
    <rPh sb="222" eb="223">
      <t>ガツ</t>
    </rPh>
    <rPh sb="226" eb="228">
      <t>カイテイ</t>
    </rPh>
    <rPh sb="229" eb="231">
      <t>ヨテイ</t>
    </rPh>
    <rPh sb="235" eb="237">
      <t>スイドウ</t>
    </rPh>
    <rPh sb="237" eb="239">
      <t>ジギョウ</t>
    </rPh>
    <rPh sb="239" eb="241">
      <t>ケイエイ</t>
    </rPh>
    <rPh sb="241" eb="243">
      <t>センリャク</t>
    </rPh>
    <rPh sb="248" eb="250">
      <t>キュウスイ</t>
    </rPh>
    <rPh sb="250" eb="252">
      <t>ジンコウ</t>
    </rPh>
    <rPh sb="253" eb="255">
      <t>スイイ</t>
    </rPh>
    <rPh sb="259" eb="261">
      <t>シセツ</t>
    </rPh>
    <rPh sb="262" eb="266">
      <t>イジカンリ</t>
    </rPh>
    <rPh sb="267" eb="269">
      <t>カンロ</t>
    </rPh>
    <rPh sb="269" eb="272">
      <t>タイシンカ</t>
    </rPh>
    <rPh sb="273" eb="274">
      <t>ヨウ</t>
    </rPh>
    <rPh sb="276" eb="278">
      <t>ヒヨウ</t>
    </rPh>
    <rPh sb="278" eb="279">
      <t>ナド</t>
    </rPh>
    <rPh sb="280" eb="281">
      <t>フ</t>
    </rPh>
    <rPh sb="284" eb="286">
      <t>トウシ</t>
    </rPh>
    <rPh sb="287" eb="289">
      <t>ザイセイ</t>
    </rPh>
    <rPh sb="289" eb="291">
      <t>ケイカク</t>
    </rPh>
    <rPh sb="292" eb="294">
      <t>サクセイ</t>
    </rPh>
    <rPh sb="296" eb="298">
      <t>リョウキン</t>
    </rPh>
    <rPh sb="298" eb="300">
      <t>カイテイ</t>
    </rPh>
    <rPh sb="301" eb="303">
      <t>ゼヒ</t>
    </rPh>
    <rPh sb="304" eb="306">
      <t>テキセツ</t>
    </rPh>
    <rPh sb="307" eb="309">
      <t>カイテイ</t>
    </rPh>
    <rPh sb="309" eb="311">
      <t>ジキ</t>
    </rPh>
    <rPh sb="312" eb="314">
      <t>ケントウ</t>
    </rPh>
    <rPh sb="315" eb="316">
      <t>スス</t>
    </rPh>
    <rPh sb="320" eb="322">
      <t>ヒツヨウ</t>
    </rPh>
    <phoneticPr fontId="4"/>
  </si>
  <si>
    <t>　経常収支比率や企業債残高対給水収益比率、料金回収率、有収率は令和５年度のものより改善しており、一見すると経営状況が上向いたかのようにみえる。
　しかしながら、この結果はあくまで令和６年能登半島地震に伴い水道料金減免を実施した令和５年度決算との比較によるものであることに留意する必要がある。
　また、施設修繕、物価高による諸経費や人件費増等に伴い給水原価は増加し、依然、類似団体平均値を上回るほか、企業債残高対給水収益比率に関しても、更新需要が見込まれる水道施設に係る建設改良費を考慮すると、今後は悪化していくものと想定せざるを得ない。
　これらのことを踏まえると、現在の各種比率から経営の健全性が担保されているとは判断し難いことから、今後とも、給水人口減少や物価高等が収益や費用に及ぼす影響を想定し、料金水準の見直し等も検討することにより、長期的な経営の健全性の確保に努めていかなければならない。</t>
    <rPh sb="1" eb="5">
      <t>ケイジョウシュウシ</t>
    </rPh>
    <rPh sb="5" eb="7">
      <t>ヒリツ</t>
    </rPh>
    <rPh sb="8" eb="11">
      <t>キギョウサイ</t>
    </rPh>
    <rPh sb="11" eb="13">
      <t>ザンダカ</t>
    </rPh>
    <rPh sb="13" eb="14">
      <t>タイ</t>
    </rPh>
    <rPh sb="14" eb="16">
      <t>キュウスイ</t>
    </rPh>
    <rPh sb="16" eb="18">
      <t>シュウエキ</t>
    </rPh>
    <rPh sb="18" eb="20">
      <t>ヒリツ</t>
    </rPh>
    <rPh sb="21" eb="23">
      <t>リョウキン</t>
    </rPh>
    <rPh sb="23" eb="26">
      <t>カイシュウリツ</t>
    </rPh>
    <rPh sb="27" eb="28">
      <t>ア</t>
    </rPh>
    <rPh sb="31" eb="33">
      <t>レイワ</t>
    </rPh>
    <rPh sb="34" eb="36">
      <t>ネンド</t>
    </rPh>
    <rPh sb="41" eb="43">
      <t>カイゼン</t>
    </rPh>
    <rPh sb="48" eb="50">
      <t>イッケン</t>
    </rPh>
    <rPh sb="53" eb="55">
      <t>ケイエイ</t>
    </rPh>
    <rPh sb="55" eb="57">
      <t>ジョウキョウ</t>
    </rPh>
    <rPh sb="58" eb="60">
      <t>ウワム</t>
    </rPh>
    <rPh sb="82" eb="84">
      <t>ケッカ</t>
    </rPh>
    <rPh sb="89" eb="91">
      <t>レイワ</t>
    </rPh>
    <rPh sb="92" eb="93">
      <t>ネン</t>
    </rPh>
    <rPh sb="93" eb="97">
      <t>ノトハントウ</t>
    </rPh>
    <rPh sb="97" eb="99">
      <t>ジシン</t>
    </rPh>
    <rPh sb="100" eb="101">
      <t>トモナ</t>
    </rPh>
    <rPh sb="102" eb="106">
      <t>スイドウリョウキン</t>
    </rPh>
    <rPh sb="106" eb="108">
      <t>ゲンメン</t>
    </rPh>
    <rPh sb="109" eb="111">
      <t>ジッシ</t>
    </rPh>
    <rPh sb="113" eb="115">
      <t>レイワ</t>
    </rPh>
    <rPh sb="116" eb="118">
      <t>ネンド</t>
    </rPh>
    <rPh sb="118" eb="120">
      <t>ケッサン</t>
    </rPh>
    <rPh sb="122" eb="124">
      <t>ヒカク</t>
    </rPh>
    <rPh sb="135" eb="137">
      <t>リュウイ</t>
    </rPh>
    <rPh sb="139" eb="141">
      <t>ヒツヨウ</t>
    </rPh>
    <rPh sb="150" eb="152">
      <t>シセツ</t>
    </rPh>
    <rPh sb="152" eb="154">
      <t>シュウゼン</t>
    </rPh>
    <rPh sb="155" eb="158">
      <t>ブッカダカ</t>
    </rPh>
    <rPh sb="161" eb="164">
      <t>ショケイヒ</t>
    </rPh>
    <rPh sb="165" eb="168">
      <t>ジンケンヒ</t>
    </rPh>
    <rPh sb="168" eb="169">
      <t>ゾウ</t>
    </rPh>
    <rPh sb="169" eb="170">
      <t>ナド</t>
    </rPh>
    <rPh sb="171" eb="172">
      <t>トモナ</t>
    </rPh>
    <rPh sb="173" eb="175">
      <t>キュウスイ</t>
    </rPh>
    <rPh sb="175" eb="177">
      <t>ゲンカ</t>
    </rPh>
    <rPh sb="178" eb="180">
      <t>ゾウカ</t>
    </rPh>
    <rPh sb="182" eb="184">
      <t>イゼン</t>
    </rPh>
    <rPh sb="185" eb="187">
      <t>ルイジ</t>
    </rPh>
    <rPh sb="187" eb="189">
      <t>ダンタイ</t>
    </rPh>
    <rPh sb="189" eb="192">
      <t>ヘイキンチ</t>
    </rPh>
    <rPh sb="193" eb="195">
      <t>ウワマワ</t>
    </rPh>
    <rPh sb="199" eb="202">
      <t>キギョウサイ</t>
    </rPh>
    <rPh sb="202" eb="204">
      <t>ザンダカ</t>
    </rPh>
    <rPh sb="204" eb="205">
      <t>タイ</t>
    </rPh>
    <rPh sb="205" eb="207">
      <t>キュウスイ</t>
    </rPh>
    <rPh sb="207" eb="209">
      <t>シュウエキ</t>
    </rPh>
    <rPh sb="209" eb="211">
      <t>ヒリツ</t>
    </rPh>
    <rPh sb="212" eb="213">
      <t>カン</t>
    </rPh>
    <rPh sb="217" eb="219">
      <t>コウシン</t>
    </rPh>
    <rPh sb="219" eb="221">
      <t>ジュヨウ</t>
    </rPh>
    <rPh sb="222" eb="224">
      <t>ミコ</t>
    </rPh>
    <rPh sb="227" eb="229">
      <t>スイドウ</t>
    </rPh>
    <rPh sb="229" eb="231">
      <t>シセツ</t>
    </rPh>
    <rPh sb="232" eb="233">
      <t>カカ</t>
    </rPh>
    <rPh sb="234" eb="236">
      <t>ケンセツ</t>
    </rPh>
    <rPh sb="236" eb="239">
      <t>カイリョウヒ</t>
    </rPh>
    <rPh sb="240" eb="242">
      <t>コウリョ</t>
    </rPh>
    <rPh sb="246" eb="248">
      <t>コンゴ</t>
    </rPh>
    <rPh sb="249" eb="251">
      <t>アッカ</t>
    </rPh>
    <rPh sb="258" eb="260">
      <t>ソウテイ</t>
    </rPh>
    <rPh sb="264" eb="265">
      <t>エ</t>
    </rPh>
    <rPh sb="277" eb="278">
      <t>フ</t>
    </rPh>
    <rPh sb="283" eb="285">
      <t>ゲンザイ</t>
    </rPh>
    <rPh sb="286" eb="288">
      <t>カクシュ</t>
    </rPh>
    <rPh sb="288" eb="290">
      <t>ヒリツ</t>
    </rPh>
    <rPh sb="292" eb="294">
      <t>ケイエイ</t>
    </rPh>
    <rPh sb="295" eb="298">
      <t>ケンゼンセイ</t>
    </rPh>
    <rPh sb="299" eb="301">
      <t>タンポ</t>
    </rPh>
    <rPh sb="308" eb="310">
      <t>ハンダン</t>
    </rPh>
    <rPh sb="311" eb="312">
      <t>ガタ</t>
    </rPh>
    <rPh sb="318" eb="320">
      <t>コンゴ</t>
    </rPh>
    <rPh sb="347" eb="349">
      <t>ソウテイ</t>
    </rPh>
    <rPh sb="351" eb="353">
      <t>リョウキン</t>
    </rPh>
    <rPh sb="353" eb="355">
      <t>スイジュン</t>
    </rPh>
    <rPh sb="356" eb="358">
      <t>ミナオ</t>
    </rPh>
    <rPh sb="359" eb="360">
      <t>ナド</t>
    </rPh>
    <rPh sb="361" eb="363">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</si>
</sst>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0.55000000000000004</c:v>
                </c:pt>
                <c:pt idx="1">
                  <c:v>0.4</c:v>
                </c:pt>
                <c:pt idx="2">
                  <c:v>0.42</c:v>
                </c:pt>
                <c:pt idx="3">
                  <c:v>0.2</c:v>
                </c:pt>
                <c:pt idx="4">
                  <c:v>0.77</c:v>
                </c:pt>
              </c:numCache>
            </c:numRef>
          </c:val>
          <c:extLst>
            <c:ext xmlns:c16="http://schemas.microsoft.com/office/drawing/2014/chart" uri="{C3380CC4-5D6E-409C-BE32-E72D297353CC}">
              <c16:uniqueId val="{00000000-DF55-492C-AC8D-7B74E37EE04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DF55-492C-AC8D-7B74E37EE04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61.83</c:v>
                </c:pt>
                <c:pt idx="1">
                  <c:v>58.95</c:v>
                </c:pt>
                <c:pt idx="2">
                  <c:v>59.86</c:v>
                </c:pt>
                <c:pt idx="3">
                  <c:v>59.7</c:v>
                </c:pt>
                <c:pt idx="4">
                  <c:v>57.13</c:v>
                </c:pt>
              </c:numCache>
            </c:numRef>
          </c:val>
          <c:extLst>
            <c:ext xmlns:c16="http://schemas.microsoft.com/office/drawing/2014/chart" uri="{C3380CC4-5D6E-409C-BE32-E72D297353CC}">
              <c16:uniqueId val="{00000000-07E5-417B-B08F-5C88E913496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07E5-417B-B08F-5C88E913496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85.59</c:v>
                </c:pt>
                <c:pt idx="1">
                  <c:v>87.45</c:v>
                </c:pt>
                <c:pt idx="2">
                  <c:v>84.88</c:v>
                </c:pt>
                <c:pt idx="3">
                  <c:v>83.03</c:v>
                </c:pt>
                <c:pt idx="4">
                  <c:v>85.54</c:v>
                </c:pt>
              </c:numCache>
            </c:numRef>
          </c:val>
          <c:extLst>
            <c:ext xmlns:c16="http://schemas.microsoft.com/office/drawing/2014/chart" uri="{C3380CC4-5D6E-409C-BE32-E72D297353CC}">
              <c16:uniqueId val="{00000000-B579-4B41-A78E-E6737E0C6CC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B579-4B41-A78E-E6737E0C6CC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109.86</c:v>
                </c:pt>
                <c:pt idx="1">
                  <c:v>108.52</c:v>
                </c:pt>
                <c:pt idx="2">
                  <c:v>114.47</c:v>
                </c:pt>
                <c:pt idx="3">
                  <c:v>107.62</c:v>
                </c:pt>
                <c:pt idx="4">
                  <c:v>108.07</c:v>
                </c:pt>
              </c:numCache>
            </c:numRef>
          </c:val>
          <c:extLst>
            <c:ext xmlns:c16="http://schemas.microsoft.com/office/drawing/2014/chart" uri="{C3380CC4-5D6E-409C-BE32-E72D297353CC}">
              <c16:uniqueId val="{00000000-6EE7-4A14-B3C8-2D95A83FD34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6EE7-4A14-B3C8-2D95A83FD34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57.82</c:v>
                </c:pt>
                <c:pt idx="1">
                  <c:v>58.74</c:v>
                </c:pt>
                <c:pt idx="2">
                  <c:v>57.57</c:v>
                </c:pt>
                <c:pt idx="3">
                  <c:v>58.55</c:v>
                </c:pt>
                <c:pt idx="4">
                  <c:v>58.53</c:v>
                </c:pt>
              </c:numCache>
            </c:numRef>
          </c:val>
          <c:extLst>
            <c:ext xmlns:c16="http://schemas.microsoft.com/office/drawing/2014/chart" uri="{C3380CC4-5D6E-409C-BE32-E72D297353CC}">
              <c16:uniqueId val="{00000000-C58F-4F95-9033-CD148A1437C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C58F-4F95-9033-CD148A1437C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9.9700000000000006</c:v>
                </c:pt>
                <c:pt idx="1">
                  <c:v>12.54</c:v>
                </c:pt>
                <c:pt idx="2">
                  <c:v>13.37</c:v>
                </c:pt>
                <c:pt idx="3">
                  <c:v>16.45</c:v>
                </c:pt>
                <c:pt idx="4">
                  <c:v>18.39</c:v>
                </c:pt>
              </c:numCache>
            </c:numRef>
          </c:val>
          <c:extLst>
            <c:ext xmlns:c16="http://schemas.microsoft.com/office/drawing/2014/chart" uri="{C3380CC4-5D6E-409C-BE32-E72D297353CC}">
              <c16:uniqueId val="{00000000-FCA7-4CBD-9272-7BC90852A00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FCA7-4CBD-9272-7BC90852A00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1D-427D-8F1C-E180D9A2EB3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7B1D-427D-8F1C-E180D9A2EB3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350.9</c:v>
                </c:pt>
                <c:pt idx="1">
                  <c:v>346.35</c:v>
                </c:pt>
                <c:pt idx="2">
                  <c:v>344.32</c:v>
                </c:pt>
                <c:pt idx="3">
                  <c:v>333.48</c:v>
                </c:pt>
                <c:pt idx="4">
                  <c:v>256.95999999999998</c:v>
                </c:pt>
              </c:numCache>
            </c:numRef>
          </c:val>
          <c:extLst>
            <c:ext xmlns:c16="http://schemas.microsoft.com/office/drawing/2014/chart" uri="{C3380CC4-5D6E-409C-BE32-E72D297353CC}">
              <c16:uniqueId val="{00000000-EDA2-4305-AC94-A1AB05DC5CF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EDA2-4305-AC94-A1AB05DC5CF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279.51</c:v>
                </c:pt>
                <c:pt idx="1">
                  <c:v>258.95999999999998</c:v>
                </c:pt>
                <c:pt idx="2">
                  <c:v>282.56</c:v>
                </c:pt>
                <c:pt idx="3">
                  <c:v>293.51</c:v>
                </c:pt>
                <c:pt idx="4">
                  <c:v>277.16000000000003</c:v>
                </c:pt>
              </c:numCache>
            </c:numRef>
          </c:val>
          <c:extLst>
            <c:ext xmlns:c16="http://schemas.microsoft.com/office/drawing/2014/chart" uri="{C3380CC4-5D6E-409C-BE32-E72D297353CC}">
              <c16:uniqueId val="{00000000-95B5-4532-B8A3-B9248F020CF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95B5-4532-B8A3-B9248F020CF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99.12</c:v>
                </c:pt>
                <c:pt idx="1">
                  <c:v>106.02</c:v>
                </c:pt>
                <c:pt idx="2">
                  <c:v>106.12</c:v>
                </c:pt>
                <c:pt idx="3">
                  <c:v>101.8</c:v>
                </c:pt>
                <c:pt idx="4">
                  <c:v>104.85</c:v>
                </c:pt>
              </c:numCache>
            </c:numRef>
          </c:val>
          <c:extLst>
            <c:ext xmlns:c16="http://schemas.microsoft.com/office/drawing/2014/chart" uri="{C3380CC4-5D6E-409C-BE32-E72D297353CC}">
              <c16:uniqueId val="{00000000-65D9-4BB3-A9C0-15B7E42F994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65D9-4BB3-A9C0-15B7E42F994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221.44</c:v>
                </c:pt>
                <c:pt idx="1">
                  <c:v>224.04</c:v>
                </c:pt>
                <c:pt idx="2">
                  <c:v>212.72</c:v>
                </c:pt>
                <c:pt idx="3">
                  <c:v>213.19</c:v>
                </c:pt>
                <c:pt idx="4">
                  <c:v>227.85</c:v>
                </c:pt>
              </c:numCache>
            </c:numRef>
          </c:val>
          <c:extLst>
            <c:ext xmlns:c16="http://schemas.microsoft.com/office/drawing/2014/chart" uri="{C3380CC4-5D6E-409C-BE32-E72D297353CC}">
              <c16:uniqueId val="{00000000-3DE9-4949-88FE-C39AED0377E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3DE9-4949-88FE-C39AED0377E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6" zoomScaleNormal="10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富山県　氷見市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5">
        <f>データ!$R$6</f>
        <v>42167</v>
      </c>
      <c r="AM8" s="65"/>
      <c r="AN8" s="65"/>
      <c r="AO8" s="65"/>
      <c r="AP8" s="65"/>
      <c r="AQ8" s="65"/>
      <c r="AR8" s="65"/>
      <c r="AS8" s="65"/>
      <c r="AT8" s="36">
        <f>データ!$S$6</f>
        <v>230.54</v>
      </c>
      <c r="AU8" s="37"/>
      <c r="AV8" s="37"/>
      <c r="AW8" s="37"/>
      <c r="AX8" s="37"/>
      <c r="AY8" s="37"/>
      <c r="AZ8" s="37"/>
      <c r="BA8" s="37"/>
      <c r="BB8" s="54">
        <f>データ!$T$6</f>
        <v>182.91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69.58</v>
      </c>
      <c r="J10" s="37"/>
      <c r="K10" s="37"/>
      <c r="L10" s="37"/>
      <c r="M10" s="37"/>
      <c r="N10" s="37"/>
      <c r="O10" s="64"/>
      <c r="P10" s="54">
        <f>データ!$P$6</f>
        <v>86.12</v>
      </c>
      <c r="Q10" s="54"/>
      <c r="R10" s="54"/>
      <c r="S10" s="54"/>
      <c r="T10" s="54"/>
      <c r="U10" s="54"/>
      <c r="V10" s="54"/>
      <c r="W10" s="65">
        <f>データ!$Q$6</f>
        <v>4663</v>
      </c>
      <c r="X10" s="65"/>
      <c r="Y10" s="65"/>
      <c r="Z10" s="65"/>
      <c r="AA10" s="65"/>
      <c r="AB10" s="65"/>
      <c r="AC10" s="65"/>
      <c r="AD10" s="2"/>
      <c r="AE10" s="2"/>
      <c r="AF10" s="2"/>
      <c r="AG10" s="2"/>
      <c r="AH10" s="2"/>
      <c r="AI10" s="2"/>
      <c r="AJ10" s="2"/>
      <c r="AK10" s="2"/>
      <c r="AL10" s="65">
        <f>データ!$U$6</f>
        <v>35977</v>
      </c>
      <c r="AM10" s="65"/>
      <c r="AN10" s="65"/>
      <c r="AO10" s="65"/>
      <c r="AP10" s="65"/>
      <c r="AQ10" s="65"/>
      <c r="AR10" s="65"/>
      <c r="AS10" s="65"/>
      <c r="AT10" s="36">
        <f>データ!$V$6</f>
        <v>104.65</v>
      </c>
      <c r="AU10" s="37"/>
      <c r="AV10" s="37"/>
      <c r="AW10" s="37"/>
      <c r="AX10" s="37"/>
      <c r="AY10" s="37"/>
      <c r="AZ10" s="37"/>
      <c r="BA10" s="37"/>
      <c r="BB10" s="54">
        <f>データ!$W$6</f>
        <v>343.78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Hvrs/jKaZ5ZcrTKUjwCQMJigDj262CRt9dzF7Fvlax/lrXJjoZ/eoZHgEdEqbRYIyeHQ1B+pUfklgvOCWyYGVw==" saltValue="+XFmxDCNnyviJX7FiJQCB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162051</v>
      </c>
      <c r="D6" s="20">
        <f t="shared" si="3"/>
        <v>46</v>
      </c>
      <c r="E6" s="20">
        <f t="shared" si="3"/>
        <v>1</v>
      </c>
      <c r="F6" s="20">
        <f t="shared" si="3"/>
        <v>0</v>
      </c>
      <c r="G6" s="20">
        <f t="shared" si="3"/>
        <v>1</v>
      </c>
      <c r="H6" s="20" t="str">
        <f t="shared" si="3"/>
        <v>富山県　氷見市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69.58</v>
      </c>
      <c r="P6" s="21">
        <f t="shared" si="3"/>
        <v>86.12</v>
      </c>
      <c r="Q6" s="21">
        <f t="shared" si="3"/>
        <v>4663</v>
      </c>
      <c r="R6" s="21">
        <f t="shared" si="3"/>
        <v>42167</v>
      </c>
      <c r="S6" s="21">
        <f t="shared" si="3"/>
        <v>230.54</v>
      </c>
      <c r="T6" s="21">
        <f t="shared" si="3"/>
        <v>182.91</v>
      </c>
      <c r="U6" s="21">
        <f t="shared" si="3"/>
        <v>35977</v>
      </c>
      <c r="V6" s="21">
        <f t="shared" si="3"/>
        <v>104.65</v>
      </c>
      <c r="W6" s="21">
        <f t="shared" si="3"/>
        <v>343.78</v>
      </c>
      <c r="X6" s="22">
        <f>IF(X7="",NA(),X7)</f>
        <v>109.86</v>
      </c>
      <c r="Y6" s="22">
        <f t="shared" ref="Y6:AG6" si="4">IF(Y7="",NA(),Y7)</f>
        <v>108.52</v>
      </c>
      <c r="Z6" s="22">
        <f t="shared" si="4"/>
        <v>114.47</v>
      </c>
      <c r="AA6" s="22">
        <f t="shared" si="4"/>
        <v>107.62</v>
      </c>
      <c r="AB6" s="22">
        <f t="shared" si="4"/>
        <v>108.07</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350.9</v>
      </c>
      <c r="AU6" s="22">
        <f t="shared" ref="AU6:BC6" si="6">IF(AU7="",NA(),AU7)</f>
        <v>346.35</v>
      </c>
      <c r="AV6" s="22">
        <f t="shared" si="6"/>
        <v>344.32</v>
      </c>
      <c r="AW6" s="22">
        <f t="shared" si="6"/>
        <v>333.48</v>
      </c>
      <c r="AX6" s="22">
        <f t="shared" si="6"/>
        <v>256.95999999999998</v>
      </c>
      <c r="AY6" s="22">
        <f t="shared" si="6"/>
        <v>327.77</v>
      </c>
      <c r="AZ6" s="22">
        <f t="shared" si="6"/>
        <v>338.02</v>
      </c>
      <c r="BA6" s="22">
        <f t="shared" si="6"/>
        <v>345.94</v>
      </c>
      <c r="BB6" s="22">
        <f t="shared" si="6"/>
        <v>329.7</v>
      </c>
      <c r="BC6" s="22">
        <f t="shared" si="6"/>
        <v>319.99</v>
      </c>
      <c r="BD6" s="21" t="str">
        <f>IF(BD7="","",IF(BD7="-","【-】","【"&amp;SUBSTITUTE(TEXT(BD7,"#,##0.00"),"-","△")&amp;"】"))</f>
        <v>【239.69】</v>
      </c>
      <c r="BE6" s="22">
        <f>IF(BE7="",NA(),BE7)</f>
        <v>279.51</v>
      </c>
      <c r="BF6" s="22">
        <f t="shared" ref="BF6:BN6" si="7">IF(BF7="",NA(),BF7)</f>
        <v>258.95999999999998</v>
      </c>
      <c r="BG6" s="22">
        <f t="shared" si="7"/>
        <v>282.56</v>
      </c>
      <c r="BH6" s="22">
        <f t="shared" si="7"/>
        <v>293.51</v>
      </c>
      <c r="BI6" s="22">
        <f t="shared" si="7"/>
        <v>277.16000000000003</v>
      </c>
      <c r="BJ6" s="22">
        <f t="shared" si="7"/>
        <v>397.1</v>
      </c>
      <c r="BK6" s="22">
        <f t="shared" si="7"/>
        <v>379.91</v>
      </c>
      <c r="BL6" s="22">
        <f t="shared" si="7"/>
        <v>386.61</v>
      </c>
      <c r="BM6" s="22">
        <f t="shared" si="7"/>
        <v>381.56</v>
      </c>
      <c r="BN6" s="22">
        <f t="shared" si="7"/>
        <v>365.55</v>
      </c>
      <c r="BO6" s="21" t="str">
        <f>IF(BO7="","",IF(BO7="-","【-】","【"&amp;SUBSTITUTE(TEXT(BO7,"#,##0.00"),"-","△")&amp;"】"))</f>
        <v>【264.86】</v>
      </c>
      <c r="BP6" s="22">
        <f>IF(BP7="",NA(),BP7)</f>
        <v>99.12</v>
      </c>
      <c r="BQ6" s="22">
        <f t="shared" ref="BQ6:BY6" si="8">IF(BQ7="",NA(),BQ7)</f>
        <v>106.02</v>
      </c>
      <c r="BR6" s="22">
        <f t="shared" si="8"/>
        <v>106.12</v>
      </c>
      <c r="BS6" s="22">
        <f t="shared" si="8"/>
        <v>101.8</v>
      </c>
      <c r="BT6" s="22">
        <f t="shared" si="8"/>
        <v>104.85</v>
      </c>
      <c r="BU6" s="22">
        <f t="shared" si="8"/>
        <v>95.79</v>
      </c>
      <c r="BV6" s="22">
        <f t="shared" si="8"/>
        <v>98.3</v>
      </c>
      <c r="BW6" s="22">
        <f t="shared" si="8"/>
        <v>93.82</v>
      </c>
      <c r="BX6" s="22">
        <f t="shared" si="8"/>
        <v>95.04</v>
      </c>
      <c r="BY6" s="22">
        <f t="shared" si="8"/>
        <v>95.42</v>
      </c>
      <c r="BZ6" s="21" t="str">
        <f>IF(BZ7="","",IF(BZ7="-","【-】","【"&amp;SUBSTITUTE(TEXT(BZ7,"#,##0.00"),"-","△")&amp;"】"))</f>
        <v>【97.59】</v>
      </c>
      <c r="CA6" s="22">
        <f>IF(CA7="",NA(),CA7)</f>
        <v>221.44</v>
      </c>
      <c r="CB6" s="22">
        <f t="shared" ref="CB6:CJ6" si="9">IF(CB7="",NA(),CB7)</f>
        <v>224.04</v>
      </c>
      <c r="CC6" s="22">
        <f t="shared" si="9"/>
        <v>212.72</v>
      </c>
      <c r="CD6" s="22">
        <f t="shared" si="9"/>
        <v>213.19</v>
      </c>
      <c r="CE6" s="22">
        <f t="shared" si="9"/>
        <v>227.85</v>
      </c>
      <c r="CF6" s="22">
        <f t="shared" si="9"/>
        <v>171.13</v>
      </c>
      <c r="CG6" s="22">
        <f t="shared" si="9"/>
        <v>173.7</v>
      </c>
      <c r="CH6" s="22">
        <f t="shared" si="9"/>
        <v>178.94</v>
      </c>
      <c r="CI6" s="22">
        <f t="shared" si="9"/>
        <v>180.19</v>
      </c>
      <c r="CJ6" s="22">
        <f t="shared" si="9"/>
        <v>184.25</v>
      </c>
      <c r="CK6" s="21" t="str">
        <f>IF(CK7="","",IF(CK7="-","【-】","【"&amp;SUBSTITUTE(TEXT(CK7,"#,##0.00"),"-","△")&amp;"】"))</f>
        <v>【181.66】</v>
      </c>
      <c r="CL6" s="22">
        <f>IF(CL7="",NA(),CL7)</f>
        <v>61.83</v>
      </c>
      <c r="CM6" s="22">
        <f t="shared" ref="CM6:CU6" si="10">IF(CM7="",NA(),CM7)</f>
        <v>58.95</v>
      </c>
      <c r="CN6" s="22">
        <f t="shared" si="10"/>
        <v>59.86</v>
      </c>
      <c r="CO6" s="22">
        <f t="shared" si="10"/>
        <v>59.7</v>
      </c>
      <c r="CP6" s="22">
        <f t="shared" si="10"/>
        <v>57.13</v>
      </c>
      <c r="CQ6" s="22">
        <f t="shared" si="10"/>
        <v>60.12</v>
      </c>
      <c r="CR6" s="22">
        <f t="shared" si="10"/>
        <v>60.34</v>
      </c>
      <c r="CS6" s="22">
        <f t="shared" si="10"/>
        <v>59.54</v>
      </c>
      <c r="CT6" s="22">
        <f t="shared" si="10"/>
        <v>59.26</v>
      </c>
      <c r="CU6" s="22">
        <f t="shared" si="10"/>
        <v>60.44</v>
      </c>
      <c r="CV6" s="21" t="str">
        <f>IF(CV7="","",IF(CV7="-","【-】","【"&amp;SUBSTITUTE(TEXT(CV7,"#,##0.00"),"-","△")&amp;"】"))</f>
        <v>【60.21】</v>
      </c>
      <c r="CW6" s="22">
        <f>IF(CW7="",NA(),CW7)</f>
        <v>85.59</v>
      </c>
      <c r="CX6" s="22">
        <f t="shared" ref="CX6:DF6" si="11">IF(CX7="",NA(),CX7)</f>
        <v>87.45</v>
      </c>
      <c r="CY6" s="22">
        <f t="shared" si="11"/>
        <v>84.88</v>
      </c>
      <c r="CZ6" s="22">
        <f t="shared" si="11"/>
        <v>83.03</v>
      </c>
      <c r="DA6" s="22">
        <f t="shared" si="11"/>
        <v>85.54</v>
      </c>
      <c r="DB6" s="22">
        <f t="shared" si="11"/>
        <v>84.24</v>
      </c>
      <c r="DC6" s="22">
        <f t="shared" si="11"/>
        <v>84.19</v>
      </c>
      <c r="DD6" s="22">
        <f t="shared" si="11"/>
        <v>83.93</v>
      </c>
      <c r="DE6" s="22">
        <f t="shared" si="11"/>
        <v>83.84</v>
      </c>
      <c r="DF6" s="22">
        <f t="shared" si="11"/>
        <v>83.39</v>
      </c>
      <c r="DG6" s="21" t="str">
        <f>IF(DG7="","",IF(DG7="-","【-】","【"&amp;SUBSTITUTE(TEXT(DG7,"#,##0.00"),"-","△")&amp;"】"))</f>
        <v>【89.21】</v>
      </c>
      <c r="DH6" s="22">
        <f>IF(DH7="",NA(),DH7)</f>
        <v>57.82</v>
      </c>
      <c r="DI6" s="22">
        <f t="shared" ref="DI6:DQ6" si="12">IF(DI7="",NA(),DI7)</f>
        <v>58.74</v>
      </c>
      <c r="DJ6" s="22">
        <f t="shared" si="12"/>
        <v>57.57</v>
      </c>
      <c r="DK6" s="22">
        <f t="shared" si="12"/>
        <v>58.55</v>
      </c>
      <c r="DL6" s="22">
        <f t="shared" si="12"/>
        <v>58.53</v>
      </c>
      <c r="DM6" s="22">
        <f t="shared" si="12"/>
        <v>48.83</v>
      </c>
      <c r="DN6" s="22">
        <f t="shared" si="12"/>
        <v>49.96</v>
      </c>
      <c r="DO6" s="22">
        <f t="shared" si="12"/>
        <v>50.82</v>
      </c>
      <c r="DP6" s="22">
        <f t="shared" si="12"/>
        <v>51.82</v>
      </c>
      <c r="DQ6" s="22">
        <f t="shared" si="12"/>
        <v>52.53</v>
      </c>
      <c r="DR6" s="21" t="str">
        <f>IF(DR7="","",IF(DR7="-","【-】","【"&amp;SUBSTITUTE(TEXT(DR7,"#,##0.00"),"-","△")&amp;"】"))</f>
        <v>【52.41】</v>
      </c>
      <c r="DS6" s="22">
        <f>IF(DS7="",NA(),DS7)</f>
        <v>9.9700000000000006</v>
      </c>
      <c r="DT6" s="22">
        <f t="shared" ref="DT6:EB6" si="13">IF(DT7="",NA(),DT7)</f>
        <v>12.54</v>
      </c>
      <c r="DU6" s="22">
        <f t="shared" si="13"/>
        <v>13.37</v>
      </c>
      <c r="DV6" s="22">
        <f t="shared" si="13"/>
        <v>16.45</v>
      </c>
      <c r="DW6" s="22">
        <f t="shared" si="13"/>
        <v>18.39</v>
      </c>
      <c r="DX6" s="22">
        <f t="shared" si="13"/>
        <v>18.18</v>
      </c>
      <c r="DY6" s="22">
        <f t="shared" si="13"/>
        <v>19.32</v>
      </c>
      <c r="DZ6" s="22">
        <f t="shared" si="13"/>
        <v>21.16</v>
      </c>
      <c r="EA6" s="22">
        <f t="shared" si="13"/>
        <v>22.72</v>
      </c>
      <c r="EB6" s="22">
        <f t="shared" si="13"/>
        <v>24.16</v>
      </c>
      <c r="EC6" s="21" t="str">
        <f>IF(EC7="","",IF(EC7="-","【-】","【"&amp;SUBSTITUTE(TEXT(EC7,"#,##0.00"),"-","△")&amp;"】"))</f>
        <v>【26.78】</v>
      </c>
      <c r="ED6" s="22">
        <f>IF(ED7="",NA(),ED7)</f>
        <v>0.55000000000000004</v>
      </c>
      <c r="EE6" s="22">
        <f t="shared" ref="EE6:EM6" si="14">IF(EE7="",NA(),EE7)</f>
        <v>0.4</v>
      </c>
      <c r="EF6" s="22">
        <f t="shared" si="14"/>
        <v>0.42</v>
      </c>
      <c r="EG6" s="22">
        <f t="shared" si="14"/>
        <v>0.2</v>
      </c>
      <c r="EH6" s="22">
        <f t="shared" si="14"/>
        <v>0.77</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2">
      <c r="A7" s="15"/>
      <c r="B7" s="24">
        <v>2024</v>
      </c>
      <c r="C7" s="24">
        <v>162051</v>
      </c>
      <c r="D7" s="24">
        <v>46</v>
      </c>
      <c r="E7" s="24">
        <v>1</v>
      </c>
      <c r="F7" s="24">
        <v>0</v>
      </c>
      <c r="G7" s="24">
        <v>1</v>
      </c>
      <c r="H7" s="24" t="s">
        <v>93</v>
      </c>
      <c r="I7" s="24" t="s">
        <v>94</v>
      </c>
      <c r="J7" s="24" t="s">
        <v>95</v>
      </c>
      <c r="K7" s="24" t="s">
        <v>96</v>
      </c>
      <c r="L7" s="24" t="s">
        <v>97</v>
      </c>
      <c r="M7" s="24" t="s">
        <v>98</v>
      </c>
      <c r="N7" s="25" t="s">
        <v>99</v>
      </c>
      <c r="O7" s="25">
        <v>69.58</v>
      </c>
      <c r="P7" s="25">
        <v>86.12</v>
      </c>
      <c r="Q7" s="25">
        <v>4663</v>
      </c>
      <c r="R7" s="25">
        <v>42167</v>
      </c>
      <c r="S7" s="25">
        <v>230.54</v>
      </c>
      <c r="T7" s="25">
        <v>182.91</v>
      </c>
      <c r="U7" s="25">
        <v>35977</v>
      </c>
      <c r="V7" s="25">
        <v>104.65</v>
      </c>
      <c r="W7" s="25">
        <v>343.78</v>
      </c>
      <c r="X7" s="25">
        <v>109.86</v>
      </c>
      <c r="Y7" s="25">
        <v>108.52</v>
      </c>
      <c r="Z7" s="25">
        <v>114.47</v>
      </c>
      <c r="AA7" s="25">
        <v>107.62</v>
      </c>
      <c r="AB7" s="25">
        <v>108.07</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350.9</v>
      </c>
      <c r="AU7" s="25">
        <v>346.35</v>
      </c>
      <c r="AV7" s="25">
        <v>344.32</v>
      </c>
      <c r="AW7" s="25">
        <v>333.48</v>
      </c>
      <c r="AX7" s="25">
        <v>256.95999999999998</v>
      </c>
      <c r="AY7" s="25">
        <v>327.77</v>
      </c>
      <c r="AZ7" s="25">
        <v>338.02</v>
      </c>
      <c r="BA7" s="25">
        <v>345.94</v>
      </c>
      <c r="BB7" s="25">
        <v>329.7</v>
      </c>
      <c r="BC7" s="25">
        <v>319.99</v>
      </c>
      <c r="BD7" s="25">
        <v>239.69</v>
      </c>
      <c r="BE7" s="25">
        <v>279.51</v>
      </c>
      <c r="BF7" s="25">
        <v>258.95999999999998</v>
      </c>
      <c r="BG7" s="25">
        <v>282.56</v>
      </c>
      <c r="BH7" s="25">
        <v>293.51</v>
      </c>
      <c r="BI7" s="25">
        <v>277.16000000000003</v>
      </c>
      <c r="BJ7" s="25">
        <v>397.1</v>
      </c>
      <c r="BK7" s="25">
        <v>379.91</v>
      </c>
      <c r="BL7" s="25">
        <v>386.61</v>
      </c>
      <c r="BM7" s="25">
        <v>381.56</v>
      </c>
      <c r="BN7" s="25">
        <v>365.55</v>
      </c>
      <c r="BO7" s="25">
        <v>264.86</v>
      </c>
      <c r="BP7" s="25">
        <v>99.12</v>
      </c>
      <c r="BQ7" s="25">
        <v>106.02</v>
      </c>
      <c r="BR7" s="25">
        <v>106.12</v>
      </c>
      <c r="BS7" s="25">
        <v>101.8</v>
      </c>
      <c r="BT7" s="25">
        <v>104.85</v>
      </c>
      <c r="BU7" s="25">
        <v>95.79</v>
      </c>
      <c r="BV7" s="25">
        <v>98.3</v>
      </c>
      <c r="BW7" s="25">
        <v>93.82</v>
      </c>
      <c r="BX7" s="25">
        <v>95.04</v>
      </c>
      <c r="BY7" s="25">
        <v>95.42</v>
      </c>
      <c r="BZ7" s="25">
        <v>97.59</v>
      </c>
      <c r="CA7" s="25">
        <v>221.44</v>
      </c>
      <c r="CB7" s="25">
        <v>224.04</v>
      </c>
      <c r="CC7" s="25">
        <v>212.72</v>
      </c>
      <c r="CD7" s="25">
        <v>213.19</v>
      </c>
      <c r="CE7" s="25">
        <v>227.85</v>
      </c>
      <c r="CF7" s="25">
        <v>171.13</v>
      </c>
      <c r="CG7" s="25">
        <v>173.7</v>
      </c>
      <c r="CH7" s="25">
        <v>178.94</v>
      </c>
      <c r="CI7" s="25">
        <v>180.19</v>
      </c>
      <c r="CJ7" s="25">
        <v>184.25</v>
      </c>
      <c r="CK7" s="25">
        <v>181.66</v>
      </c>
      <c r="CL7" s="25">
        <v>61.83</v>
      </c>
      <c r="CM7" s="25">
        <v>58.95</v>
      </c>
      <c r="CN7" s="25">
        <v>59.86</v>
      </c>
      <c r="CO7" s="25">
        <v>59.7</v>
      </c>
      <c r="CP7" s="25">
        <v>57.13</v>
      </c>
      <c r="CQ7" s="25">
        <v>60.12</v>
      </c>
      <c r="CR7" s="25">
        <v>60.34</v>
      </c>
      <c r="CS7" s="25">
        <v>59.54</v>
      </c>
      <c r="CT7" s="25">
        <v>59.26</v>
      </c>
      <c r="CU7" s="25">
        <v>60.44</v>
      </c>
      <c r="CV7" s="25">
        <v>60.21</v>
      </c>
      <c r="CW7" s="25">
        <v>85.59</v>
      </c>
      <c r="CX7" s="25">
        <v>87.45</v>
      </c>
      <c r="CY7" s="25">
        <v>84.88</v>
      </c>
      <c r="CZ7" s="25">
        <v>83.03</v>
      </c>
      <c r="DA7" s="25">
        <v>85.54</v>
      </c>
      <c r="DB7" s="25">
        <v>84.24</v>
      </c>
      <c r="DC7" s="25">
        <v>84.19</v>
      </c>
      <c r="DD7" s="25">
        <v>83.93</v>
      </c>
      <c r="DE7" s="25">
        <v>83.84</v>
      </c>
      <c r="DF7" s="25">
        <v>83.39</v>
      </c>
      <c r="DG7" s="25">
        <v>89.21</v>
      </c>
      <c r="DH7" s="25">
        <v>57.82</v>
      </c>
      <c r="DI7" s="25">
        <v>58.74</v>
      </c>
      <c r="DJ7" s="25">
        <v>57.57</v>
      </c>
      <c r="DK7" s="25">
        <v>58.55</v>
      </c>
      <c r="DL7" s="25">
        <v>58.53</v>
      </c>
      <c r="DM7" s="25">
        <v>48.83</v>
      </c>
      <c r="DN7" s="25">
        <v>49.96</v>
      </c>
      <c r="DO7" s="25">
        <v>50.82</v>
      </c>
      <c r="DP7" s="25">
        <v>51.82</v>
      </c>
      <c r="DQ7" s="25">
        <v>52.53</v>
      </c>
      <c r="DR7" s="25">
        <v>52.41</v>
      </c>
      <c r="DS7" s="25">
        <v>9.9700000000000006</v>
      </c>
      <c r="DT7" s="25">
        <v>12.54</v>
      </c>
      <c r="DU7" s="25">
        <v>13.37</v>
      </c>
      <c r="DV7" s="25">
        <v>16.45</v>
      </c>
      <c r="DW7" s="25">
        <v>18.39</v>
      </c>
      <c r="DX7" s="25">
        <v>18.18</v>
      </c>
      <c r="DY7" s="25">
        <v>19.32</v>
      </c>
      <c r="DZ7" s="25">
        <v>21.16</v>
      </c>
      <c r="EA7" s="25">
        <v>22.72</v>
      </c>
      <c r="EB7" s="25">
        <v>24.16</v>
      </c>
      <c r="EC7" s="25">
        <v>26.78</v>
      </c>
      <c r="ED7" s="25">
        <v>0.55000000000000004</v>
      </c>
      <c r="EE7" s="25">
        <v>0.4</v>
      </c>
      <c r="EF7" s="25">
        <v>0.42</v>
      </c>
      <c r="EG7" s="25">
        <v>0.2</v>
      </c>
      <c r="EH7" s="25">
        <v>0.77</v>
      </c>
      <c r="EI7" s="25">
        <v>0.56999999999999995</v>
      </c>
      <c r="EJ7" s="25">
        <v>0.52</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