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zhuZxRagfAdaQqslzAjv+CJWkURuXbOpz5gJTypx5CkUe1DP4JFIyZ3YSMRe9jo8lmSOpEqZJB+AbtqYjhS2Q==" workbookSaltValue="83DibhXc4OH0rgtadjcNE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<sst xmlns="http://schemas.openxmlformats.org/spreadsheetml/2006/main" xmlns:r="http://schemas.openxmlformats.org/officeDocument/2006/relationships" count="114" uniqueCount="114">
  <si>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</si>
  <si>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</si>
  <si>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</si>
  <si>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</si>
  <si>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</si>
  <si>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</si>
  <si>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</si>
  <si>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</si>
  <si>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</si>
  <si>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</si>
  <si>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</si>
  <si>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</si>
  <si>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</si>
  <si>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</si>
  <si>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</si>
  <si>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</si>
  <si>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</si>
  <si>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</si>
  <si>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</si>
  <si>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</si>
  <si>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</si>
  <si>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</si>
  <si>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</si>
  <si>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</si>
  <si>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</si>
  <si>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</si>
  <si>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</si>
  <si>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</si>
  <si>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</si>
  <si>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</si>
  <si>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</si>
  <si>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</si>
  <si>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</si>
  <si>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</si>
  <si>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</si>
  <si>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</si>
  <si>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</si>
  <si>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</si>
  <si>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</si>
  <si>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</si>
  <si>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</si>
  <si>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</si>
  <si>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</si>
  <si>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</si>
  <si>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</si>
  <si>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</si>
  <si>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</si>
  <si>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</si>
  <si>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</si>
  <si>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</si>
  <si>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</si>
  <si>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</si>
  <si>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</si>
  <si>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</si>
  <si>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</si>
  <si>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</si>
  <si>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</si>
  <si>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</si>
  <si>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</si>
  <si>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</si>
  <si>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</si>
  <si>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</si>
  <si>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</si>
  <si>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</si>
  <si>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</si>
  <si>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</si>
  <si>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</si>
  <si>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</si>
  <si>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</si>
  <si>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</si>
  <si>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</si>
  <si>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</si>
  <si>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</si>
  <si>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</si>
  <si>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</si>
  <si>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</si>
  <si>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</si>
  <si>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</si>
  <si>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</si>
  <si>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　昨年度と同様に、企業債残高が高く、流動比率が低い等、経営の健全性に関する指標が劣っている状態となっています。
　魚津市においては、農業集落排水事業は施設整備が完了していますが、今後は施設の耐震化対策及び施設の共同化（汚水処理施設の統廃合）を進める予定としております。
　起債については、事業債の平準化を図りつつ、資本費平準化債を必要に応じて活用しますが、起債残高が全国及び類似団体平均値と比べ高い水準にあることから、徐々に減少させるよう事業費の平準化を考慮し、今後も資金管理の徹底を図ってまいります。
　施設利用率については、人口減少の中、使用者増は見込めず、処理場は廃止して公共下水道に接続する統廃合事業を進めています。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</si>
  <si>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</si>
  <si>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</si>
  <si>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</si>
  <si>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</si>
  <si>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</si>
  <si>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</si>
  <si>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</si>
  <si>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</si>
  <si>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</si>
  <si>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</si>
  <si>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</si>
  <si>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</si>
  <si>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</si>
  <si>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</si>
  <si>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</si>
  <si>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</si>
  <si>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魚津市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</si>
  <si>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</si>
  <si>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</si>
  <si>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</si>
  <si>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</si>
  <si>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</si>
  <si>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</si>
  <si>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</si>
  <si>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</si>
  <si>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</si>
  <si>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</si>
  <si>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</si>
  <si>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</si>
  <si>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</si>
  <si>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</si>
  <si>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</si>
  <si>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現在は法定耐用年数を経過した管路や施設がないことから、更新投資が到来しない状況にあります。
　今後については、使用者の推移、管路や施設の法定耐用年数を踏まえ、農業集落排水施設を継続、個別排水処理施設又は個人所有の合併浄化槽への移行のどちらが適当か、各制度の長所短所、費用対効果、事業の継続性等を多角的に検討してまいります。</t>
  </si>
  <si>
    <r>
      <t>③流動比率は、全国及び類似団体平均値を下回っており、依然として資金繰りが苦しい状態です。資本費平準化債の活用等により対応していますが、抜本的な解決とはなっていないことから、使用料の見直し、汚水処理施設の統合・廃止などを含む経費削減などにより３条予算の黒字化を図り、国が示す繰出基準に基づく一般会計からの繰出金の確保、適切な起債額の設定などにより、現金等の流動資産の確保に努めます。</t>
    </r>
    <r>
      <rPr>
        <sz val="9.5"/>
        <color auto="1"/>
        <rFont val="ＭＳ ゴシック"/>
      </rPr>
      <t xml:space="preserve">
④企業債残高対事業規模比率は、昨年度より改善していますが、全国及び類似団平均値より高い状況にあります。管渠整備に対する投資が概ね一段落する一方、施設の耐震化等の長寿命化対策に要する経費が必要と見込んでおり、一定程度の事業費は確保する必要があります。資本費平準化債を有効に活用し、徐々に健全な経営状態へ移行すると見込んでいます。
⑤経費回収率は100％となり、全国及び類似団体平均値を上回っています。引き続き、接続率の向上による有収水量の増加に努めるとともに、適切な使用料となるよう、継続的な見直しを実施してまいります。
⑥汚水処理原価は、全国及び類似団体平均値よりも低い状況となっています。汚水処理費（公費負担除く。）の削減、及び接続率の向上による有収水量の増加に努め、改善してまいります。
⑦施設利用率は、全国及び類似団体平均値を上回っております。人口減少が予想されている中で、現在、処理場は廃止して公共下水道に接続する統廃合事業を進めています。
⑧水洗化率は、全国及び類似団体平均値を上回っております。今後も接続率の向上の取組を推進し、水洗化率の向上を図ります。</t>
    </r>
    <rPh sb="19" eb="21">
      <t>シタマワ</t>
    </rPh>
    <rPh sb="635" eb="637">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</si>
</sst>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9.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65.42</c:v>
                </c:pt>
                <c:pt idx="1">
                  <c:v>63.47</c:v>
                </c:pt>
                <c:pt idx="2">
                  <c:v>63.59</c:v>
                </c:pt>
                <c:pt idx="3">
                  <c:v>63.65</c:v>
                </c:pt>
                <c:pt idx="4">
                  <c:v>58.31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90.84</c:v>
                </c:pt>
                <c:pt idx="1">
                  <c:v>91.36</c:v>
                </c:pt>
                <c:pt idx="2">
                  <c:v>91.58</c:v>
                </c:pt>
                <c:pt idx="3">
                  <c:v>91.7</c:v>
                </c:pt>
                <c:pt idx="4">
                  <c:v>91.9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100.71</c:v>
                </c:pt>
                <c:pt idx="1">
                  <c:v>100.37</c:v>
                </c:pt>
                <c:pt idx="2">
                  <c:v>112.48</c:v>
                </c:pt>
                <c:pt idx="3">
                  <c:v>111.06</c:v>
                </c:pt>
                <c:pt idx="4">
                  <c:v>101.86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7.05</c:v>
                </c:pt>
                <c:pt idx="1">
                  <c:v>10.24</c:v>
                </c:pt>
                <c:pt idx="2">
                  <c:v>13.32</c:v>
                </c:pt>
                <c:pt idx="3">
                  <c:v>16.36</c:v>
                </c:pt>
                <c:pt idx="4">
                  <c:v>19.27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14.29</c:v>
                </c:pt>
                <c:pt idx="1">
                  <c:v>8.81</c:v>
                </c:pt>
                <c:pt idx="2">
                  <c:v>23.6</c:v>
                </c:pt>
                <c:pt idx="3">
                  <c:v>37.75</c:v>
                </c:pt>
                <c:pt idx="4">
                  <c:v>30.85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2846.81</c:v>
                </c:pt>
                <c:pt idx="1">
                  <c:v>2750.29</c:v>
                </c:pt>
                <c:pt idx="2">
                  <c:v>2778.06</c:v>
                </c:pt>
                <c:pt idx="3">
                  <c:v>2732.85</c:v>
                </c:pt>
                <c:pt idx="4">
                  <c:v>2655.02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101.94</c:v>
                </c:pt>
                <c:pt idx="1">
                  <c:v>102.12</c:v>
                </c:pt>
                <c:pt idx="2">
                  <c:v>102.13</c:v>
                </c:pt>
                <c:pt idx="3">
                  <c:v>100</c:v>
                </c:pt>
                <c:pt idx="4">
                  <c:v>100.1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172.32</c:v>
                </c:pt>
                <c:pt idx="1">
                  <c:v>175.84</c:v>
                </c:pt>
                <c:pt idx="2">
                  <c:v>171.89</c:v>
                </c:pt>
                <c:pt idx="3">
                  <c:v>178.78</c:v>
                </c:pt>
                <c:pt idx="4">
                  <c:v>179.3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M16" zoomScale="115" zoomScaleNormal="115" workbookViewId="0">
      <selection activeCell="BL45" sqref="BL45:BZ46"/>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59.62</v>
      </c>
      <c r="J10" s="7"/>
      <c r="K10" s="7"/>
      <c r="L10" s="7"/>
      <c r="M10" s="7"/>
      <c r="N10" s="7"/>
      <c r="O10" s="7"/>
      <c r="P10" s="7">
        <f>データ!P6</f>
        <v>16.440000000000001</v>
      </c>
      <c r="Q10" s="7"/>
      <c r="R10" s="7"/>
      <c r="S10" s="7"/>
      <c r="T10" s="7"/>
      <c r="U10" s="7"/>
      <c r="V10" s="7"/>
      <c r="W10" s="7">
        <f>データ!Q6</f>
        <v>92.03</v>
      </c>
      <c r="X10" s="7"/>
      <c r="Y10" s="7"/>
      <c r="Z10" s="7"/>
      <c r="AA10" s="7"/>
      <c r="AB10" s="7"/>
      <c r="AC10" s="7"/>
      <c r="AD10" s="21">
        <f>データ!R6</f>
        <v>3610</v>
      </c>
      <c r="AE10" s="21"/>
      <c r="AF10" s="21"/>
      <c r="AG10" s="21"/>
      <c r="AH10" s="21"/>
      <c r="AI10" s="21"/>
      <c r="AJ10" s="21"/>
      <c r="AK10" s="2"/>
      <c r="AL10" s="21">
        <f>データ!V6</f>
        <v>6320</v>
      </c>
      <c r="AM10" s="21"/>
      <c r="AN10" s="21"/>
      <c r="AO10" s="21"/>
      <c r="AP10" s="21"/>
      <c r="AQ10" s="21"/>
      <c r="AR10" s="21"/>
      <c r="AS10" s="21"/>
      <c r="AT10" s="7">
        <f>データ!W6</f>
        <v>6.68</v>
      </c>
      <c r="AU10" s="7"/>
      <c r="AV10" s="7"/>
      <c r="AW10" s="7"/>
      <c r="AX10" s="7"/>
      <c r="AY10" s="7"/>
      <c r="AZ10" s="7"/>
      <c r="BA10" s="7"/>
      <c r="BB10" s="7">
        <f>データ!X6</f>
        <v>946.11</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79</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nhdkqpl3m3JjnaqyioPdHfkvBWG6sBO16U2+asRc3WQD1RL8253cB9HtJLzhOXXyVGb/vsdp+hdij2aH0FSrg==" saltValue="FDczxJyaA1ZrckqVG/+Ua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45</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162043</v>
      </c>
      <c r="D6" s="67">
        <f t="shared" si="1"/>
        <v>46</v>
      </c>
      <c r="E6" s="67">
        <f t="shared" si="1"/>
        <v>17</v>
      </c>
      <c r="F6" s="67">
        <f t="shared" si="1"/>
        <v>5</v>
      </c>
      <c r="G6" s="67">
        <f t="shared" si="1"/>
        <v>0</v>
      </c>
      <c r="H6" s="67" t="str">
        <f t="shared" si="1"/>
        <v>富山県　魚津市</v>
      </c>
      <c r="I6" s="67" t="str">
        <f t="shared" si="1"/>
        <v>法適用</v>
      </c>
      <c r="J6" s="67" t="str">
        <f t="shared" si="1"/>
        <v>下水道事業</v>
      </c>
      <c r="K6" s="67" t="str">
        <f t="shared" si="1"/>
        <v>農業集落排水</v>
      </c>
      <c r="L6" s="67" t="str">
        <f t="shared" si="1"/>
        <v>F1</v>
      </c>
      <c r="M6" s="67" t="str">
        <f t="shared" si="1"/>
        <v>非設置</v>
      </c>
      <c r="N6" s="75" t="str">
        <f t="shared" si="1"/>
        <v>-</v>
      </c>
      <c r="O6" s="75">
        <f t="shared" si="1"/>
        <v>59.62</v>
      </c>
      <c r="P6" s="75">
        <f t="shared" si="1"/>
        <v>16.440000000000001</v>
      </c>
      <c r="Q6" s="75">
        <f t="shared" si="1"/>
        <v>92.03</v>
      </c>
      <c r="R6" s="75">
        <f t="shared" si="1"/>
        <v>3610</v>
      </c>
      <c r="S6" s="75">
        <f t="shared" si="1"/>
        <v>38617</v>
      </c>
      <c r="T6" s="75">
        <f t="shared" si="1"/>
        <v>200.61</v>
      </c>
      <c r="U6" s="75">
        <f t="shared" si="1"/>
        <v>192.5</v>
      </c>
      <c r="V6" s="75">
        <f t="shared" si="1"/>
        <v>6320</v>
      </c>
      <c r="W6" s="75">
        <f t="shared" si="1"/>
        <v>6.68</v>
      </c>
      <c r="X6" s="75">
        <f t="shared" si="1"/>
        <v>946.11</v>
      </c>
      <c r="Y6" s="83">
        <f t="shared" ref="Y6:AH6" si="2">IF(Y7="",NA(),Y7)</f>
        <v>100.71</v>
      </c>
      <c r="Z6" s="83">
        <f t="shared" si="2"/>
        <v>100.37</v>
      </c>
      <c r="AA6" s="83">
        <f t="shared" si="2"/>
        <v>112.48</v>
      </c>
      <c r="AB6" s="83">
        <f t="shared" si="2"/>
        <v>111.06</v>
      </c>
      <c r="AC6" s="83">
        <f t="shared" si="2"/>
        <v>101.86</v>
      </c>
      <c r="AD6" s="83">
        <f t="shared" si="2"/>
        <v>106.37</v>
      </c>
      <c r="AE6" s="83">
        <f t="shared" si="2"/>
        <v>106.07</v>
      </c>
      <c r="AF6" s="83">
        <f t="shared" si="2"/>
        <v>105.5</v>
      </c>
      <c r="AG6" s="83">
        <f t="shared" si="2"/>
        <v>103.07</v>
      </c>
      <c r="AH6" s="83">
        <f t="shared" si="2"/>
        <v>103.04</v>
      </c>
      <c r="AI6" s="75" t="str">
        <f>IF(AI7="","",IF(AI7="-","【-】","【"&amp;SUBSTITUTE(TEXT(AI7,"#,##0.00"),"-","△")&amp;"】"))</f>
        <v>【104.30】</v>
      </c>
      <c r="AJ6" s="75">
        <f t="shared" ref="AJ6:AS6" si="3">IF(AJ7="",NA(),AJ7)</f>
        <v>0</v>
      </c>
      <c r="AK6" s="75">
        <f t="shared" si="3"/>
        <v>0</v>
      </c>
      <c r="AL6" s="75">
        <f t="shared" si="3"/>
        <v>0</v>
      </c>
      <c r="AM6" s="75">
        <f t="shared" si="3"/>
        <v>0</v>
      </c>
      <c r="AN6" s="75">
        <f t="shared" si="3"/>
        <v>0</v>
      </c>
      <c r="AO6" s="83">
        <f t="shared" si="3"/>
        <v>139.02000000000001</v>
      </c>
      <c r="AP6" s="83">
        <f t="shared" si="3"/>
        <v>132.04</v>
      </c>
      <c r="AQ6" s="83">
        <f t="shared" si="3"/>
        <v>145.43</v>
      </c>
      <c r="AR6" s="83">
        <f t="shared" si="3"/>
        <v>120.64</v>
      </c>
      <c r="AS6" s="83">
        <f t="shared" si="3"/>
        <v>100.31</v>
      </c>
      <c r="AT6" s="75" t="str">
        <f>IF(AT7="","",IF(AT7="-","【-】","【"&amp;SUBSTITUTE(TEXT(AT7,"#,##0.00"),"-","△")&amp;"】"))</f>
        <v>【102.74】</v>
      </c>
      <c r="AU6" s="83">
        <f t="shared" ref="AU6:BD6" si="4">IF(AU7="",NA(),AU7)</f>
        <v>14.29</v>
      </c>
      <c r="AV6" s="83">
        <f t="shared" si="4"/>
        <v>8.81</v>
      </c>
      <c r="AW6" s="83">
        <f t="shared" si="4"/>
        <v>23.6</v>
      </c>
      <c r="AX6" s="83">
        <f t="shared" si="4"/>
        <v>37.75</v>
      </c>
      <c r="AY6" s="83">
        <f t="shared" si="4"/>
        <v>30.85</v>
      </c>
      <c r="AZ6" s="83">
        <f t="shared" si="4"/>
        <v>29.13</v>
      </c>
      <c r="BA6" s="83">
        <f t="shared" si="4"/>
        <v>35.69</v>
      </c>
      <c r="BB6" s="83">
        <f t="shared" si="4"/>
        <v>38.4</v>
      </c>
      <c r="BC6" s="83">
        <f t="shared" si="4"/>
        <v>39.82</v>
      </c>
      <c r="BD6" s="83">
        <f t="shared" si="4"/>
        <v>41.03</v>
      </c>
      <c r="BE6" s="75" t="str">
        <f>IF(BE7="","",IF(BE7="-","【-】","【"&amp;SUBSTITUTE(TEXT(BE7,"#,##0.00"),"-","△")&amp;"】"))</f>
        <v>【47.19】</v>
      </c>
      <c r="BF6" s="83">
        <f t="shared" ref="BF6:BO6" si="5">IF(BF7="",NA(),BF7)</f>
        <v>2846.81</v>
      </c>
      <c r="BG6" s="83">
        <f t="shared" si="5"/>
        <v>2750.29</v>
      </c>
      <c r="BH6" s="83">
        <f t="shared" si="5"/>
        <v>2778.06</v>
      </c>
      <c r="BI6" s="83">
        <f t="shared" si="5"/>
        <v>2732.85</v>
      </c>
      <c r="BJ6" s="83">
        <f t="shared" si="5"/>
        <v>2655.02</v>
      </c>
      <c r="BK6" s="83">
        <f t="shared" si="5"/>
        <v>867.83</v>
      </c>
      <c r="BL6" s="83">
        <f t="shared" si="5"/>
        <v>791.76</v>
      </c>
      <c r="BM6" s="83">
        <f t="shared" si="5"/>
        <v>900.82</v>
      </c>
      <c r="BN6" s="83">
        <f t="shared" si="5"/>
        <v>743.31</v>
      </c>
      <c r="BO6" s="83">
        <f t="shared" si="5"/>
        <v>796.8</v>
      </c>
      <c r="BP6" s="75" t="str">
        <f>IF(BP7="","",IF(BP7="-","【-】","【"&amp;SUBSTITUTE(TEXT(BP7,"#,##0.00"),"-","△")&amp;"】"))</f>
        <v>【798.10】</v>
      </c>
      <c r="BQ6" s="83">
        <f t="shared" ref="BQ6:BZ6" si="6">IF(BQ7="",NA(),BQ7)</f>
        <v>101.94</v>
      </c>
      <c r="BR6" s="83">
        <f t="shared" si="6"/>
        <v>102.12</v>
      </c>
      <c r="BS6" s="83">
        <f t="shared" si="6"/>
        <v>102.13</v>
      </c>
      <c r="BT6" s="83">
        <f t="shared" si="6"/>
        <v>100</v>
      </c>
      <c r="BU6" s="83">
        <f t="shared" si="6"/>
        <v>100.1</v>
      </c>
      <c r="BV6" s="83">
        <f t="shared" si="6"/>
        <v>57.08</v>
      </c>
      <c r="BW6" s="83">
        <f t="shared" si="6"/>
        <v>56.26</v>
      </c>
      <c r="BX6" s="83">
        <f t="shared" si="6"/>
        <v>52.94</v>
      </c>
      <c r="BY6" s="83">
        <f t="shared" si="6"/>
        <v>61.15</v>
      </c>
      <c r="BZ6" s="83">
        <f t="shared" si="6"/>
        <v>58.41</v>
      </c>
      <c r="CA6" s="75" t="str">
        <f>IF(CA7="","",IF(CA7="-","【-】","【"&amp;SUBSTITUTE(TEXT(CA7,"#,##0.00"),"-","△")&amp;"】"))</f>
        <v>【54.51】</v>
      </c>
      <c r="CB6" s="83">
        <f t="shared" ref="CB6:CK6" si="7">IF(CB7="",NA(),CB7)</f>
        <v>172.32</v>
      </c>
      <c r="CC6" s="83">
        <f t="shared" si="7"/>
        <v>175.84</v>
      </c>
      <c r="CD6" s="83">
        <f t="shared" si="7"/>
        <v>171.89</v>
      </c>
      <c r="CE6" s="83">
        <f t="shared" si="7"/>
        <v>178.78</v>
      </c>
      <c r="CF6" s="83">
        <f t="shared" si="7"/>
        <v>179.3</v>
      </c>
      <c r="CG6" s="83">
        <f t="shared" si="7"/>
        <v>274.99</v>
      </c>
      <c r="CH6" s="83">
        <f t="shared" si="7"/>
        <v>282.08999999999997</v>
      </c>
      <c r="CI6" s="83">
        <f t="shared" si="7"/>
        <v>303.27999999999997</v>
      </c>
      <c r="CJ6" s="83">
        <f t="shared" si="7"/>
        <v>250.43</v>
      </c>
      <c r="CK6" s="83">
        <f t="shared" si="7"/>
        <v>267.33999999999997</v>
      </c>
      <c r="CL6" s="75" t="str">
        <f>IF(CL7="","",IF(CL7="-","【-】","【"&amp;SUBSTITUTE(TEXT(CL7,"#,##0.00"),"-","△")&amp;"】"))</f>
        <v>【286.33】</v>
      </c>
      <c r="CM6" s="83">
        <f t="shared" ref="CM6:CV6" si="8">IF(CM7="",NA(),CM7)</f>
        <v>65.42</v>
      </c>
      <c r="CN6" s="83">
        <f t="shared" si="8"/>
        <v>63.47</v>
      </c>
      <c r="CO6" s="83">
        <f t="shared" si="8"/>
        <v>63.59</v>
      </c>
      <c r="CP6" s="83">
        <f t="shared" si="8"/>
        <v>63.65</v>
      </c>
      <c r="CQ6" s="83">
        <f t="shared" si="8"/>
        <v>58.31</v>
      </c>
      <c r="CR6" s="83">
        <f t="shared" si="8"/>
        <v>54.83</v>
      </c>
      <c r="CS6" s="83">
        <f t="shared" si="8"/>
        <v>66.53</v>
      </c>
      <c r="CT6" s="83">
        <f t="shared" si="8"/>
        <v>52.35</v>
      </c>
      <c r="CU6" s="83">
        <f t="shared" si="8"/>
        <v>52.63</v>
      </c>
      <c r="CV6" s="83">
        <f t="shared" si="8"/>
        <v>52.34</v>
      </c>
      <c r="CW6" s="75" t="str">
        <f>IF(CW7="","",IF(CW7="-","【-】","【"&amp;SUBSTITUTE(TEXT(CW7,"#,##0.00"),"-","△")&amp;"】"))</f>
        <v>【49.92】</v>
      </c>
      <c r="CX6" s="83">
        <f t="shared" ref="CX6:DG6" si="9">IF(CX7="",NA(),CX7)</f>
        <v>90.84</v>
      </c>
      <c r="CY6" s="83">
        <f t="shared" si="9"/>
        <v>91.36</v>
      </c>
      <c r="CZ6" s="83">
        <f t="shared" si="9"/>
        <v>91.58</v>
      </c>
      <c r="DA6" s="83">
        <f t="shared" si="9"/>
        <v>91.7</v>
      </c>
      <c r="DB6" s="83">
        <f t="shared" si="9"/>
        <v>91.9</v>
      </c>
      <c r="DC6" s="83">
        <f t="shared" si="9"/>
        <v>84.7</v>
      </c>
      <c r="DD6" s="83">
        <f t="shared" si="9"/>
        <v>84.67</v>
      </c>
      <c r="DE6" s="83">
        <f t="shared" si="9"/>
        <v>84.39</v>
      </c>
      <c r="DF6" s="83">
        <f t="shared" si="9"/>
        <v>90.32</v>
      </c>
      <c r="DG6" s="83">
        <f t="shared" si="9"/>
        <v>90.05</v>
      </c>
      <c r="DH6" s="75" t="str">
        <f>IF(DH7="","",IF(DH7="-","【-】","【"&amp;SUBSTITUTE(TEXT(DH7,"#,##0.00"),"-","△")&amp;"】"))</f>
        <v>【87.80】</v>
      </c>
      <c r="DI6" s="83">
        <f t="shared" ref="DI6:DR6" si="10">IF(DI7="",NA(),DI7)</f>
        <v>7.05</v>
      </c>
      <c r="DJ6" s="83">
        <f t="shared" si="10"/>
        <v>10.24</v>
      </c>
      <c r="DK6" s="83">
        <f t="shared" si="10"/>
        <v>13.32</v>
      </c>
      <c r="DL6" s="83">
        <f t="shared" si="10"/>
        <v>16.36</v>
      </c>
      <c r="DM6" s="83">
        <f t="shared" si="10"/>
        <v>19.27</v>
      </c>
      <c r="DN6" s="83">
        <f t="shared" si="10"/>
        <v>20.34</v>
      </c>
      <c r="DO6" s="83">
        <f t="shared" si="10"/>
        <v>21.85</v>
      </c>
      <c r="DP6" s="83">
        <f t="shared" si="10"/>
        <v>25.19</v>
      </c>
      <c r="DQ6" s="83">
        <f t="shared" si="10"/>
        <v>30.5</v>
      </c>
      <c r="DR6" s="83">
        <f t="shared" si="10"/>
        <v>30.49</v>
      </c>
      <c r="DS6" s="75" t="str">
        <f>IF(DS7="","",IF(DS7="-","【-】","【"&amp;SUBSTITUTE(TEXT(DS7,"#,##0.00"),"-","△")&amp;"】"))</f>
        <v>【28.46】</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83">
        <f t="shared" si="11"/>
        <v>5.e-002</v>
      </c>
      <c r="ED6" s="75" t="str">
        <f>IF(ED7="","",IF(ED7="-","【-】","【"&amp;SUBSTITUTE(TEXT(ED7,"#,##0.00"),"-","△")&amp;"】"))</f>
        <v>【0.03】</v>
      </c>
      <c r="EE6" s="75">
        <f t="shared" ref="EE6:EN6" si="12">IF(EE7="",NA(),EE7)</f>
        <v>0</v>
      </c>
      <c r="EF6" s="75">
        <f t="shared" si="12"/>
        <v>0</v>
      </c>
      <c r="EG6" s="75">
        <f t="shared" si="12"/>
        <v>0</v>
      </c>
      <c r="EH6" s="75">
        <f t="shared" si="12"/>
        <v>0</v>
      </c>
      <c r="EI6" s="75">
        <f t="shared" si="12"/>
        <v>0</v>
      </c>
      <c r="EJ6" s="83">
        <f t="shared" si="12"/>
        <v>0.25</v>
      </c>
      <c r="EK6" s="83">
        <f t="shared" si="12"/>
        <v>5.e-002</v>
      </c>
      <c r="EL6" s="83">
        <f t="shared" si="12"/>
        <v>3.e-002</v>
      </c>
      <c r="EM6" s="83">
        <f t="shared" si="12"/>
        <v>2.e-002</v>
      </c>
      <c r="EN6" s="83">
        <f t="shared" si="12"/>
        <v>2.e-002</v>
      </c>
      <c r="EO6" s="75" t="str">
        <f>IF(EO7="","",IF(EO7="-","【-】","【"&amp;SUBSTITUTE(TEXT(EO7,"#,##0.00"),"-","△")&amp;"】"))</f>
        <v>【0.02】</v>
      </c>
    </row>
    <row r="7" spans="1:148" s="61" customFormat="1">
      <c r="A7" s="62"/>
      <c r="B7" s="68">
        <v>2024</v>
      </c>
      <c r="C7" s="68">
        <v>162043</v>
      </c>
      <c r="D7" s="68">
        <v>46</v>
      </c>
      <c r="E7" s="68">
        <v>17</v>
      </c>
      <c r="F7" s="68">
        <v>5</v>
      </c>
      <c r="G7" s="68">
        <v>0</v>
      </c>
      <c r="H7" s="68" t="s">
        <v>96</v>
      </c>
      <c r="I7" s="68" t="s">
        <v>97</v>
      </c>
      <c r="J7" s="68" t="s">
        <v>98</v>
      </c>
      <c r="K7" s="68" t="s">
        <v>99</v>
      </c>
      <c r="L7" s="68" t="s">
        <v>100</v>
      </c>
      <c r="M7" s="68" t="s">
        <v>101</v>
      </c>
      <c r="N7" s="76" t="s">
        <v>102</v>
      </c>
      <c r="O7" s="76">
        <v>59.62</v>
      </c>
      <c r="P7" s="76">
        <v>16.440000000000001</v>
      </c>
      <c r="Q7" s="76">
        <v>92.03</v>
      </c>
      <c r="R7" s="76">
        <v>3610</v>
      </c>
      <c r="S7" s="76">
        <v>38617</v>
      </c>
      <c r="T7" s="76">
        <v>200.61</v>
      </c>
      <c r="U7" s="76">
        <v>192.5</v>
      </c>
      <c r="V7" s="76">
        <v>6320</v>
      </c>
      <c r="W7" s="76">
        <v>6.68</v>
      </c>
      <c r="X7" s="76">
        <v>946.11</v>
      </c>
      <c r="Y7" s="76">
        <v>100.71</v>
      </c>
      <c r="Z7" s="76">
        <v>100.37</v>
      </c>
      <c r="AA7" s="76">
        <v>112.48</v>
      </c>
      <c r="AB7" s="76">
        <v>111.06</v>
      </c>
      <c r="AC7" s="76">
        <v>101.86</v>
      </c>
      <c r="AD7" s="76">
        <v>106.37</v>
      </c>
      <c r="AE7" s="76">
        <v>106.07</v>
      </c>
      <c r="AF7" s="76">
        <v>105.5</v>
      </c>
      <c r="AG7" s="76">
        <v>103.07</v>
      </c>
      <c r="AH7" s="76">
        <v>103.04</v>
      </c>
      <c r="AI7" s="76">
        <v>104.3</v>
      </c>
      <c r="AJ7" s="76">
        <v>0</v>
      </c>
      <c r="AK7" s="76">
        <v>0</v>
      </c>
      <c r="AL7" s="76">
        <v>0</v>
      </c>
      <c r="AM7" s="76">
        <v>0</v>
      </c>
      <c r="AN7" s="76">
        <v>0</v>
      </c>
      <c r="AO7" s="76">
        <v>139.02000000000001</v>
      </c>
      <c r="AP7" s="76">
        <v>132.04</v>
      </c>
      <c r="AQ7" s="76">
        <v>145.43</v>
      </c>
      <c r="AR7" s="76">
        <v>120.64</v>
      </c>
      <c r="AS7" s="76">
        <v>100.31</v>
      </c>
      <c r="AT7" s="76">
        <v>102.74</v>
      </c>
      <c r="AU7" s="76">
        <v>14.29</v>
      </c>
      <c r="AV7" s="76">
        <v>8.81</v>
      </c>
      <c r="AW7" s="76">
        <v>23.6</v>
      </c>
      <c r="AX7" s="76">
        <v>37.75</v>
      </c>
      <c r="AY7" s="76">
        <v>30.85</v>
      </c>
      <c r="AZ7" s="76">
        <v>29.13</v>
      </c>
      <c r="BA7" s="76">
        <v>35.69</v>
      </c>
      <c r="BB7" s="76">
        <v>38.4</v>
      </c>
      <c r="BC7" s="76">
        <v>39.82</v>
      </c>
      <c r="BD7" s="76">
        <v>41.03</v>
      </c>
      <c r="BE7" s="76">
        <v>47.19</v>
      </c>
      <c r="BF7" s="76">
        <v>2846.81</v>
      </c>
      <c r="BG7" s="76">
        <v>2750.29</v>
      </c>
      <c r="BH7" s="76">
        <v>2778.06</v>
      </c>
      <c r="BI7" s="76">
        <v>2732.85</v>
      </c>
      <c r="BJ7" s="76">
        <v>2655.02</v>
      </c>
      <c r="BK7" s="76">
        <v>867.83</v>
      </c>
      <c r="BL7" s="76">
        <v>791.76</v>
      </c>
      <c r="BM7" s="76">
        <v>900.82</v>
      </c>
      <c r="BN7" s="76">
        <v>743.31</v>
      </c>
      <c r="BO7" s="76">
        <v>796.8</v>
      </c>
      <c r="BP7" s="76">
        <v>798.1</v>
      </c>
      <c r="BQ7" s="76">
        <v>101.94</v>
      </c>
      <c r="BR7" s="76">
        <v>102.12</v>
      </c>
      <c r="BS7" s="76">
        <v>102.13</v>
      </c>
      <c r="BT7" s="76">
        <v>100</v>
      </c>
      <c r="BU7" s="76">
        <v>100.1</v>
      </c>
      <c r="BV7" s="76">
        <v>57.08</v>
      </c>
      <c r="BW7" s="76">
        <v>56.26</v>
      </c>
      <c r="BX7" s="76">
        <v>52.94</v>
      </c>
      <c r="BY7" s="76">
        <v>61.15</v>
      </c>
      <c r="BZ7" s="76">
        <v>58.41</v>
      </c>
      <c r="CA7" s="76">
        <v>54.51</v>
      </c>
      <c r="CB7" s="76">
        <v>172.32</v>
      </c>
      <c r="CC7" s="76">
        <v>175.84</v>
      </c>
      <c r="CD7" s="76">
        <v>171.89</v>
      </c>
      <c r="CE7" s="76">
        <v>178.78</v>
      </c>
      <c r="CF7" s="76">
        <v>179.3</v>
      </c>
      <c r="CG7" s="76">
        <v>274.99</v>
      </c>
      <c r="CH7" s="76">
        <v>282.08999999999997</v>
      </c>
      <c r="CI7" s="76">
        <v>303.27999999999997</v>
      </c>
      <c r="CJ7" s="76">
        <v>250.43</v>
      </c>
      <c r="CK7" s="76">
        <v>267.33999999999997</v>
      </c>
      <c r="CL7" s="76">
        <v>286.33</v>
      </c>
      <c r="CM7" s="76">
        <v>65.42</v>
      </c>
      <c r="CN7" s="76">
        <v>63.47</v>
      </c>
      <c r="CO7" s="76">
        <v>63.59</v>
      </c>
      <c r="CP7" s="76">
        <v>63.65</v>
      </c>
      <c r="CQ7" s="76">
        <v>58.31</v>
      </c>
      <c r="CR7" s="76">
        <v>54.83</v>
      </c>
      <c r="CS7" s="76">
        <v>66.53</v>
      </c>
      <c r="CT7" s="76">
        <v>52.35</v>
      </c>
      <c r="CU7" s="76">
        <v>52.63</v>
      </c>
      <c r="CV7" s="76">
        <v>52.34</v>
      </c>
      <c r="CW7" s="76">
        <v>49.92</v>
      </c>
      <c r="CX7" s="76">
        <v>90.84</v>
      </c>
      <c r="CY7" s="76">
        <v>91.36</v>
      </c>
      <c r="CZ7" s="76">
        <v>91.58</v>
      </c>
      <c r="DA7" s="76">
        <v>91.7</v>
      </c>
      <c r="DB7" s="76">
        <v>91.9</v>
      </c>
      <c r="DC7" s="76">
        <v>84.7</v>
      </c>
      <c r="DD7" s="76">
        <v>84.67</v>
      </c>
      <c r="DE7" s="76">
        <v>84.39</v>
      </c>
      <c r="DF7" s="76">
        <v>90.32</v>
      </c>
      <c r="DG7" s="76">
        <v>90.05</v>
      </c>
      <c r="DH7" s="76">
        <v>87.8</v>
      </c>
      <c r="DI7" s="76">
        <v>7.05</v>
      </c>
      <c r="DJ7" s="76">
        <v>10.24</v>
      </c>
      <c r="DK7" s="76">
        <v>13.32</v>
      </c>
      <c r="DL7" s="76">
        <v>16.36</v>
      </c>
      <c r="DM7" s="76">
        <v>19.27</v>
      </c>
      <c r="DN7" s="76">
        <v>20.34</v>
      </c>
      <c r="DO7" s="76">
        <v>21.85</v>
      </c>
      <c r="DP7" s="76">
        <v>25.19</v>
      </c>
      <c r="DQ7" s="76">
        <v>30.5</v>
      </c>
      <c r="DR7" s="76">
        <v>30.49</v>
      </c>
      <c r="DS7" s="76">
        <v>28.46</v>
      </c>
      <c r="DT7" s="76">
        <v>0</v>
      </c>
      <c r="DU7" s="76">
        <v>0</v>
      </c>
      <c r="DV7" s="76">
        <v>0</v>
      </c>
      <c r="DW7" s="76">
        <v>0</v>
      </c>
      <c r="DX7" s="76">
        <v>0</v>
      </c>
      <c r="DY7" s="76">
        <v>0</v>
      </c>
      <c r="DZ7" s="76">
        <v>0</v>
      </c>
      <c r="EA7" s="76">
        <v>0</v>
      </c>
      <c r="EB7" s="76">
        <v>0</v>
      </c>
      <c r="EC7" s="76">
        <v>5.e-002</v>
      </c>
      <c r="ED7" s="76">
        <v>3.e-002</v>
      </c>
      <c r="EE7" s="76">
        <v>0</v>
      </c>
      <c r="EF7" s="76">
        <v>0</v>
      </c>
      <c r="EG7" s="76">
        <v>0</v>
      </c>
      <c r="EH7" s="76">
        <v>0</v>
      </c>
      <c r="EI7" s="76">
        <v>0</v>
      </c>
      <c r="EJ7" s="76">
        <v>0.25</v>
      </c>
      <c r="EK7" s="76">
        <v>5.e-002</v>
      </c>
      <c r="EL7" s="76">
        <v>3.e-002</v>
      </c>
      <c r="EM7" s="76">
        <v>2.e-002</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2026-01-16T04:47:41Z</dcterms:created>
  <dcterms:modified xsi:type="dcterms:W3CDTF">2026-01-20T01:32:38Z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2026-01-20T01:32:38Z</vt:filetime>
  </property>
</Properties>
</file>