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2高岡市\下水道\"/>
    </mc:Choice>
  </mc:AlternateContent>
  <xr:revisionPtr revIDLastSave="0" documentId="13_ncr:1_{6EE4546D-C411-4F6F-A0E0-CF3E5A391B01}" xr6:coauthVersionLast="47" xr6:coauthVersionMax="47" xr10:uidLastSave="{00000000-0000-0000-0000-000000000000}"/>
  <workbookProtection workbookAlgorithmName="SHA-512" workbookHashValue="3EDLjyiretAcPsgLX+rwYP3UtpfBKy7PYjR1NXvAEaAN9SxjlXp5V0AwbIoiaJGsprXrRSxJZoNpCIVZAaw6ZA==" workbookSaltValue="5eOV1J8H392xfLHcdj5CFA=="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T10" i="4"/>
  <c r="AL10" i="4"/>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<sst xmlns="http://schemas.openxmlformats.org/spreadsheetml/2006/main" count="231" uniqueCount="115">
  <si>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</si>
  <si>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</si>
  <si>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</si>
  <si>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</si>
  <si>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</si>
  <si>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</si>
  <si>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</si>
  <si>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</si>
  <si>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</si>
  <si>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</si>
  <si>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</si>
  <si>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</si>
  <si>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</si>
  <si>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</si>
  <si>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</si>
  <si>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</si>
  <si>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</si>
  <si>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</si>
  <si>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</si>
  <si>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</si>
  <si>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</si>
  <si>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</si>
  <si>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</si>
  <si>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</si>
  <si>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</si>
  <si>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</si>
  <si>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</si>
  <si>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</si>
  <si>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</si>
  <si>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</si>
  <si>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</si>
  <si>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</si>
  <si>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</si>
  <si>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</si>
  <si>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</si>
  <si>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</si>
  <si>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</si>
  <si>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</si>
  <si>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</si>
  <si>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</si>
  <si>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</si>
  <si>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</si>
  <si>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</si>
  <si>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</si>
  <si>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</si>
  <si>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</si>
  <si>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</si>
  <si>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</si>
  <si>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</si>
  <si>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</si>
  <si>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</si>
  <si>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</si>
  <si>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</si>
  <si>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</si>
  <si>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</si>
  <si>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</si>
  <si>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</si>
  <si>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</si>
  <si>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</si>
  <si>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</si>
  <si>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</si>
  <si>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</si>
  <si>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</si>
  <si>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</si>
  <si>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</si>
  <si>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</si>
  <si>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</si>
  <si>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</si>
  <si>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</si>
  <si>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</si>
  <si>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</si>
  <si>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</si>
  <si>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</si>
  <si>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</si>
  <si>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</si>
  <si>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</si>
  <si>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</si>
  <si>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</si>
  <si>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</si>
  <si>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</si>
  <si>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</si>
  <si>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</si>
  <si>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</si>
  <si>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</si>
  <si>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</si>
  <si>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</si>
  <si>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</si>
  <si>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</si>
  <si>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</si>
  <si>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</si>
  <si>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</si>
  <si>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</si>
  <si>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</si>
  <si>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</si>
  <si>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</si>
  <si>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</si>
  <si>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高岡市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</si>
  <si>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</si>
  <si>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</si>
  <si>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</si>
  <si>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</si>
  <si>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</si>
  <si>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</si>
  <si>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</si>
  <si>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</si>
  <si>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</si>
  <si>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</si>
  <si>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</si>
  <si>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</si>
  <si>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</si>
  <si>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</si>
  <si>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</si>
  <si>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・①経常収支比率は、100％を保持し、②累積欠損金も発生しておらず健全な経営状況にあると言える。今後も業務効率化を図る中、健全経営に努めていきたい。
・③流動比率は、全国・類似団体平均を上回っているが、100％を下回っていることからさらなる健全経営に努めていきたい。
・④企業債残高対事業規模比率が全国・類似団体平均を大きく上回っている要因は、投資効率の低い農村部の整備によるものである。ただし、企業債の発行額を企業債償還額以下に抑制しているため、企業債残高は年々減少しており、今後、減少傾向で推移していく。
・⑤経費回収率は、100％を保持し、適切な使用料水準であるといえる。今後も維持できるよう業務の効率化に努めたい。
・⑥汚水処理原価は、全国・類似団体平均を下回っている。今後も効率的な汚水処理の実施に努めていきたい。
・⑦施設利用率は、前年度より増加したものの、全国・類似団体平均を下回っている。今後の需要を見極めながら、施設規模の見直しを図る必要がある。
・⑧水洗化率は、全国・類似団体平均を上回っている。引き続き、未普及地域整備及び下水道未接続世帯への啓発を図り、普及促進に努めていきたい。</t>
    <rPh sb="15" eb="17">
      <t>ホジ</t>
    </rPh>
    <rPh sb="269" eb="271">
      <t>ホジ</t>
    </rPh>
    <rPh sb="332" eb="333">
      <t>シタ</t>
    </rPh>
    <rPh sb="372" eb="375">
      <t>ゼンネンド</t>
    </rPh>
    <rPh sb="377" eb="379">
      <t>ゾウカ</t>
    </rPh>
    <rPh sb="385" eb="387">
      <t>ゼンコク</t>
    </rPh>
    <rPh sb="388" eb="390">
      <t>ルイジ</t>
    </rPh>
    <rPh sb="390" eb="392">
      <t>ダンタイ</t>
    </rPh>
    <rPh sb="392" eb="394">
      <t>ヘイキン</t>
    </rPh>
    <rPh sb="395" eb="397">
      <t>シタマワ</t>
    </rPh>
    <phoneticPr fontId="4"/>
  </si>
  <si>
    <t>・①有形固定資産減価償却率は、平成26年度に地方公営企業法を適用してから、減価償却を開始したことにより、全国・類似団体平均を下回っている。
・②管路老朽化率は、事業着手が比較的浅いため、法定耐用年数を超えた管渠はないことから０になっている。</t>
    <rPh sb="37" eb="39">
      <t>ゲンカ</t>
    </rPh>
    <rPh sb="39" eb="41">
      <t>ショウキャク</t>
    </rPh>
    <rPh sb="42" eb="44">
      <t>カイシ</t>
    </rPh>
    <phoneticPr fontId="4"/>
  </si>
  <si>
    <t>・効率的な事業運営に努めた結果、経常収支比率、経費回収率は100％を保持し、概ね健全な経営状況にあると言える。しかし、企業債償還金の負担が大きいため流動比率が低く、今後さらなる経営改善が必要である。また、人口減少に伴う使用料収入の減少、施設の老朽化に伴う更新需要の増大など、経営環境は今後ますます厳しくなると予想される。
・未普及地域整備には、多額の投資が必要となることから、効率的な事業運営に努めていく中、上下水道ビジョンに基づき計画的に整備事業を進めていく必要がある。</t>
    <rPh sb="34" eb="36">
      <t>ホジ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</si>
</sst>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8D-4D22-A9C7-D79AE76B17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9C8D-4D22-A9C7-D79AE76B17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33.229999999999997</c:v>
                </c:pt>
                <c:pt idx="1">
                  <c:v>33.549999999999997</c:v>
                </c:pt>
                <c:pt idx="2">
                  <c:v>32.049999999999997</c:v>
                </c:pt>
                <c:pt idx="3">
                  <c:v>31.5</c:v>
                </c:pt>
                <c:pt idx="4">
                  <c:v>32.549999999999997</c:v>
                </c:pt>
              </c:numCache>
            </c:numRef>
          </c:val>
          <c:extLst>
            <c:ext xmlns:c16="http://schemas.microsoft.com/office/drawing/2014/chart" uri="{C3380CC4-5D6E-409C-BE32-E72D297353CC}">
              <c16:uniqueId val="{00000000-C3C6-4CE2-A1D4-BEC62F3DE2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C3C6-4CE2-A1D4-BEC62F3DE2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87.56</c:v>
                </c:pt>
                <c:pt idx="1">
                  <c:v>88.16</c:v>
                </c:pt>
                <c:pt idx="2">
                  <c:v>88.89</c:v>
                </c:pt>
                <c:pt idx="3">
                  <c:v>89.36</c:v>
                </c:pt>
                <c:pt idx="4">
                  <c:v>89.74</c:v>
                </c:pt>
              </c:numCache>
            </c:numRef>
          </c:val>
          <c:extLst>
            <c:ext xmlns:c16="http://schemas.microsoft.com/office/drawing/2014/chart" uri="{C3380CC4-5D6E-409C-BE32-E72D297353CC}">
              <c16:uniqueId val="{00000000-D567-41D1-85BC-293E984528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D567-41D1-85BC-293E984528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100.01</c:v>
                </c:pt>
                <c:pt idx="2">
                  <c:v>100.02</c:v>
                </c:pt>
                <c:pt idx="3">
                  <c:v>100.5</c:v>
                </c:pt>
                <c:pt idx="4">
                  <c:v>100</c:v>
                </c:pt>
              </c:numCache>
            </c:numRef>
          </c:val>
          <c:extLst>
            <c:ext xmlns:c16="http://schemas.microsoft.com/office/drawing/2014/chart" uri="{C3380CC4-5D6E-409C-BE32-E72D297353CC}">
              <c16:uniqueId val="{00000000-D6A3-4057-826D-D786526EE9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D6A3-4057-826D-D786526EE9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14.86</c:v>
                </c:pt>
                <c:pt idx="1">
                  <c:v>16.829999999999998</c:v>
                </c:pt>
                <c:pt idx="2">
                  <c:v>18.79</c:v>
                </c:pt>
                <c:pt idx="3">
                  <c:v>20.74</c:v>
                </c:pt>
                <c:pt idx="4">
                  <c:v>22.64</c:v>
                </c:pt>
              </c:numCache>
            </c:numRef>
          </c:val>
          <c:extLst>
            <c:ext xmlns:c16="http://schemas.microsoft.com/office/drawing/2014/chart" uri="{C3380CC4-5D6E-409C-BE32-E72D297353CC}">
              <c16:uniqueId val="{00000000-B001-4953-A9B6-1C73AC6D89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B001-4953-A9B6-1C73AC6D89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A-4EE8-9095-E4FE53C34A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406A-4EE8-9095-E4FE53C34A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C1-492F-A784-2ECB2B374E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98C1-492F-A784-2ECB2B374E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91.17</c:v>
                </c:pt>
                <c:pt idx="1">
                  <c:v>89.04</c:v>
                </c:pt>
                <c:pt idx="2">
                  <c:v>82.72</c:v>
                </c:pt>
                <c:pt idx="3">
                  <c:v>78.14</c:v>
                </c:pt>
                <c:pt idx="4">
                  <c:v>70.430000000000007</c:v>
                </c:pt>
              </c:numCache>
            </c:numRef>
          </c:val>
          <c:extLst>
            <c:ext xmlns:c16="http://schemas.microsoft.com/office/drawing/2014/chart" uri="{C3380CC4-5D6E-409C-BE32-E72D297353CC}">
              <c16:uniqueId val="{00000000-041C-4B91-8A9D-2960E37A97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041C-4B91-8A9D-2960E37A97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2156.98</c:v>
                </c:pt>
                <c:pt idx="1">
                  <c:v>2107.36</c:v>
                </c:pt>
                <c:pt idx="2">
                  <c:v>2084.98</c:v>
                </c:pt>
                <c:pt idx="3">
                  <c:v>2059.0500000000002</c:v>
                </c:pt>
                <c:pt idx="4">
                  <c:v>2014.78</c:v>
                </c:pt>
              </c:numCache>
            </c:numRef>
          </c:val>
          <c:extLst>
            <c:ext xmlns:c16="http://schemas.microsoft.com/office/drawing/2014/chart" uri="{C3380CC4-5D6E-409C-BE32-E72D297353CC}">
              <c16:uniqueId val="{00000000-2ABE-4BF4-9931-053E827C92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2ABE-4BF4-9931-053E827C92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105.42</c:v>
                </c:pt>
                <c:pt idx="1">
                  <c:v>102.8</c:v>
                </c:pt>
                <c:pt idx="2">
                  <c:v>102.74</c:v>
                </c:pt>
                <c:pt idx="3">
                  <c:v>100.2</c:v>
                </c:pt>
                <c:pt idx="4">
                  <c:v>100</c:v>
                </c:pt>
              </c:numCache>
            </c:numRef>
          </c:val>
          <c:extLst>
            <c:ext xmlns:c16="http://schemas.microsoft.com/office/drawing/2014/chart" uri="{C3380CC4-5D6E-409C-BE32-E72D297353CC}">
              <c16:uniqueId val="{00000000-D6BA-4F84-BACF-D8789495BB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D6BA-4F84-BACF-D8789495BB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181.48</c:v>
                </c:pt>
                <c:pt idx="1">
                  <c:v>185.93</c:v>
                </c:pt>
                <c:pt idx="2">
                  <c:v>185.01</c:v>
                </c:pt>
                <c:pt idx="3">
                  <c:v>189.1</c:v>
                </c:pt>
                <c:pt idx="4">
                  <c:v>190.43</c:v>
                </c:pt>
              </c:numCache>
            </c:numRef>
          </c:val>
          <c:extLst>
            <c:ext xmlns:c16="http://schemas.microsoft.com/office/drawing/2014/chart" uri="{C3380CC4-5D6E-409C-BE32-E72D297353CC}">
              <c16:uniqueId val="{00000000-F28D-4DEA-9244-7A4942E805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F28D-4DEA-9244-7A4942E805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　高岡市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4">
        <f>データ!S6</f>
        <v>162672</v>
      </c>
      <c r="AM8" s="44"/>
      <c r="AN8" s="44"/>
      <c r="AO8" s="44"/>
      <c r="AP8" s="44"/>
      <c r="AQ8" s="44"/>
      <c r="AR8" s="44"/>
      <c r="AS8" s="44"/>
      <c r="AT8" s="45">
        <f>データ!T6</f>
        <v>209.58</v>
      </c>
      <c r="AU8" s="45"/>
      <c r="AV8" s="45"/>
      <c r="AW8" s="45"/>
      <c r="AX8" s="45"/>
      <c r="AY8" s="45"/>
      <c r="AZ8" s="45"/>
      <c r="BA8" s="45"/>
      <c r="BB8" s="45">
        <f>データ!U6</f>
        <v>776.18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43.99</v>
      </c>
      <c r="J10" s="45"/>
      <c r="K10" s="45"/>
      <c r="L10" s="45"/>
      <c r="M10" s="45"/>
      <c r="N10" s="45"/>
      <c r="O10" s="45"/>
      <c r="P10" s="45">
        <f>データ!P6</f>
        <v>17.64</v>
      </c>
      <c r="Q10" s="45"/>
      <c r="R10" s="45"/>
      <c r="S10" s="45"/>
      <c r="T10" s="45"/>
      <c r="U10" s="45"/>
      <c r="V10" s="45"/>
      <c r="W10" s="45">
        <f>データ!Q6</f>
        <v>75.989999999999995</v>
      </c>
      <c r="X10" s="45"/>
      <c r="Y10" s="45"/>
      <c r="Z10" s="45"/>
      <c r="AA10" s="45"/>
      <c r="AB10" s="45"/>
      <c r="AC10" s="45"/>
      <c r="AD10" s="44">
        <f>データ!R6</f>
        <v>3476</v>
      </c>
      <c r="AE10" s="44"/>
      <c r="AF10" s="44"/>
      <c r="AG10" s="44"/>
      <c r="AH10" s="44"/>
      <c r="AI10" s="44"/>
      <c r="AJ10" s="44"/>
      <c r="AK10" s="2"/>
      <c r="AL10" s="44">
        <f>データ!V6</f>
        <v>28597</v>
      </c>
      <c r="AM10" s="44"/>
      <c r="AN10" s="44"/>
      <c r="AO10" s="44"/>
      <c r="AP10" s="44"/>
      <c r="AQ10" s="44"/>
      <c r="AR10" s="44"/>
      <c r="AS10" s="44"/>
      <c r="AT10" s="45">
        <f>データ!W6</f>
        <v>11.65</v>
      </c>
      <c r="AU10" s="45"/>
      <c r="AV10" s="45"/>
      <c r="AW10" s="45"/>
      <c r="AX10" s="45"/>
      <c r="AY10" s="45"/>
      <c r="AZ10" s="45"/>
      <c r="BA10" s="45"/>
      <c r="BB10" s="45">
        <f>データ!X6</f>
        <v>2454.6799999999998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HRQOEL69+931N59q6GFsg+CKH3Jh1GEnM6cS4ZttVIZ7S1zzjzrWY7E1CIP6Jm2g3ME3bp8Of1R3+is5aNL+A==" saltValue="XkwqAXsBMr05o/slbC7v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162027</v>
      </c>
      <c r="D6" s="19">
        <f t="shared" si="3"/>
        <v>46</v>
      </c>
      <c r="E6" s="19">
        <f t="shared" si="3"/>
        <v>17</v>
      </c>
      <c r="F6" s="19">
        <f t="shared" si="3"/>
        <v>4</v>
      </c>
      <c r="G6" s="19">
        <f t="shared" si="3"/>
        <v>0</v>
      </c>
      <c r="H6" s="19" t="str">
        <f t="shared" si="3"/>
        <v>富山県　高岡市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43.99</v>
      </c>
      <c r="P6" s="20">
        <f t="shared" si="3"/>
        <v>17.64</v>
      </c>
      <c r="Q6" s="20">
        <f t="shared" si="3"/>
        <v>75.989999999999995</v>
      </c>
      <c r="R6" s="20">
        <f t="shared" si="3"/>
        <v>3476</v>
      </c>
      <c r="S6" s="20">
        <f t="shared" si="3"/>
        <v>162672</v>
      </c>
      <c r="T6" s="20">
        <f t="shared" si="3"/>
        <v>209.58</v>
      </c>
      <c r="U6" s="20">
        <f t="shared" si="3"/>
        <v>776.18</v>
      </c>
      <c r="V6" s="20">
        <f t="shared" si="3"/>
        <v>28597</v>
      </c>
      <c r="W6" s="20">
        <f t="shared" si="3"/>
        <v>11.65</v>
      </c>
      <c r="X6" s="20">
        <f t="shared" si="3"/>
        <v>2454.6799999999998</v>
      </c>
      <c r="Y6" s="21">
        <f>IF(Y7="",NA(),Y7)</f>
        <v>100.01</v>
      </c>
      <c r="Z6" s="21">
        <f t="shared" ref="Z6:AH6" si="4">IF(Z7="",NA(),Z7)</f>
        <v>100.01</v>
      </c>
      <c r="AA6" s="21">
        <f t="shared" si="4"/>
        <v>100.02</v>
      </c>
      <c r="AB6" s="21">
        <f t="shared" si="4"/>
        <v>100.5</v>
      </c>
      <c r="AC6" s="21">
        <f t="shared" si="4"/>
        <v>100</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91.17</v>
      </c>
      <c r="AV6" s="21">
        <f t="shared" ref="AV6:BD6" si="6">IF(AV7="",NA(),AV7)</f>
        <v>89.04</v>
      </c>
      <c r="AW6" s="21">
        <f t="shared" si="6"/>
        <v>82.72</v>
      </c>
      <c r="AX6" s="21">
        <f t="shared" si="6"/>
        <v>78.14</v>
      </c>
      <c r="AY6" s="21">
        <f t="shared" si="6"/>
        <v>70.430000000000007</v>
      </c>
      <c r="AZ6" s="21">
        <f t="shared" si="6"/>
        <v>44.24</v>
      </c>
      <c r="BA6" s="21">
        <f t="shared" si="6"/>
        <v>43.07</v>
      </c>
      <c r="BB6" s="21">
        <f t="shared" si="6"/>
        <v>41.51</v>
      </c>
      <c r="BC6" s="21">
        <f t="shared" si="6"/>
        <v>45.01</v>
      </c>
      <c r="BD6" s="21">
        <f t="shared" si="6"/>
        <v>46.37</v>
      </c>
      <c r="BE6" s="20" t="str">
        <f>IF(BE7="","",IF(BE7="-","【-】","【"&amp;SUBSTITUTE(TEXT(BE7,"#,##0.00"),"-","△")&amp;"】"))</f>
        <v>【50.90】</v>
      </c>
      <c r="BF6" s="21">
        <f>IF(BF7="",NA(),BF7)</f>
        <v>2156.98</v>
      </c>
      <c r="BG6" s="21">
        <f t="shared" ref="BG6:BO6" si="7">IF(BG7="",NA(),BG7)</f>
        <v>2107.36</v>
      </c>
      <c r="BH6" s="21">
        <f t="shared" si="7"/>
        <v>2084.98</v>
      </c>
      <c r="BI6" s="21">
        <f t="shared" si="7"/>
        <v>2059.0500000000002</v>
      </c>
      <c r="BJ6" s="21">
        <f t="shared" si="7"/>
        <v>2014.78</v>
      </c>
      <c r="BK6" s="21">
        <f t="shared" si="7"/>
        <v>1258.43</v>
      </c>
      <c r="BL6" s="21">
        <f t="shared" si="7"/>
        <v>1163.75</v>
      </c>
      <c r="BM6" s="21">
        <f t="shared" si="7"/>
        <v>1160.22</v>
      </c>
      <c r="BN6" s="21">
        <f t="shared" si="7"/>
        <v>1141.98</v>
      </c>
      <c r="BO6" s="21">
        <f t="shared" si="7"/>
        <v>1062.58</v>
      </c>
      <c r="BP6" s="20" t="str">
        <f>IF(BP7="","",IF(BP7="-","【-】","【"&amp;SUBSTITUTE(TEXT(BP7,"#,##0.00"),"-","△")&amp;"】"))</f>
        <v>【1,099.15】</v>
      </c>
      <c r="BQ6" s="21">
        <f>IF(BQ7="",NA(),BQ7)</f>
        <v>105.42</v>
      </c>
      <c r="BR6" s="21">
        <f t="shared" ref="BR6:BZ6" si="8">IF(BR7="",NA(),BR7)</f>
        <v>102.8</v>
      </c>
      <c r="BS6" s="21">
        <f t="shared" si="8"/>
        <v>102.74</v>
      </c>
      <c r="BT6" s="21">
        <f t="shared" si="8"/>
        <v>100.2</v>
      </c>
      <c r="BU6" s="21">
        <f t="shared" si="8"/>
        <v>100</v>
      </c>
      <c r="BV6" s="21">
        <f t="shared" si="8"/>
        <v>73.36</v>
      </c>
      <c r="BW6" s="21">
        <f t="shared" si="8"/>
        <v>72.599999999999994</v>
      </c>
      <c r="BX6" s="21">
        <f t="shared" si="8"/>
        <v>81.81</v>
      </c>
      <c r="BY6" s="21">
        <f t="shared" si="8"/>
        <v>82.27</v>
      </c>
      <c r="BZ6" s="21">
        <f t="shared" si="8"/>
        <v>80.36</v>
      </c>
      <c r="CA6" s="20" t="str">
        <f>IF(CA7="","",IF(CA7="-","【-】","【"&amp;SUBSTITUTE(TEXT(CA7,"#,##0.00"),"-","△")&amp;"】"))</f>
        <v>【72.92】</v>
      </c>
      <c r="CB6" s="21">
        <f>IF(CB7="",NA(),CB7)</f>
        <v>181.48</v>
      </c>
      <c r="CC6" s="21">
        <f t="shared" ref="CC6:CK6" si="9">IF(CC7="",NA(),CC7)</f>
        <v>185.93</v>
      </c>
      <c r="CD6" s="21">
        <f t="shared" si="9"/>
        <v>185.01</v>
      </c>
      <c r="CE6" s="21">
        <f t="shared" si="9"/>
        <v>189.1</v>
      </c>
      <c r="CF6" s="21">
        <f t="shared" si="9"/>
        <v>190.43</v>
      </c>
      <c r="CG6" s="21">
        <f t="shared" si="9"/>
        <v>224.88</v>
      </c>
      <c r="CH6" s="21">
        <f t="shared" si="9"/>
        <v>228.64</v>
      </c>
      <c r="CI6" s="21">
        <f t="shared" si="9"/>
        <v>193.59</v>
      </c>
      <c r="CJ6" s="21">
        <f t="shared" si="9"/>
        <v>194.42</v>
      </c>
      <c r="CK6" s="21">
        <f t="shared" si="9"/>
        <v>201.33</v>
      </c>
      <c r="CL6" s="20" t="str">
        <f>IF(CL7="","",IF(CL7="-","【-】","【"&amp;SUBSTITUTE(TEXT(CL7,"#,##0.00"),"-","△")&amp;"】"))</f>
        <v>【225.78】</v>
      </c>
      <c r="CM6" s="21">
        <f>IF(CM7="",NA(),CM7)</f>
        <v>33.229999999999997</v>
      </c>
      <c r="CN6" s="21">
        <f t="shared" ref="CN6:CV6" si="10">IF(CN7="",NA(),CN7)</f>
        <v>33.549999999999997</v>
      </c>
      <c r="CO6" s="21">
        <f t="shared" si="10"/>
        <v>32.049999999999997</v>
      </c>
      <c r="CP6" s="21">
        <f t="shared" si="10"/>
        <v>31.5</v>
      </c>
      <c r="CQ6" s="21">
        <f t="shared" si="10"/>
        <v>32.549999999999997</v>
      </c>
      <c r="CR6" s="21">
        <f t="shared" si="10"/>
        <v>42.4</v>
      </c>
      <c r="CS6" s="21">
        <f t="shared" si="10"/>
        <v>42.28</v>
      </c>
      <c r="CT6" s="21">
        <f t="shared" si="10"/>
        <v>45.3</v>
      </c>
      <c r="CU6" s="21">
        <f t="shared" si="10"/>
        <v>45.6</v>
      </c>
      <c r="CV6" s="21">
        <f t="shared" si="10"/>
        <v>44.79</v>
      </c>
      <c r="CW6" s="20" t="str">
        <f>IF(CW7="","",IF(CW7="-","【-】","【"&amp;SUBSTITUTE(TEXT(CW7,"#,##0.00"),"-","△")&amp;"】"))</f>
        <v>【43.17】</v>
      </c>
      <c r="CX6" s="21">
        <f>IF(CX7="",NA(),CX7)</f>
        <v>87.56</v>
      </c>
      <c r="CY6" s="21">
        <f t="shared" ref="CY6:DG6" si="11">IF(CY7="",NA(),CY7)</f>
        <v>88.16</v>
      </c>
      <c r="CZ6" s="21">
        <f t="shared" si="11"/>
        <v>88.89</v>
      </c>
      <c r="DA6" s="21">
        <f t="shared" si="11"/>
        <v>89.36</v>
      </c>
      <c r="DB6" s="21">
        <f t="shared" si="11"/>
        <v>89.74</v>
      </c>
      <c r="DC6" s="21">
        <f t="shared" si="11"/>
        <v>84.19</v>
      </c>
      <c r="DD6" s="21">
        <f t="shared" si="11"/>
        <v>84.34</v>
      </c>
      <c r="DE6" s="21">
        <f t="shared" si="11"/>
        <v>88.37</v>
      </c>
      <c r="DF6" s="21">
        <f t="shared" si="11"/>
        <v>88.66</v>
      </c>
      <c r="DG6" s="21">
        <f t="shared" si="11"/>
        <v>88.68</v>
      </c>
      <c r="DH6" s="20" t="str">
        <f>IF(DH7="","",IF(DH7="-","【-】","【"&amp;SUBSTITUTE(TEXT(DH7,"#,##0.00"),"-","△")&amp;"】"))</f>
        <v>【86.31】</v>
      </c>
      <c r="DI6" s="21">
        <f>IF(DI7="",NA(),DI7)</f>
        <v>14.86</v>
      </c>
      <c r="DJ6" s="21">
        <f t="shared" ref="DJ6:DR6" si="12">IF(DJ7="",NA(),DJ7)</f>
        <v>16.829999999999998</v>
      </c>
      <c r="DK6" s="21">
        <f t="shared" si="12"/>
        <v>18.79</v>
      </c>
      <c r="DL6" s="21">
        <f t="shared" si="12"/>
        <v>20.74</v>
      </c>
      <c r="DM6" s="21">
        <f t="shared" si="12"/>
        <v>22.64</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162027</v>
      </c>
      <c r="D7" s="23">
        <v>46</v>
      </c>
      <c r="E7" s="23">
        <v>17</v>
      </c>
      <c r="F7" s="23">
        <v>4</v>
      </c>
      <c r="G7" s="23">
        <v>0</v>
      </c>
      <c r="H7" s="23" t="s">
        <v>96</v>
      </c>
      <c r="I7" s="23" t="s">
        <v>97</v>
      </c>
      <c r="J7" s="23" t="s">
        <v>98</v>
      </c>
      <c r="K7" s="23" t="s">
        <v>99</v>
      </c>
      <c r="L7" s="23" t="s">
        <v>100</v>
      </c>
      <c r="M7" s="23" t="s">
        <v>101</v>
      </c>
      <c r="N7" s="24" t="s">
        <v>102</v>
      </c>
      <c r="O7" s="24">
        <v>43.99</v>
      </c>
      <c r="P7" s="24">
        <v>17.64</v>
      </c>
      <c r="Q7" s="24">
        <v>75.989999999999995</v>
      </c>
      <c r="R7" s="24">
        <v>3476</v>
      </c>
      <c r="S7" s="24">
        <v>162672</v>
      </c>
      <c r="T7" s="24">
        <v>209.58</v>
      </c>
      <c r="U7" s="24">
        <v>776.18</v>
      </c>
      <c r="V7" s="24">
        <v>28597</v>
      </c>
      <c r="W7" s="24">
        <v>11.65</v>
      </c>
      <c r="X7" s="24">
        <v>2454.6799999999998</v>
      </c>
      <c r="Y7" s="24">
        <v>100.01</v>
      </c>
      <c r="Z7" s="24">
        <v>100.01</v>
      </c>
      <c r="AA7" s="24">
        <v>100.02</v>
      </c>
      <c r="AB7" s="24">
        <v>100.5</v>
      </c>
      <c r="AC7" s="24">
        <v>100</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91.17</v>
      </c>
      <c r="AV7" s="24">
        <v>89.04</v>
      </c>
      <c r="AW7" s="24">
        <v>82.72</v>
      </c>
      <c r="AX7" s="24">
        <v>78.14</v>
      </c>
      <c r="AY7" s="24">
        <v>70.430000000000007</v>
      </c>
      <c r="AZ7" s="24">
        <v>44.24</v>
      </c>
      <c r="BA7" s="24">
        <v>43.07</v>
      </c>
      <c r="BB7" s="24">
        <v>41.51</v>
      </c>
      <c r="BC7" s="24">
        <v>45.01</v>
      </c>
      <c r="BD7" s="24">
        <v>46.37</v>
      </c>
      <c r="BE7" s="24">
        <v>50.9</v>
      </c>
      <c r="BF7" s="24">
        <v>2156.98</v>
      </c>
      <c r="BG7" s="24">
        <v>2107.36</v>
      </c>
      <c r="BH7" s="24">
        <v>2084.98</v>
      </c>
      <c r="BI7" s="24">
        <v>2059.0500000000002</v>
      </c>
      <c r="BJ7" s="24">
        <v>2014.78</v>
      </c>
      <c r="BK7" s="24">
        <v>1258.43</v>
      </c>
      <c r="BL7" s="24">
        <v>1163.75</v>
      </c>
      <c r="BM7" s="24">
        <v>1160.22</v>
      </c>
      <c r="BN7" s="24">
        <v>1141.98</v>
      </c>
      <c r="BO7" s="24">
        <v>1062.58</v>
      </c>
      <c r="BP7" s="24">
        <v>1099.1500000000001</v>
      </c>
      <c r="BQ7" s="24">
        <v>105.42</v>
      </c>
      <c r="BR7" s="24">
        <v>102.8</v>
      </c>
      <c r="BS7" s="24">
        <v>102.74</v>
      </c>
      <c r="BT7" s="24">
        <v>100.2</v>
      </c>
      <c r="BU7" s="24">
        <v>100</v>
      </c>
      <c r="BV7" s="24">
        <v>73.36</v>
      </c>
      <c r="BW7" s="24">
        <v>72.599999999999994</v>
      </c>
      <c r="BX7" s="24">
        <v>81.81</v>
      </c>
      <c r="BY7" s="24">
        <v>82.27</v>
      </c>
      <c r="BZ7" s="24">
        <v>80.36</v>
      </c>
      <c r="CA7" s="24">
        <v>72.92</v>
      </c>
      <c r="CB7" s="24">
        <v>181.48</v>
      </c>
      <c r="CC7" s="24">
        <v>185.93</v>
      </c>
      <c r="CD7" s="24">
        <v>185.01</v>
      </c>
      <c r="CE7" s="24">
        <v>189.1</v>
      </c>
      <c r="CF7" s="24">
        <v>190.43</v>
      </c>
      <c r="CG7" s="24">
        <v>224.88</v>
      </c>
      <c r="CH7" s="24">
        <v>228.64</v>
      </c>
      <c r="CI7" s="24">
        <v>193.59</v>
      </c>
      <c r="CJ7" s="24">
        <v>194.42</v>
      </c>
      <c r="CK7" s="24">
        <v>201.33</v>
      </c>
      <c r="CL7" s="24">
        <v>225.78</v>
      </c>
      <c r="CM7" s="24">
        <v>33.229999999999997</v>
      </c>
      <c r="CN7" s="24">
        <v>33.549999999999997</v>
      </c>
      <c r="CO7" s="24">
        <v>32.049999999999997</v>
      </c>
      <c r="CP7" s="24">
        <v>31.5</v>
      </c>
      <c r="CQ7" s="24">
        <v>32.549999999999997</v>
      </c>
      <c r="CR7" s="24">
        <v>42.4</v>
      </c>
      <c r="CS7" s="24">
        <v>42.28</v>
      </c>
      <c r="CT7" s="24">
        <v>45.3</v>
      </c>
      <c r="CU7" s="24">
        <v>45.6</v>
      </c>
      <c r="CV7" s="24">
        <v>44.79</v>
      </c>
      <c r="CW7" s="24">
        <v>43.17</v>
      </c>
      <c r="CX7" s="24">
        <v>87.56</v>
      </c>
      <c r="CY7" s="24">
        <v>88.16</v>
      </c>
      <c r="CZ7" s="24">
        <v>88.89</v>
      </c>
      <c r="DA7" s="24">
        <v>89.36</v>
      </c>
      <c r="DB7" s="24">
        <v>89.74</v>
      </c>
      <c r="DC7" s="24">
        <v>84.19</v>
      </c>
      <c r="DD7" s="24">
        <v>84.34</v>
      </c>
      <c r="DE7" s="24">
        <v>88.37</v>
      </c>
      <c r="DF7" s="24">
        <v>88.66</v>
      </c>
      <c r="DG7" s="24">
        <v>88.68</v>
      </c>
      <c r="DH7" s="24">
        <v>86.31</v>
      </c>
      <c r="DI7" s="24">
        <v>14.86</v>
      </c>
      <c r="DJ7" s="24">
        <v>16.829999999999998</v>
      </c>
      <c r="DK7" s="24">
        <v>18.79</v>
      </c>
      <c r="DL7" s="24">
        <v>20.74</v>
      </c>
      <c r="DM7" s="24">
        <v>22.64</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cp:lastPrinted>2026-01-20T04:25:35Z</cp:lastPrinted>
  <dcterms:modified xsi:type="dcterms:W3CDTF">2026-02-26T04:43:35Z</dcterms:modified>
</cp:coreProperties>
</file>