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市町村支援課移行データ\財政係\57公営企業経営比較分析表\R07\R080306 経営比較分析表公表作業用\02高岡市\下水道\"/>
    </mc:Choice>
  </mc:AlternateContent>
  <xr:revisionPtr revIDLastSave="0" documentId="13_ncr:1_{2A84E5AC-9969-4717-83FB-19B4E2CCD8CB}" xr6:coauthVersionLast="47" xr6:coauthVersionMax="47" xr10:uidLastSave="{00000000-0000-0000-0000-000000000000}"/>
  <workbookProtection workbookAlgorithmName="SHA-512" workbookHashValue="WwIQtWM3w/KlVNoyuvObr7YVv2uWzJQ65D3e1LB/iu9WhFuXIQ+NBEEnoeJpAlB6AIkjcbZSFTqBClRnNcOQtw==" workbookSaltValue="va44Bw/4+7cItUWjQsjfEw==" workbookSpinCount="100000" lockStructure="1"/>
  <bookViews>
    <workbookView xWindow="28680" yWindow="4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Q6" i="5"/>
  <c r="P6" i="5"/>
  <c r="P10" i="4" s="1"/>
  <c r="O6" i="5"/>
  <c r="I10" i="4" s="1"/>
  <c r="N6" i="5"/>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BB10" i="4"/>
  <c r="AD10" i="4"/>
  <c r="W10" i="4"/>
  <c r="B10" i="4"/>
  <c r="BB8" i="4"/>
  <c r="W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<sst xmlns="http://schemas.openxmlformats.org/spreadsheetml/2006/main" count="231" uniqueCount="115">
  <si>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</si>
  <si>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</si>
  <si>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</si>
  <si>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</si>
  <si>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</si>
  <si>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</si>
  <si>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</si>
  <si>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</si>
  <si>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</si>
  <si>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</si>
  <si>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</si>
  <si>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</si>
  <si>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</si>
  <si>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</si>
  <si>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</si>
  <si>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</si>
  <si>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</si>
  <si>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</si>
  <si>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</si>
  <si>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</si>
  <si>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</si>
  <si>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</si>
  <si>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</si>
  <si>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</si>
  <si>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</si>
  <si>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</si>
  <si>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</si>
  <si>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</si>
  <si>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</si>
  <si>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</si>
  <si>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</si>
  <si>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</si>
  <si>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</si>
  <si>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</si>
  <si>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</si>
  <si>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</si>
  <si>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</si>
  <si>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</si>
  <si>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</si>
  <si>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</si>
  <si>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</si>
  <si>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</si>
  <si>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</si>
  <si>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</si>
  <si>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</si>
  <si>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</si>
  <si>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</si>
  <si>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</si>
  <si>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</si>
  <si>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</si>
  <si>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</si>
  <si>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</si>
  <si>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</si>
  <si>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</si>
  <si>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</si>
  <si>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</si>
  <si>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</si>
  <si>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</si>
  <si>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</si>
  <si>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</si>
  <si>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</si>
  <si>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</si>
  <si>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</si>
  <si>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</si>
  <si>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</si>
  <si>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</si>
  <si>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</si>
  <si>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</si>
  <si>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</si>
  <si>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</si>
  <si>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</si>
  <si>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</si>
  <si>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</si>
  <si>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</si>
  <si>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</si>
  <si>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</si>
  <si>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</si>
  <si>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</si>
  <si>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</si>
  <si>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</si>
  <si>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</si>
  <si>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</si>
  <si>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</si>
  <si>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</si>
  <si>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</si>
  <si>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</si>
  <si>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</si>
  <si>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</si>
  <si>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</si>
  <si>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</si>
  <si>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</si>
  <si>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</si>
  <si>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</si>
  <si>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</si>
  <si>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</si>
  <si>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高岡市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</si>
  <si>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</si>
  <si>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</si>
  <si>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</si>
  <si>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</si>
  <si>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</si>
  <si>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</si>
  <si>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</si>
  <si>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</si>
  <si>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</si>
  <si>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</si>
  <si>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</si>
  <si>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</si>
  <si>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</si>
  <si>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</si>
  <si>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</si>
  <si>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</si>
  <si>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効率的な事業運営に努めた結果、経常収支比率は100％を超え、概ね健全な経営状況にあると言える。しかし、企業債の元利償還金の負担が大きいため流動比率が低く、今後さらなる経営改善が必要である。また、人口減少に伴う使用料収入の減少、施設の老朽化に伴う更新需要の増大など、経営環境は今後ますます厳しくなると予想される。
・今後も効率的な事業運営に努める中、更新投資に関してはストックマネジメント計画を活用した効果的な更新や広域化の検討を行い、持続可能な下水道施設の構築、中長期視点に立った健全経営に取り組む必要がある。
</t>
    <phoneticPr fontId="4"/>
  </si>
  <si>
    <t>・①経常収支比率は、黒字を示す100％を上回っており、②累積欠損金も発生しておらず健全な経営状態にあると言える。今後も業務効率化を図る中、健全経営に努めていきたい。
・③流動比率は、依然として企業債の償還額が大きく全国平均や類似団体平均よりも低い水準にある。
・④企業債残高対事業規模比率は、類似団体平均を下回っている。企業債の発行額を企業債償還額以下に抑制しているため、企業債残高は年々減少しており、今後も減少傾向で推移していく。
・⑤経費回収率は、類似団体平均を下回っている。今後も業務の効率化に努め、適切な使用料水準の維持を図る。
・⑥汚水処理原価は、全国・類似団体平均を上回っている。今後も効率的な汚水処理の実施に努めていきたい。
・⑦施設利用率は、全国・類似団体平均を下回っている。人口減少による影響など、今後の需要を見極める中、施設規模の見直しを図る必要がある。
・⑧水洗化率は、全国・類似団体平均を上回っている。引き続き、下水道未接続世帯への啓発を図り、普及促進に努めていきたい。</t>
    <rPh sb="233" eb="234">
      <t>シタ</t>
    </rPh>
    <rPh sb="271" eb="273">
      <t>オスイ</t>
    </rPh>
    <rPh sb="273" eb="275">
      <t>ショリ</t>
    </rPh>
    <rPh sb="275" eb="277">
      <t>ゲンカ</t>
    </rPh>
    <rPh sb="279" eb="281">
      <t>ゼンコク</t>
    </rPh>
    <rPh sb="282" eb="284">
      <t>ルイジ</t>
    </rPh>
    <rPh sb="284" eb="286">
      <t>ダンタイ</t>
    </rPh>
    <rPh sb="286" eb="288">
      <t>ヘイキン</t>
    </rPh>
    <rPh sb="289" eb="291">
      <t>ウワマワ</t>
    </rPh>
    <rPh sb="301" eb="302">
      <t>テキ</t>
    </rPh>
    <rPh sb="303" eb="305">
      <t>オスイ</t>
    </rPh>
    <rPh sb="305" eb="307">
      <t>ショリ</t>
    </rPh>
    <rPh sb="308" eb="310">
      <t>ジッシ</t>
    </rPh>
    <rPh sb="329" eb="331">
      <t>ゼンコク</t>
    </rPh>
    <rPh sb="332" eb="334">
      <t>ルイジ</t>
    </rPh>
    <rPh sb="334" eb="336">
      <t>ダンタイ</t>
    </rPh>
    <rPh sb="336" eb="338">
      <t>ヘイキン</t>
    </rPh>
    <rPh sb="339" eb="341">
      <t>シタマワ</t>
    </rPh>
    <phoneticPr fontId="4"/>
  </si>
  <si>
    <t>・①有形固定資産減価償却率や②管渠老朽化率は、管渠や処理場の老朽化が進行していることにより年々上昇している。ストックマネジメント計画に基づく更新を進めているところではあるが、未普及地域整備も推進していく必要があり、限られた予算の中で事業を展開している。
・③管渠改善率については、令和２年度よりストックマネジメント計画に基づく管渠の更新に着手している。大口径の延長が主であったため、全国・類似団体平均を下回っているが、引き続き更新を行うことで改善を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</si>
</sst>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0.01</c:v>
                </c:pt>
                <c:pt idx="1">
                  <c:v>0.16</c:v>
                </c:pt>
                <c:pt idx="2">
                  <c:v>0.21</c:v>
                </c:pt>
                <c:pt idx="3">
                  <c:v>0.09</c:v>
                </c:pt>
                <c:pt idx="4">
                  <c:v>0.06</c:v>
                </c:pt>
              </c:numCache>
            </c:numRef>
          </c:val>
          <c:extLst>
            <c:ext xmlns:c16="http://schemas.microsoft.com/office/drawing/2014/chart" uri="{C3380CC4-5D6E-409C-BE32-E72D297353CC}">
              <c16:uniqueId val="{00000000-AA89-45B9-BA44-21731812FF5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AA89-45B9-BA44-21731812FF5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49.03</c:v>
                </c:pt>
                <c:pt idx="1">
                  <c:v>48.71</c:v>
                </c:pt>
                <c:pt idx="2">
                  <c:v>49.17</c:v>
                </c:pt>
                <c:pt idx="3">
                  <c:v>52.16</c:v>
                </c:pt>
                <c:pt idx="4">
                  <c:v>56.38</c:v>
                </c:pt>
              </c:numCache>
            </c:numRef>
          </c:val>
          <c:extLst>
            <c:ext xmlns:c16="http://schemas.microsoft.com/office/drawing/2014/chart" uri="{C3380CC4-5D6E-409C-BE32-E72D297353CC}">
              <c16:uniqueId val="{00000000-B0EB-4F4C-8080-5A936FB77F7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B0EB-4F4C-8080-5A936FB77F7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96.96</c:v>
                </c:pt>
                <c:pt idx="1">
                  <c:v>96.93</c:v>
                </c:pt>
                <c:pt idx="2">
                  <c:v>97.2</c:v>
                </c:pt>
                <c:pt idx="3">
                  <c:v>97.23</c:v>
                </c:pt>
                <c:pt idx="4">
                  <c:v>97.37</c:v>
                </c:pt>
              </c:numCache>
            </c:numRef>
          </c:val>
          <c:extLst>
            <c:ext xmlns:c16="http://schemas.microsoft.com/office/drawing/2014/chart" uri="{C3380CC4-5D6E-409C-BE32-E72D297353CC}">
              <c16:uniqueId val="{00000000-0B61-42D2-87FF-2137670D5A4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0B61-42D2-87FF-2137670D5A4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112.37</c:v>
                </c:pt>
                <c:pt idx="1">
                  <c:v>115.82</c:v>
                </c:pt>
                <c:pt idx="2">
                  <c:v>116.3</c:v>
                </c:pt>
                <c:pt idx="3">
                  <c:v>116.19</c:v>
                </c:pt>
                <c:pt idx="4">
                  <c:v>113.89</c:v>
                </c:pt>
              </c:numCache>
            </c:numRef>
          </c:val>
          <c:extLst>
            <c:ext xmlns:c16="http://schemas.microsoft.com/office/drawing/2014/chart" uri="{C3380CC4-5D6E-409C-BE32-E72D297353CC}">
              <c16:uniqueId val="{00000000-5D85-4E0A-B13B-65B4ECC52DB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5D85-4E0A-B13B-65B4ECC52DB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21.21</c:v>
                </c:pt>
                <c:pt idx="1">
                  <c:v>23.91</c:v>
                </c:pt>
                <c:pt idx="2">
                  <c:v>26.53</c:v>
                </c:pt>
                <c:pt idx="3">
                  <c:v>29.18</c:v>
                </c:pt>
                <c:pt idx="4">
                  <c:v>31.7</c:v>
                </c:pt>
              </c:numCache>
            </c:numRef>
          </c:val>
          <c:extLst>
            <c:ext xmlns:c16="http://schemas.microsoft.com/office/drawing/2014/chart" uri="{C3380CC4-5D6E-409C-BE32-E72D297353CC}">
              <c16:uniqueId val="{00000000-D9AC-4AD4-8464-971EB67D2FA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D9AC-4AD4-8464-971EB67D2FA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11.07</c:v>
                </c:pt>
                <c:pt idx="1">
                  <c:v>12.81</c:v>
                </c:pt>
                <c:pt idx="2">
                  <c:v>14.26</c:v>
                </c:pt>
                <c:pt idx="3">
                  <c:v>16.38</c:v>
                </c:pt>
                <c:pt idx="4">
                  <c:v>17.329999999999998</c:v>
                </c:pt>
              </c:numCache>
            </c:numRef>
          </c:val>
          <c:extLst>
            <c:ext xmlns:c16="http://schemas.microsoft.com/office/drawing/2014/chart" uri="{C3380CC4-5D6E-409C-BE32-E72D297353CC}">
              <c16:uniqueId val="{00000000-6C8E-40D3-8D90-5A3F859077C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6C8E-40D3-8D90-5A3F859077C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32-42BC-992F-4C3499D487E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4732-42BC-992F-4C3499D487E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22.58</c:v>
                </c:pt>
                <c:pt idx="1">
                  <c:v>25.57</c:v>
                </c:pt>
                <c:pt idx="2">
                  <c:v>33.450000000000003</c:v>
                </c:pt>
                <c:pt idx="3">
                  <c:v>58.98</c:v>
                </c:pt>
                <c:pt idx="4">
                  <c:v>36.200000000000003</c:v>
                </c:pt>
              </c:numCache>
            </c:numRef>
          </c:val>
          <c:extLst>
            <c:ext xmlns:c16="http://schemas.microsoft.com/office/drawing/2014/chart" uri="{C3380CC4-5D6E-409C-BE32-E72D297353CC}">
              <c16:uniqueId val="{00000000-84D0-4846-92A7-4DCD948F382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84D0-4846-92A7-4DCD948F382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724.12</c:v>
                </c:pt>
                <c:pt idx="1">
                  <c:v>681.71</c:v>
                </c:pt>
                <c:pt idx="2">
                  <c:v>643.35</c:v>
                </c:pt>
                <c:pt idx="3">
                  <c:v>609.16</c:v>
                </c:pt>
                <c:pt idx="4">
                  <c:v>568.24</c:v>
                </c:pt>
              </c:numCache>
            </c:numRef>
          </c:val>
          <c:extLst>
            <c:ext xmlns:c16="http://schemas.microsoft.com/office/drawing/2014/chart" uri="{C3380CC4-5D6E-409C-BE32-E72D297353CC}">
              <c16:uniqueId val="{00000000-4EA1-46F4-89EA-003CFFB0E1E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4EA1-46F4-89EA-003CFFB0E1E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101.07</c:v>
                </c:pt>
                <c:pt idx="1">
                  <c:v>102.26</c:v>
                </c:pt>
                <c:pt idx="2">
                  <c:v>103.28</c:v>
                </c:pt>
                <c:pt idx="3">
                  <c:v>99.91</c:v>
                </c:pt>
                <c:pt idx="4">
                  <c:v>99.95</c:v>
                </c:pt>
              </c:numCache>
            </c:numRef>
          </c:val>
          <c:extLst>
            <c:ext xmlns:c16="http://schemas.microsoft.com/office/drawing/2014/chart" uri="{C3380CC4-5D6E-409C-BE32-E72D297353CC}">
              <c16:uniqueId val="{00000000-BCAC-4985-8A39-76CCD9465F2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BCAC-4985-8A39-76CCD9465F2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191.3</c:v>
                </c:pt>
                <c:pt idx="1">
                  <c:v>189.96</c:v>
                </c:pt>
                <c:pt idx="2">
                  <c:v>185.14</c:v>
                </c:pt>
                <c:pt idx="3">
                  <c:v>191.91</c:v>
                </c:pt>
                <c:pt idx="4">
                  <c:v>192.75</c:v>
                </c:pt>
              </c:numCache>
            </c:numRef>
          </c:val>
          <c:extLst>
            <c:ext xmlns:c16="http://schemas.microsoft.com/office/drawing/2014/chart" uri="{C3380CC4-5D6E-409C-BE32-E72D297353CC}">
              <c16:uniqueId val="{00000000-55F7-47C5-8AE7-0F98EAD785F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55F7-47C5-8AE7-0F98EAD785F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富山県　高岡市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自治体職員</v>
      </c>
      <c r="AE8" s="40"/>
      <c r="AF8" s="40"/>
      <c r="AG8" s="40"/>
      <c r="AH8" s="40"/>
      <c r="AI8" s="40"/>
      <c r="AJ8" s="40"/>
      <c r="AK8" s="3"/>
      <c r="AL8" s="41">
        <f>データ!S6</f>
        <v>162672</v>
      </c>
      <c r="AM8" s="41"/>
      <c r="AN8" s="41"/>
      <c r="AO8" s="41"/>
      <c r="AP8" s="41"/>
      <c r="AQ8" s="41"/>
      <c r="AR8" s="41"/>
      <c r="AS8" s="41"/>
      <c r="AT8" s="34">
        <f>データ!T6</f>
        <v>209.58</v>
      </c>
      <c r="AU8" s="34"/>
      <c r="AV8" s="34"/>
      <c r="AW8" s="34"/>
      <c r="AX8" s="34"/>
      <c r="AY8" s="34"/>
      <c r="AZ8" s="34"/>
      <c r="BA8" s="34"/>
      <c r="BB8" s="34">
        <f>データ!U6</f>
        <v>776.18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51.77</v>
      </c>
      <c r="J10" s="34"/>
      <c r="K10" s="34"/>
      <c r="L10" s="34"/>
      <c r="M10" s="34"/>
      <c r="N10" s="34"/>
      <c r="O10" s="34"/>
      <c r="P10" s="34">
        <f>データ!P6</f>
        <v>75.73</v>
      </c>
      <c r="Q10" s="34"/>
      <c r="R10" s="34"/>
      <c r="S10" s="34"/>
      <c r="T10" s="34"/>
      <c r="U10" s="34"/>
      <c r="V10" s="34"/>
      <c r="W10" s="34">
        <f>データ!Q6</f>
        <v>52.24</v>
      </c>
      <c r="X10" s="34"/>
      <c r="Y10" s="34"/>
      <c r="Z10" s="34"/>
      <c r="AA10" s="34"/>
      <c r="AB10" s="34"/>
      <c r="AC10" s="34"/>
      <c r="AD10" s="41">
        <f>データ!R6</f>
        <v>3476</v>
      </c>
      <c r="AE10" s="41"/>
      <c r="AF10" s="41"/>
      <c r="AG10" s="41"/>
      <c r="AH10" s="41"/>
      <c r="AI10" s="41"/>
      <c r="AJ10" s="41"/>
      <c r="AK10" s="2"/>
      <c r="AL10" s="41">
        <f>データ!V6</f>
        <v>122798</v>
      </c>
      <c r="AM10" s="41"/>
      <c r="AN10" s="41"/>
      <c r="AO10" s="41"/>
      <c r="AP10" s="41"/>
      <c r="AQ10" s="41"/>
      <c r="AR10" s="41"/>
      <c r="AS10" s="41"/>
      <c r="AT10" s="34">
        <f>データ!W6</f>
        <v>32.51</v>
      </c>
      <c r="AU10" s="34"/>
      <c r="AV10" s="34"/>
      <c r="AW10" s="34"/>
      <c r="AX10" s="34"/>
      <c r="AY10" s="34"/>
      <c r="AZ10" s="34"/>
      <c r="BA10" s="34"/>
      <c r="BB10" s="34">
        <f>データ!X6</f>
        <v>3777.24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112</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V0WceAHC9d/WlUOEvUU1sVyhWjl8kvdfr4xuytCtFwmmkyYJaeqIF5SGLlhDWBtCKGfDGqyxnYJA5TYmOa2cw==" saltValue="/V+phq9KA5lQVL5d+1XxB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162027</v>
      </c>
      <c r="D6" s="19">
        <f t="shared" si="3"/>
        <v>46</v>
      </c>
      <c r="E6" s="19">
        <f t="shared" si="3"/>
        <v>17</v>
      </c>
      <c r="F6" s="19">
        <f t="shared" si="3"/>
        <v>1</v>
      </c>
      <c r="G6" s="19">
        <f t="shared" si="3"/>
        <v>0</v>
      </c>
      <c r="H6" s="19" t="str">
        <f t="shared" si="3"/>
        <v>富山県　高岡市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51.77</v>
      </c>
      <c r="P6" s="20">
        <f t="shared" si="3"/>
        <v>75.73</v>
      </c>
      <c r="Q6" s="20">
        <f t="shared" si="3"/>
        <v>52.24</v>
      </c>
      <c r="R6" s="20">
        <f t="shared" si="3"/>
        <v>3476</v>
      </c>
      <c r="S6" s="20">
        <f t="shared" si="3"/>
        <v>162672</v>
      </c>
      <c r="T6" s="20">
        <f t="shared" si="3"/>
        <v>209.58</v>
      </c>
      <c r="U6" s="20">
        <f t="shared" si="3"/>
        <v>776.18</v>
      </c>
      <c r="V6" s="20">
        <f t="shared" si="3"/>
        <v>122798</v>
      </c>
      <c r="W6" s="20">
        <f t="shared" si="3"/>
        <v>32.51</v>
      </c>
      <c r="X6" s="20">
        <f t="shared" si="3"/>
        <v>3777.24</v>
      </c>
      <c r="Y6" s="21">
        <f>IF(Y7="",NA(),Y7)</f>
        <v>112.37</v>
      </c>
      <c r="Z6" s="21">
        <f t="shared" ref="Z6:AH6" si="4">IF(Z7="",NA(),Z7)</f>
        <v>115.82</v>
      </c>
      <c r="AA6" s="21">
        <f t="shared" si="4"/>
        <v>116.3</v>
      </c>
      <c r="AB6" s="21">
        <f t="shared" si="4"/>
        <v>116.19</v>
      </c>
      <c r="AC6" s="21">
        <f t="shared" si="4"/>
        <v>113.89</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22.58</v>
      </c>
      <c r="AV6" s="21">
        <f t="shared" ref="AV6:BD6" si="6">IF(AV7="",NA(),AV7)</f>
        <v>25.57</v>
      </c>
      <c r="AW6" s="21">
        <f t="shared" si="6"/>
        <v>33.450000000000003</v>
      </c>
      <c r="AX6" s="21">
        <f t="shared" si="6"/>
        <v>58.98</v>
      </c>
      <c r="AY6" s="21">
        <f t="shared" si="6"/>
        <v>36.200000000000003</v>
      </c>
      <c r="AZ6" s="21">
        <f t="shared" si="6"/>
        <v>60.82</v>
      </c>
      <c r="BA6" s="21">
        <f t="shared" si="6"/>
        <v>63.48</v>
      </c>
      <c r="BB6" s="21">
        <f t="shared" si="6"/>
        <v>65.510000000000005</v>
      </c>
      <c r="BC6" s="21">
        <f t="shared" si="6"/>
        <v>72.78</v>
      </c>
      <c r="BD6" s="21">
        <f t="shared" si="6"/>
        <v>74.56</v>
      </c>
      <c r="BE6" s="20" t="str">
        <f>IF(BE7="","",IF(BE7="-","【-】","【"&amp;SUBSTITUTE(TEXT(BE7,"#,##0.00"),"-","△")&amp;"】"))</f>
        <v>【82.75】</v>
      </c>
      <c r="BF6" s="21">
        <f>IF(BF7="",NA(),BF7)</f>
        <v>724.12</v>
      </c>
      <c r="BG6" s="21">
        <f t="shared" ref="BG6:BO6" si="7">IF(BG7="",NA(),BG7)</f>
        <v>681.71</v>
      </c>
      <c r="BH6" s="21">
        <f t="shared" si="7"/>
        <v>643.35</v>
      </c>
      <c r="BI6" s="21">
        <f t="shared" si="7"/>
        <v>609.16</v>
      </c>
      <c r="BJ6" s="21">
        <f t="shared" si="7"/>
        <v>568.24</v>
      </c>
      <c r="BK6" s="21">
        <f t="shared" si="7"/>
        <v>920.83</v>
      </c>
      <c r="BL6" s="21">
        <f t="shared" si="7"/>
        <v>874.02</v>
      </c>
      <c r="BM6" s="21">
        <f t="shared" si="7"/>
        <v>827.43</v>
      </c>
      <c r="BN6" s="21">
        <f t="shared" si="7"/>
        <v>790.32</v>
      </c>
      <c r="BO6" s="21">
        <f t="shared" si="7"/>
        <v>747.33</v>
      </c>
      <c r="BP6" s="20" t="str">
        <f>IF(BP7="","",IF(BP7="-","【-】","【"&amp;SUBSTITUTE(TEXT(BP7,"#,##0.00"),"-","△")&amp;"】"))</f>
        <v>【602.56】</v>
      </c>
      <c r="BQ6" s="21">
        <f>IF(BQ7="",NA(),BQ7)</f>
        <v>101.07</v>
      </c>
      <c r="BR6" s="21">
        <f t="shared" ref="BR6:BZ6" si="8">IF(BR7="",NA(),BR7)</f>
        <v>102.26</v>
      </c>
      <c r="BS6" s="21">
        <f t="shared" si="8"/>
        <v>103.28</v>
      </c>
      <c r="BT6" s="21">
        <f t="shared" si="8"/>
        <v>99.91</v>
      </c>
      <c r="BU6" s="21">
        <f t="shared" si="8"/>
        <v>99.95</v>
      </c>
      <c r="BV6" s="21">
        <f t="shared" si="8"/>
        <v>99.82</v>
      </c>
      <c r="BW6" s="21">
        <f t="shared" si="8"/>
        <v>100.32</v>
      </c>
      <c r="BX6" s="21">
        <f t="shared" si="8"/>
        <v>99.71</v>
      </c>
      <c r="BY6" s="21">
        <f t="shared" si="8"/>
        <v>98.7</v>
      </c>
      <c r="BZ6" s="21">
        <f t="shared" si="8"/>
        <v>100.01</v>
      </c>
      <c r="CA6" s="20" t="str">
        <f>IF(CA7="","",IF(CA7="-","【-】","【"&amp;SUBSTITUTE(TEXT(CA7,"#,##0.00"),"-","△")&amp;"】"))</f>
        <v>【97.94】</v>
      </c>
      <c r="CB6" s="21">
        <f>IF(CB7="",NA(),CB7)</f>
        <v>191.3</v>
      </c>
      <c r="CC6" s="21">
        <f t="shared" ref="CC6:CK6" si="9">IF(CC7="",NA(),CC7)</f>
        <v>189.96</v>
      </c>
      <c r="CD6" s="21">
        <f t="shared" si="9"/>
        <v>185.14</v>
      </c>
      <c r="CE6" s="21">
        <f t="shared" si="9"/>
        <v>191.91</v>
      </c>
      <c r="CF6" s="21">
        <f t="shared" si="9"/>
        <v>192.75</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49.03</v>
      </c>
      <c r="CN6" s="21">
        <f t="shared" ref="CN6:CV6" si="10">IF(CN7="",NA(),CN7)</f>
        <v>48.71</v>
      </c>
      <c r="CO6" s="21">
        <f t="shared" si="10"/>
        <v>49.17</v>
      </c>
      <c r="CP6" s="21">
        <f t="shared" si="10"/>
        <v>52.16</v>
      </c>
      <c r="CQ6" s="21">
        <f t="shared" si="10"/>
        <v>56.38</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96.96</v>
      </c>
      <c r="CY6" s="21">
        <f t="shared" ref="CY6:DG6" si="11">IF(CY7="",NA(),CY7)</f>
        <v>96.93</v>
      </c>
      <c r="CZ6" s="21">
        <f t="shared" si="11"/>
        <v>97.2</v>
      </c>
      <c r="DA6" s="21">
        <f t="shared" si="11"/>
        <v>97.23</v>
      </c>
      <c r="DB6" s="21">
        <f t="shared" si="11"/>
        <v>97.37</v>
      </c>
      <c r="DC6" s="21">
        <f t="shared" si="11"/>
        <v>94.41</v>
      </c>
      <c r="DD6" s="21">
        <f t="shared" si="11"/>
        <v>94.43</v>
      </c>
      <c r="DE6" s="21">
        <f t="shared" si="11"/>
        <v>94.58</v>
      </c>
      <c r="DF6" s="21">
        <f t="shared" si="11"/>
        <v>94.69</v>
      </c>
      <c r="DG6" s="21">
        <f t="shared" si="11"/>
        <v>94.81</v>
      </c>
      <c r="DH6" s="20" t="str">
        <f>IF(DH7="","",IF(DH7="-","【-】","【"&amp;SUBSTITUTE(TEXT(DH7,"#,##0.00"),"-","△")&amp;"】"))</f>
        <v>【96.00】</v>
      </c>
      <c r="DI6" s="21">
        <f>IF(DI7="",NA(),DI7)</f>
        <v>21.21</v>
      </c>
      <c r="DJ6" s="21">
        <f t="shared" ref="DJ6:DR6" si="12">IF(DJ7="",NA(),DJ7)</f>
        <v>23.91</v>
      </c>
      <c r="DK6" s="21">
        <f t="shared" si="12"/>
        <v>26.53</v>
      </c>
      <c r="DL6" s="21">
        <f t="shared" si="12"/>
        <v>29.18</v>
      </c>
      <c r="DM6" s="21">
        <f t="shared" si="12"/>
        <v>31.7</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11.07</v>
      </c>
      <c r="DU6" s="21">
        <f t="shared" ref="DU6:EC6" si="13">IF(DU7="",NA(),DU7)</f>
        <v>12.81</v>
      </c>
      <c r="DV6" s="21">
        <f t="shared" si="13"/>
        <v>14.26</v>
      </c>
      <c r="DW6" s="21">
        <f t="shared" si="13"/>
        <v>16.38</v>
      </c>
      <c r="DX6" s="21">
        <f t="shared" si="13"/>
        <v>17.329999999999998</v>
      </c>
      <c r="DY6" s="21">
        <f t="shared" si="13"/>
        <v>5.18</v>
      </c>
      <c r="DZ6" s="21">
        <f t="shared" si="13"/>
        <v>6.01</v>
      </c>
      <c r="EA6" s="21">
        <f t="shared" si="13"/>
        <v>6.84</v>
      </c>
      <c r="EB6" s="21">
        <f t="shared" si="13"/>
        <v>7.69</v>
      </c>
      <c r="EC6" s="21">
        <f t="shared" si="13"/>
        <v>8.39</v>
      </c>
      <c r="ED6" s="20" t="str">
        <f>IF(ED7="","",IF(ED7="-","【-】","【"&amp;SUBSTITUTE(TEXT(ED7,"#,##0.00"),"-","△")&amp;"】"))</f>
        <v>【9.46】</v>
      </c>
      <c r="EE6" s="21">
        <f>IF(EE7="",NA(),EE7)</f>
        <v>0.01</v>
      </c>
      <c r="EF6" s="21">
        <f t="shared" ref="EF6:EN6" si="14">IF(EF7="",NA(),EF7)</f>
        <v>0.16</v>
      </c>
      <c r="EG6" s="21">
        <f t="shared" si="14"/>
        <v>0.21</v>
      </c>
      <c r="EH6" s="21">
        <f t="shared" si="14"/>
        <v>0.09</v>
      </c>
      <c r="EI6" s="21">
        <f t="shared" si="14"/>
        <v>0.06</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2">
      <c r="A7" s="14"/>
      <c r="B7" s="23">
        <v>2024</v>
      </c>
      <c r="C7" s="23">
        <v>162027</v>
      </c>
      <c r="D7" s="23">
        <v>46</v>
      </c>
      <c r="E7" s="23">
        <v>17</v>
      </c>
      <c r="F7" s="23">
        <v>1</v>
      </c>
      <c r="G7" s="23">
        <v>0</v>
      </c>
      <c r="H7" s="23" t="s">
        <v>95</v>
      </c>
      <c r="I7" s="23" t="s">
        <v>96</v>
      </c>
      <c r="J7" s="23" t="s">
        <v>97</v>
      </c>
      <c r="K7" s="23" t="s">
        <v>98</v>
      </c>
      <c r="L7" s="23" t="s">
        <v>99</v>
      </c>
      <c r="M7" s="23" t="s">
        <v>100</v>
      </c>
      <c r="N7" s="24" t="s">
        <v>101</v>
      </c>
      <c r="O7" s="24">
        <v>51.77</v>
      </c>
      <c r="P7" s="24">
        <v>75.73</v>
      </c>
      <c r="Q7" s="24">
        <v>52.24</v>
      </c>
      <c r="R7" s="24">
        <v>3476</v>
      </c>
      <c r="S7" s="24">
        <v>162672</v>
      </c>
      <c r="T7" s="24">
        <v>209.58</v>
      </c>
      <c r="U7" s="24">
        <v>776.18</v>
      </c>
      <c r="V7" s="24">
        <v>122798</v>
      </c>
      <c r="W7" s="24">
        <v>32.51</v>
      </c>
      <c r="X7" s="24">
        <v>3777.24</v>
      </c>
      <c r="Y7" s="24">
        <v>112.37</v>
      </c>
      <c r="Z7" s="24">
        <v>115.82</v>
      </c>
      <c r="AA7" s="24">
        <v>116.3</v>
      </c>
      <c r="AB7" s="24">
        <v>116.19</v>
      </c>
      <c r="AC7" s="24">
        <v>113.89</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22.58</v>
      </c>
      <c r="AV7" s="24">
        <v>25.57</v>
      </c>
      <c r="AW7" s="24">
        <v>33.450000000000003</v>
      </c>
      <c r="AX7" s="24">
        <v>58.98</v>
      </c>
      <c r="AY7" s="24">
        <v>36.200000000000003</v>
      </c>
      <c r="AZ7" s="24">
        <v>60.82</v>
      </c>
      <c r="BA7" s="24">
        <v>63.48</v>
      </c>
      <c r="BB7" s="24">
        <v>65.510000000000005</v>
      </c>
      <c r="BC7" s="24">
        <v>72.78</v>
      </c>
      <c r="BD7" s="24">
        <v>74.56</v>
      </c>
      <c r="BE7" s="24">
        <v>82.75</v>
      </c>
      <c r="BF7" s="24">
        <v>724.12</v>
      </c>
      <c r="BG7" s="24">
        <v>681.71</v>
      </c>
      <c r="BH7" s="24">
        <v>643.35</v>
      </c>
      <c r="BI7" s="24">
        <v>609.16</v>
      </c>
      <c r="BJ7" s="24">
        <v>568.24</v>
      </c>
      <c r="BK7" s="24">
        <v>920.83</v>
      </c>
      <c r="BL7" s="24">
        <v>874.02</v>
      </c>
      <c r="BM7" s="24">
        <v>827.43</v>
      </c>
      <c r="BN7" s="24">
        <v>790.32</v>
      </c>
      <c r="BO7" s="24">
        <v>747.33</v>
      </c>
      <c r="BP7" s="24">
        <v>602.55999999999995</v>
      </c>
      <c r="BQ7" s="24">
        <v>101.07</v>
      </c>
      <c r="BR7" s="24">
        <v>102.26</v>
      </c>
      <c r="BS7" s="24">
        <v>103.28</v>
      </c>
      <c r="BT7" s="24">
        <v>99.91</v>
      </c>
      <c r="BU7" s="24">
        <v>99.95</v>
      </c>
      <c r="BV7" s="24">
        <v>99.82</v>
      </c>
      <c r="BW7" s="24">
        <v>100.32</v>
      </c>
      <c r="BX7" s="24">
        <v>99.71</v>
      </c>
      <c r="BY7" s="24">
        <v>98.7</v>
      </c>
      <c r="BZ7" s="24">
        <v>100.01</v>
      </c>
      <c r="CA7" s="24">
        <v>97.94</v>
      </c>
      <c r="CB7" s="24">
        <v>191.3</v>
      </c>
      <c r="CC7" s="24">
        <v>189.96</v>
      </c>
      <c r="CD7" s="24">
        <v>185.14</v>
      </c>
      <c r="CE7" s="24">
        <v>191.91</v>
      </c>
      <c r="CF7" s="24">
        <v>192.75</v>
      </c>
      <c r="CG7" s="24">
        <v>156.77000000000001</v>
      </c>
      <c r="CH7" s="24">
        <v>157.63999999999999</v>
      </c>
      <c r="CI7" s="24">
        <v>159.59</v>
      </c>
      <c r="CJ7" s="24">
        <v>160.65</v>
      </c>
      <c r="CK7" s="24">
        <v>160.6</v>
      </c>
      <c r="CL7" s="24">
        <v>140.97999999999999</v>
      </c>
      <c r="CM7" s="24">
        <v>49.03</v>
      </c>
      <c r="CN7" s="24">
        <v>48.71</v>
      </c>
      <c r="CO7" s="24">
        <v>49.17</v>
      </c>
      <c r="CP7" s="24">
        <v>52.16</v>
      </c>
      <c r="CQ7" s="24">
        <v>56.38</v>
      </c>
      <c r="CR7" s="24">
        <v>67</v>
      </c>
      <c r="CS7" s="24">
        <v>66.650000000000006</v>
      </c>
      <c r="CT7" s="24">
        <v>64.45</v>
      </c>
      <c r="CU7" s="24">
        <v>65.11</v>
      </c>
      <c r="CV7" s="24">
        <v>65.540000000000006</v>
      </c>
      <c r="CW7" s="24">
        <v>60.13</v>
      </c>
      <c r="CX7" s="24">
        <v>96.96</v>
      </c>
      <c r="CY7" s="24">
        <v>96.93</v>
      </c>
      <c r="CZ7" s="24">
        <v>97.2</v>
      </c>
      <c r="DA7" s="24">
        <v>97.23</v>
      </c>
      <c r="DB7" s="24">
        <v>97.37</v>
      </c>
      <c r="DC7" s="24">
        <v>94.41</v>
      </c>
      <c r="DD7" s="24">
        <v>94.43</v>
      </c>
      <c r="DE7" s="24">
        <v>94.58</v>
      </c>
      <c r="DF7" s="24">
        <v>94.69</v>
      </c>
      <c r="DG7" s="24">
        <v>94.81</v>
      </c>
      <c r="DH7" s="24">
        <v>96</v>
      </c>
      <c r="DI7" s="24">
        <v>21.21</v>
      </c>
      <c r="DJ7" s="24">
        <v>23.91</v>
      </c>
      <c r="DK7" s="24">
        <v>26.53</v>
      </c>
      <c r="DL7" s="24">
        <v>29.18</v>
      </c>
      <c r="DM7" s="24">
        <v>31.7</v>
      </c>
      <c r="DN7" s="24">
        <v>34.15</v>
      </c>
      <c r="DO7" s="24">
        <v>35.53</v>
      </c>
      <c r="DP7" s="24">
        <v>37.51</v>
      </c>
      <c r="DQ7" s="24">
        <v>38.869999999999997</v>
      </c>
      <c r="DR7" s="24">
        <v>40.36</v>
      </c>
      <c r="DS7" s="24">
        <v>42.2</v>
      </c>
      <c r="DT7" s="24">
        <v>11.07</v>
      </c>
      <c r="DU7" s="24">
        <v>12.81</v>
      </c>
      <c r="DV7" s="24">
        <v>14.26</v>
      </c>
      <c r="DW7" s="24">
        <v>16.38</v>
      </c>
      <c r="DX7" s="24">
        <v>17.329999999999998</v>
      </c>
      <c r="DY7" s="24">
        <v>5.18</v>
      </c>
      <c r="DZ7" s="24">
        <v>6.01</v>
      </c>
      <c r="EA7" s="24">
        <v>6.84</v>
      </c>
      <c r="EB7" s="24">
        <v>7.69</v>
      </c>
      <c r="EC7" s="24">
        <v>8.39</v>
      </c>
      <c r="ED7" s="24">
        <v>9.4600000000000009</v>
      </c>
      <c r="EE7" s="24">
        <v>0.01</v>
      </c>
      <c r="EF7" s="24">
        <v>0.16</v>
      </c>
      <c r="EG7" s="24">
        <v>0.21</v>
      </c>
      <c r="EH7" s="24">
        <v>0.09</v>
      </c>
      <c r="EI7" s="24">
        <v>0.06</v>
      </c>
      <c r="EJ7" s="24">
        <v>0.33</v>
      </c>
      <c r="EK7" s="24">
        <v>0.22</v>
      </c>
      <c r="EL7" s="24">
        <v>0.23</v>
      </c>
      <c r="EM7" s="24">
        <v>0.18</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長濱　健仁</cp:lastModifiedBy>
  <cp:lastPrinted>2026-01-20T04:18:03Z</cp:lastPrinted>
  <dcterms:modified xsi:type="dcterms:W3CDTF">2026-02-26T04:43:16Z</dcterms:modified>
</cp:coreProperties>
</file>