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26.241\財務係$\財務係共有\11.照会関係\令和07年度\【R080123〆】公営企業に係る経営比較分析表（令和６年度決算）の分析・公表について\回答\01水道\"/>
    </mc:Choice>
  </mc:AlternateContent>
  <workbookProtection workbookAlgorithmName="SHA-512" workbookHashValue="wCmZ+4kQVQHGoedF+gfxPOZ3sw6F13ucfv9VxW0BgLG7/GLmtY21isvqcM3zJy8K4wW0WxcL0bHHTWVuDTwnLA==" workbookSaltValue="MyIWcvyydPMG86I34tPPB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<sst xmlns="http://schemas.openxmlformats.org/spreadsheetml/2006/main" count="228" uniqueCount="113">
  <si>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</si>
  <si>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</si>
  <si>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</si>
  <si>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</si>
  <si>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</si>
  <si>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</si>
  <si>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</si>
  <si>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</si>
  <si>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</si>
  <si>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</si>
  <si>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</si>
  <si>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</si>
  <si>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</si>
  <si>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</si>
  <si>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</si>
  <si>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</si>
  <si>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</si>
  <si>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</si>
  <si>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</si>
  <si>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</si>
  <si>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</si>
  <si>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</si>
  <si>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</si>
  <si>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</si>
  <si>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</si>
  <si>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</si>
  <si>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</si>
  <si>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</si>
  <si>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</si>
  <si>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</si>
  <si>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</si>
  <si>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</si>
  <si>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</si>
  <si>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</si>
  <si>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</si>
  <si>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</si>
  <si>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</si>
  <si>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</si>
  <si>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</si>
  <si>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</si>
  <si>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</si>
  <si>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</si>
  <si>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</si>
  <si>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</si>
  <si>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</si>
  <si>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</si>
  <si>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</si>
  <si>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</si>
  <si>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</si>
  <si>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</si>
  <si>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</si>
  <si>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</si>
  <si>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</si>
  <si>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</si>
  <si>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</si>
  <si>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</si>
  <si>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</si>
  <si>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</si>
  <si>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</si>
  <si>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</si>
  <si>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</si>
  <si>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</si>
  <si>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</si>
  <si>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</si>
  <si>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</si>
  <si>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</si>
  <si>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</si>
  <si>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</si>
  <si>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</si>
  <si>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</si>
  <si>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</si>
  <si>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</si>
  <si>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</si>
  <si>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</si>
  <si>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</si>
  <si>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</si>
  <si>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</si>
  <si>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</si>
  <si>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</si>
  <si>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</si>
  <si>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</si>
  <si>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</si>
  <si>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</si>
  <si>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</si>
  <si>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</si>
  <si>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</si>
  <si>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</si>
  <si>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</si>
  <si>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</si>
  <si>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</si>
  <si>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</si>
  <si>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</si>
  <si>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</si>
  <si>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高岡市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</si>
  <si>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</si>
  <si>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</si>
  <si>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</si>
  <si>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</si>
  <si>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</si>
  <si>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</si>
  <si>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</si>
  <si>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</si>
  <si>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</si>
  <si>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</si>
  <si>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</si>
  <si>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</si>
  <si>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</si>
  <si>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</si>
  <si>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</si>
  <si>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</si>
  <si>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・①有形固定資産減価償却率、②管路経年化率は年々上昇傾向にあり、全国・類似団体平均を上回っている。
・③管路更新率は、大口径の基幹管路更新事業に集中的に取り組んだことから全国平均を下回っている。計画的かつ効率的に管路更新事業を推進していく必要がある。</t>
    <phoneticPr fontId="4"/>
  </si>
  <si>
    <t xml:space="preserve">・経常収支比率、流動比率及び料金回収率はともに100％を超え、概ね健全な経営状況にあると言える。しかし、今後は人口減少に伴い水需要が大きく減少する一方で、老朽施設の更新需要が増大するなど経営環境はますます厳しくなることから、事業の効率化に一層努めるとともに強靭な水道の構築を目指していかなければならない。
・今後も効率的な事業運営に努める中、施設の統合やダウンサイジング、長寿命化を図ることで更新費用の抑制に努めるとともに、広域連携や官民連携の推進による経営基盤の強化を視野に入れた中長期視点に立った健全経営に取り組む必要がある。
</t>
    <phoneticPr fontId="4"/>
  </si>
  <si>
    <t>・①経常収支比率は黒字を示す100％を上回っており、②累積欠損金も発生しておらず健全な経営状況にあると言える。今後も業務効率化を図る中、健全な経営に努めていきたい。
・③流動比率は300％を上回っており、１年以内の短期債務に対する支払い能力が十分あると言える。
・④企業債残高対給水収益比率は全国・類似団体平均と比較し、上回っている。
・⑤料金回収率は100％を上回っており、適切な料金収入による健全な経営であると言える。
・⑥給水原価は近年の物価高騰の影響により上昇傾向にある。業務効率化を図り、費用の抑制に努めていく。
・⑦施設利用率は全国・類似団体平均に比べ低い水準であるが、人口減少などにより平均配水量が減少していることから、今後の水需要を適正に見極める中、施設規模の見直しや施設の統廃合を検討する必要がある。
・⑧有収率は、近年漏水調査に注力しているため、全国・類似団体平均を上回っている。引き続き有収率の向上に努めていく。</t>
    <rPh sb="156" eb="158">
      <t>ヒカク</t>
    </rPh>
    <rPh sb="160" eb="162">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</si>
</sst>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0.64</c:v>
                </c:pt>
                <c:pt idx="1">
                  <c:v>0.44</c:v>
                </c:pt>
                <c:pt idx="2">
                  <c:v>0.62</c:v>
                </c:pt>
                <c:pt idx="3">
                  <c:v>0.41</c:v>
                </c:pt>
                <c:pt idx="4">
                  <c:v>0.35</c:v>
                </c:pt>
              </c:numCache>
            </c:numRef>
          </c:val>
          <c:extLst>
            <c:ext xmlns:c16="http://schemas.microsoft.com/office/drawing/2014/chart" uri="{C3380CC4-5D6E-409C-BE32-E72D297353CC}">
              <c16:uniqueId val="{00000000-F447-4DEC-A7DE-3FC9851BFF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c:v>
                </c:pt>
                <c:pt idx="3">
                  <c:v>0.57999999999999996</c:v>
                </c:pt>
                <c:pt idx="4">
                  <c:v>0.56999999999999995</c:v>
                </c:pt>
              </c:numCache>
            </c:numRef>
          </c:val>
          <c:smooth val="0"/>
          <c:extLst>
            <c:ext xmlns:c16="http://schemas.microsoft.com/office/drawing/2014/chart" uri="{C3380CC4-5D6E-409C-BE32-E72D297353CC}">
              <c16:uniqueId val="{00000001-F447-4DEC-A7DE-3FC9851BFF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57.82</c:v>
                </c:pt>
                <c:pt idx="1">
                  <c:v>56.72</c:v>
                </c:pt>
                <c:pt idx="2">
                  <c:v>55.95</c:v>
                </c:pt>
                <c:pt idx="3">
                  <c:v>55.84</c:v>
                </c:pt>
                <c:pt idx="4">
                  <c:v>55.69</c:v>
                </c:pt>
              </c:numCache>
            </c:numRef>
          </c:val>
          <c:extLst>
            <c:ext xmlns:c16="http://schemas.microsoft.com/office/drawing/2014/chart" uri="{C3380CC4-5D6E-409C-BE32-E72D297353CC}">
              <c16:uniqueId val="{00000000-7697-4BB9-9742-A2FA8BE3EDA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61.81</c:v>
                </c:pt>
                <c:pt idx="3">
                  <c:v>62.35</c:v>
                </c:pt>
                <c:pt idx="4">
                  <c:v>62.69</c:v>
                </c:pt>
              </c:numCache>
            </c:numRef>
          </c:val>
          <c:smooth val="0"/>
          <c:extLst>
            <c:ext xmlns:c16="http://schemas.microsoft.com/office/drawing/2014/chart" uri="{C3380CC4-5D6E-409C-BE32-E72D297353CC}">
              <c16:uniqueId val="{00000001-7697-4BB9-9742-A2FA8BE3EDA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89.65</c:v>
                </c:pt>
                <c:pt idx="1">
                  <c:v>91.36</c:v>
                </c:pt>
                <c:pt idx="2">
                  <c:v>91.74</c:v>
                </c:pt>
                <c:pt idx="3">
                  <c:v>90.88</c:v>
                </c:pt>
                <c:pt idx="4">
                  <c:v>90.83</c:v>
                </c:pt>
              </c:numCache>
            </c:numRef>
          </c:val>
          <c:extLst>
            <c:ext xmlns:c16="http://schemas.microsoft.com/office/drawing/2014/chart" uri="{C3380CC4-5D6E-409C-BE32-E72D297353CC}">
              <c16:uniqueId val="{00000000-DEBF-4FAC-8C43-E0C26FF7239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89.24</c:v>
                </c:pt>
                <c:pt idx="3">
                  <c:v>88.71</c:v>
                </c:pt>
                <c:pt idx="4">
                  <c:v>88.32</c:v>
                </c:pt>
              </c:numCache>
            </c:numRef>
          </c:val>
          <c:smooth val="0"/>
          <c:extLst>
            <c:ext xmlns:c16="http://schemas.microsoft.com/office/drawing/2014/chart" uri="{C3380CC4-5D6E-409C-BE32-E72D297353CC}">
              <c16:uniqueId val="{00000001-DEBF-4FAC-8C43-E0C26FF7239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119.65</c:v>
                </c:pt>
                <c:pt idx="1">
                  <c:v>120.72</c:v>
                </c:pt>
                <c:pt idx="2">
                  <c:v>116.58</c:v>
                </c:pt>
                <c:pt idx="3">
                  <c:v>115.39</c:v>
                </c:pt>
                <c:pt idx="4">
                  <c:v>110.13</c:v>
                </c:pt>
              </c:numCache>
            </c:numRef>
          </c:val>
          <c:extLst>
            <c:ext xmlns:c16="http://schemas.microsoft.com/office/drawing/2014/chart" uri="{C3380CC4-5D6E-409C-BE32-E72D297353CC}">
              <c16:uniqueId val="{00000000-F432-4AC8-BCA9-C7213519E9B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109.99</c:v>
                </c:pt>
                <c:pt idx="3">
                  <c:v>110.2</c:v>
                </c:pt>
                <c:pt idx="4">
                  <c:v>108.49</c:v>
                </c:pt>
              </c:numCache>
            </c:numRef>
          </c:val>
          <c:smooth val="0"/>
          <c:extLst>
            <c:ext xmlns:c16="http://schemas.microsoft.com/office/drawing/2014/chart" uri="{C3380CC4-5D6E-409C-BE32-E72D297353CC}">
              <c16:uniqueId val="{00000001-F432-4AC8-BCA9-C7213519E9B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50.09</c:v>
                </c:pt>
                <c:pt idx="1">
                  <c:v>51.03</c:v>
                </c:pt>
                <c:pt idx="2">
                  <c:v>51.86</c:v>
                </c:pt>
                <c:pt idx="3">
                  <c:v>52.57</c:v>
                </c:pt>
                <c:pt idx="4">
                  <c:v>52.8</c:v>
                </c:pt>
              </c:numCache>
            </c:numRef>
          </c:val>
          <c:extLst>
            <c:ext xmlns:c16="http://schemas.microsoft.com/office/drawing/2014/chart" uri="{C3380CC4-5D6E-409C-BE32-E72D297353CC}">
              <c16:uniqueId val="{00000000-B707-4AF6-804C-216470DE8F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51.28</c:v>
                </c:pt>
                <c:pt idx="3">
                  <c:v>51.95</c:v>
                </c:pt>
                <c:pt idx="4">
                  <c:v>52.55</c:v>
                </c:pt>
              </c:numCache>
            </c:numRef>
          </c:val>
          <c:smooth val="0"/>
          <c:extLst>
            <c:ext xmlns:c16="http://schemas.microsoft.com/office/drawing/2014/chart" uri="{C3380CC4-5D6E-409C-BE32-E72D297353CC}">
              <c16:uniqueId val="{00000001-B707-4AF6-804C-216470DE8F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25.22</c:v>
                </c:pt>
                <c:pt idx="1">
                  <c:v>26.66</c:v>
                </c:pt>
                <c:pt idx="2">
                  <c:v>28.38</c:v>
                </c:pt>
                <c:pt idx="3">
                  <c:v>29.73</c:v>
                </c:pt>
                <c:pt idx="4">
                  <c:v>31.28</c:v>
                </c:pt>
              </c:numCache>
            </c:numRef>
          </c:val>
          <c:extLst>
            <c:ext xmlns:c16="http://schemas.microsoft.com/office/drawing/2014/chart" uri="{C3380CC4-5D6E-409C-BE32-E72D297353CC}">
              <c16:uniqueId val="{00000000-E3B1-43C1-B38F-ADF4D75DB0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22.64</c:v>
                </c:pt>
                <c:pt idx="3">
                  <c:v>24.49</c:v>
                </c:pt>
                <c:pt idx="4">
                  <c:v>25.85</c:v>
                </c:pt>
              </c:numCache>
            </c:numRef>
          </c:val>
          <c:smooth val="0"/>
          <c:extLst>
            <c:ext xmlns:c16="http://schemas.microsoft.com/office/drawing/2014/chart" uri="{C3380CC4-5D6E-409C-BE32-E72D297353CC}">
              <c16:uniqueId val="{00000001-E3B1-43C1-B38F-ADF4D75DB0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8D-4DCB-94D0-64D4FD70DF5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formatCode="#,##0.00;&quot;△&quot;#,##0.00">
                  <c:v>0</c:v>
                </c:pt>
                <c:pt idx="3">
                  <c:v>0.05</c:v>
                </c:pt>
                <c:pt idx="4" formatCode="#,##0.00;&quot;△&quot;#,##0.00">
                  <c:v>0</c:v>
                </c:pt>
              </c:numCache>
            </c:numRef>
          </c:val>
          <c:smooth val="0"/>
          <c:extLst>
            <c:ext xmlns:c16="http://schemas.microsoft.com/office/drawing/2014/chart" uri="{C3380CC4-5D6E-409C-BE32-E72D297353CC}">
              <c16:uniqueId val="{00000001-3A8D-4DCB-94D0-64D4FD70DF5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248.37</c:v>
                </c:pt>
                <c:pt idx="1">
                  <c:v>266.85000000000002</c:v>
                </c:pt>
                <c:pt idx="2">
                  <c:v>303.33999999999997</c:v>
                </c:pt>
                <c:pt idx="3">
                  <c:v>325.68</c:v>
                </c:pt>
                <c:pt idx="4">
                  <c:v>325.61</c:v>
                </c:pt>
              </c:numCache>
            </c:numRef>
          </c:val>
          <c:extLst>
            <c:ext xmlns:c16="http://schemas.microsoft.com/office/drawing/2014/chart" uri="{C3380CC4-5D6E-409C-BE32-E72D297353CC}">
              <c16:uniqueId val="{00000000-2170-4E66-AE26-F3A0C924958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364.24</c:v>
                </c:pt>
                <c:pt idx="3">
                  <c:v>369.82</c:v>
                </c:pt>
                <c:pt idx="4">
                  <c:v>355.75</c:v>
                </c:pt>
              </c:numCache>
            </c:numRef>
          </c:val>
          <c:smooth val="0"/>
          <c:extLst>
            <c:ext xmlns:c16="http://schemas.microsoft.com/office/drawing/2014/chart" uri="{C3380CC4-5D6E-409C-BE32-E72D297353CC}">
              <c16:uniqueId val="{00000001-2170-4E66-AE26-F3A0C924958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243.25</c:v>
                </c:pt>
                <c:pt idx="1">
                  <c:v>230.95</c:v>
                </c:pt>
                <c:pt idx="2">
                  <c:v>232.35</c:v>
                </c:pt>
                <c:pt idx="3">
                  <c:v>235.54</c:v>
                </c:pt>
                <c:pt idx="4">
                  <c:v>252.45</c:v>
                </c:pt>
              </c:numCache>
            </c:numRef>
          </c:val>
          <c:extLst>
            <c:ext xmlns:c16="http://schemas.microsoft.com/office/drawing/2014/chart" uri="{C3380CC4-5D6E-409C-BE32-E72D297353CC}">
              <c16:uniqueId val="{00000000-A1D3-4946-8FA2-40460DC180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238.77</c:v>
                </c:pt>
                <c:pt idx="3">
                  <c:v>218.57</c:v>
                </c:pt>
                <c:pt idx="4">
                  <c:v>222.45</c:v>
                </c:pt>
              </c:numCache>
            </c:numRef>
          </c:val>
          <c:smooth val="0"/>
          <c:extLst>
            <c:ext xmlns:c16="http://schemas.microsoft.com/office/drawing/2014/chart" uri="{C3380CC4-5D6E-409C-BE32-E72D297353CC}">
              <c16:uniqueId val="{00000001-A1D3-4946-8FA2-40460DC180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113.81</c:v>
                </c:pt>
                <c:pt idx="1">
                  <c:v>117.27</c:v>
                </c:pt>
                <c:pt idx="2">
                  <c:v>111.56</c:v>
                </c:pt>
                <c:pt idx="3">
                  <c:v>110.2</c:v>
                </c:pt>
                <c:pt idx="4">
                  <c:v>105.29</c:v>
                </c:pt>
              </c:numCache>
            </c:numRef>
          </c:val>
          <c:extLst>
            <c:ext xmlns:c16="http://schemas.microsoft.com/office/drawing/2014/chart" uri="{C3380CC4-5D6E-409C-BE32-E72D297353CC}">
              <c16:uniqueId val="{00000000-B4F1-491A-958B-E6F4DF72FF3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98.85</c:v>
                </c:pt>
                <c:pt idx="3">
                  <c:v>101.78</c:v>
                </c:pt>
                <c:pt idx="4">
                  <c:v>100.33</c:v>
                </c:pt>
              </c:numCache>
            </c:numRef>
          </c:val>
          <c:smooth val="0"/>
          <c:extLst>
            <c:ext xmlns:c16="http://schemas.microsoft.com/office/drawing/2014/chart" uri="{C3380CC4-5D6E-409C-BE32-E72D297353CC}">
              <c16:uniqueId val="{00000001-B4F1-491A-958B-E6F4DF72FF3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162.6</c:v>
                </c:pt>
                <c:pt idx="1">
                  <c:v>160.84</c:v>
                </c:pt>
                <c:pt idx="2">
                  <c:v>169.11</c:v>
                </c:pt>
                <c:pt idx="3">
                  <c:v>171</c:v>
                </c:pt>
                <c:pt idx="4">
                  <c:v>179.8</c:v>
                </c:pt>
              </c:numCache>
            </c:numRef>
          </c:val>
          <c:extLst>
            <c:ext xmlns:c16="http://schemas.microsoft.com/office/drawing/2014/chart" uri="{C3380CC4-5D6E-409C-BE32-E72D297353CC}">
              <c16:uniqueId val="{00000000-73B1-4CBE-98A5-2C6C19739F0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162.61000000000001</c:v>
                </c:pt>
                <c:pt idx="3">
                  <c:v>163.94</c:v>
                </c:pt>
                <c:pt idx="4">
                  <c:v>169.31</c:v>
                </c:pt>
              </c:numCache>
            </c:numRef>
          </c:val>
          <c:smooth val="0"/>
          <c:extLst>
            <c:ext xmlns:c16="http://schemas.microsoft.com/office/drawing/2014/chart" uri="{C3380CC4-5D6E-409C-BE32-E72D297353CC}">
              <c16:uniqueId val="{00000001-73B1-4CBE-98A5-2C6C19739F0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0" zoomScale="85" zoomScaleNormal="85" workbookViewId="0">
      <selection activeCell="BH13" sqref="BH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富山県　高岡市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自治体職員</v>
      </c>
      <c r="AE8" s="74"/>
      <c r="AF8" s="74"/>
      <c r="AG8" s="74"/>
      <c r="AH8" s="74"/>
      <c r="AI8" s="74"/>
      <c r="AJ8" s="74"/>
      <c r="AK8" s="2"/>
      <c r="AL8" s="65">
        <f>データ!$R$6</f>
        <v>162672</v>
      </c>
      <c r="AM8" s="65"/>
      <c r="AN8" s="65"/>
      <c r="AO8" s="65"/>
      <c r="AP8" s="65"/>
      <c r="AQ8" s="65"/>
      <c r="AR8" s="65"/>
      <c r="AS8" s="65"/>
      <c r="AT8" s="36">
        <f>データ!$S$6</f>
        <v>209.58</v>
      </c>
      <c r="AU8" s="37"/>
      <c r="AV8" s="37"/>
      <c r="AW8" s="37"/>
      <c r="AX8" s="37"/>
      <c r="AY8" s="37"/>
      <c r="AZ8" s="37"/>
      <c r="BA8" s="37"/>
      <c r="BB8" s="54">
        <f>データ!$T$6</f>
        <v>776.18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76.13</v>
      </c>
      <c r="J10" s="37"/>
      <c r="K10" s="37"/>
      <c r="L10" s="37"/>
      <c r="M10" s="37"/>
      <c r="N10" s="37"/>
      <c r="O10" s="64"/>
      <c r="P10" s="54">
        <f>データ!$P$6</f>
        <v>90.81</v>
      </c>
      <c r="Q10" s="54"/>
      <c r="R10" s="54"/>
      <c r="S10" s="54"/>
      <c r="T10" s="54"/>
      <c r="U10" s="54"/>
      <c r="V10" s="54"/>
      <c r="W10" s="65">
        <f>データ!$Q$6</f>
        <v>3438</v>
      </c>
      <c r="X10" s="65"/>
      <c r="Y10" s="65"/>
      <c r="Z10" s="65"/>
      <c r="AA10" s="65"/>
      <c r="AB10" s="65"/>
      <c r="AC10" s="65"/>
      <c r="AD10" s="2"/>
      <c r="AE10" s="2"/>
      <c r="AF10" s="2"/>
      <c r="AG10" s="2"/>
      <c r="AH10" s="2"/>
      <c r="AI10" s="2"/>
      <c r="AJ10" s="2"/>
      <c r="AK10" s="2"/>
      <c r="AL10" s="65">
        <f>データ!$U$6</f>
        <v>147245</v>
      </c>
      <c r="AM10" s="65"/>
      <c r="AN10" s="65"/>
      <c r="AO10" s="65"/>
      <c r="AP10" s="65"/>
      <c r="AQ10" s="65"/>
      <c r="AR10" s="65"/>
      <c r="AS10" s="65"/>
      <c r="AT10" s="36">
        <f>データ!$V$6</f>
        <v>209.58</v>
      </c>
      <c r="AU10" s="37"/>
      <c r="AV10" s="37"/>
      <c r="AW10" s="37"/>
      <c r="AX10" s="37"/>
      <c r="AY10" s="37"/>
      <c r="AZ10" s="37"/>
      <c r="BA10" s="37"/>
      <c r="BB10" s="54">
        <f>データ!$W$6</f>
        <v>702.57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alMptw6Jc7l6ipiaJPgrvhbBgKZd5RTn9j5TdfJihn1gevjnbFcgdZYCnWxk6RaNASuL+Eal72pFMoD3cK3kA==" saltValue="/RG7mdEQ21YzeZ3BNlb5s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162027</v>
      </c>
      <c r="D6" s="20">
        <f t="shared" si="3"/>
        <v>46</v>
      </c>
      <c r="E6" s="20">
        <f t="shared" si="3"/>
        <v>1</v>
      </c>
      <c r="F6" s="20">
        <f t="shared" si="3"/>
        <v>0</v>
      </c>
      <c r="G6" s="20">
        <f t="shared" si="3"/>
        <v>1</v>
      </c>
      <c r="H6" s="20" t="str">
        <f t="shared" si="3"/>
        <v>富山県　高岡市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76.13</v>
      </c>
      <c r="P6" s="21">
        <f t="shared" si="3"/>
        <v>90.81</v>
      </c>
      <c r="Q6" s="21">
        <f t="shared" si="3"/>
        <v>3438</v>
      </c>
      <c r="R6" s="21">
        <f t="shared" si="3"/>
        <v>162672</v>
      </c>
      <c r="S6" s="21">
        <f t="shared" si="3"/>
        <v>209.58</v>
      </c>
      <c r="T6" s="21">
        <f t="shared" si="3"/>
        <v>776.18</v>
      </c>
      <c r="U6" s="21">
        <f t="shared" si="3"/>
        <v>147245</v>
      </c>
      <c r="V6" s="21">
        <f t="shared" si="3"/>
        <v>209.58</v>
      </c>
      <c r="W6" s="21">
        <f t="shared" si="3"/>
        <v>702.57</v>
      </c>
      <c r="X6" s="22">
        <f>IF(X7="",NA(),X7)</f>
        <v>119.65</v>
      </c>
      <c r="Y6" s="22">
        <f t="shared" ref="Y6:AG6" si="4">IF(Y7="",NA(),Y7)</f>
        <v>120.72</v>
      </c>
      <c r="Z6" s="22">
        <f t="shared" si="4"/>
        <v>116.58</v>
      </c>
      <c r="AA6" s="22">
        <f t="shared" si="4"/>
        <v>115.39</v>
      </c>
      <c r="AB6" s="22">
        <f t="shared" si="4"/>
        <v>110.13</v>
      </c>
      <c r="AC6" s="22">
        <f t="shared" si="4"/>
        <v>112.36</v>
      </c>
      <c r="AD6" s="22">
        <f t="shared" si="4"/>
        <v>112.26</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1">
        <f t="shared" si="5"/>
        <v>0</v>
      </c>
      <c r="AQ6" s="22">
        <f t="shared" si="5"/>
        <v>0.05</v>
      </c>
      <c r="AR6" s="21">
        <f t="shared" si="5"/>
        <v>0</v>
      </c>
      <c r="AS6" s="21" t="str">
        <f>IF(AS7="","",IF(AS7="-","【-】","【"&amp;SUBSTITUTE(TEXT(AS7,"#,##0.00"),"-","△")&amp;"】"))</f>
        <v>【1.61】</v>
      </c>
      <c r="AT6" s="22">
        <f>IF(AT7="",NA(),AT7)</f>
        <v>248.37</v>
      </c>
      <c r="AU6" s="22">
        <f t="shared" ref="AU6:BC6" si="6">IF(AU7="",NA(),AU7)</f>
        <v>266.85000000000002</v>
      </c>
      <c r="AV6" s="22">
        <f t="shared" si="6"/>
        <v>303.33999999999997</v>
      </c>
      <c r="AW6" s="22">
        <f t="shared" si="6"/>
        <v>325.68</v>
      </c>
      <c r="AX6" s="22">
        <f t="shared" si="6"/>
        <v>325.61</v>
      </c>
      <c r="AY6" s="22">
        <f t="shared" si="6"/>
        <v>306.08</v>
      </c>
      <c r="AZ6" s="22">
        <f t="shared" si="6"/>
        <v>306.14999999999998</v>
      </c>
      <c r="BA6" s="22">
        <f t="shared" si="6"/>
        <v>364.24</v>
      </c>
      <c r="BB6" s="22">
        <f t="shared" si="6"/>
        <v>369.82</v>
      </c>
      <c r="BC6" s="22">
        <f t="shared" si="6"/>
        <v>355.75</v>
      </c>
      <c r="BD6" s="21" t="str">
        <f>IF(BD7="","",IF(BD7="-","【-】","【"&amp;SUBSTITUTE(TEXT(BD7,"#,##0.00"),"-","△")&amp;"】"))</f>
        <v>【239.69】</v>
      </c>
      <c r="BE6" s="22">
        <f>IF(BE7="",NA(),BE7)</f>
        <v>243.25</v>
      </c>
      <c r="BF6" s="22">
        <f t="shared" ref="BF6:BN6" si="7">IF(BF7="",NA(),BF7)</f>
        <v>230.95</v>
      </c>
      <c r="BG6" s="22">
        <f t="shared" si="7"/>
        <v>232.35</v>
      </c>
      <c r="BH6" s="22">
        <f t="shared" si="7"/>
        <v>235.54</v>
      </c>
      <c r="BI6" s="22">
        <f t="shared" si="7"/>
        <v>252.45</v>
      </c>
      <c r="BJ6" s="22">
        <f t="shared" si="7"/>
        <v>294.66000000000003</v>
      </c>
      <c r="BK6" s="22">
        <f t="shared" si="7"/>
        <v>285.27</v>
      </c>
      <c r="BL6" s="22">
        <f t="shared" si="7"/>
        <v>238.77</v>
      </c>
      <c r="BM6" s="22">
        <f t="shared" si="7"/>
        <v>218.57</v>
      </c>
      <c r="BN6" s="22">
        <f t="shared" si="7"/>
        <v>222.45</v>
      </c>
      <c r="BO6" s="21" t="str">
        <f>IF(BO7="","",IF(BO7="-","【-】","【"&amp;SUBSTITUTE(TEXT(BO7,"#,##0.00"),"-","△")&amp;"】"))</f>
        <v>【264.86】</v>
      </c>
      <c r="BP6" s="22">
        <f>IF(BP7="",NA(),BP7)</f>
        <v>113.81</v>
      </c>
      <c r="BQ6" s="22">
        <f t="shared" ref="BQ6:BY6" si="8">IF(BQ7="",NA(),BQ7)</f>
        <v>117.27</v>
      </c>
      <c r="BR6" s="22">
        <f t="shared" si="8"/>
        <v>111.56</v>
      </c>
      <c r="BS6" s="22">
        <f t="shared" si="8"/>
        <v>110.2</v>
      </c>
      <c r="BT6" s="22">
        <f t="shared" si="8"/>
        <v>105.29</v>
      </c>
      <c r="BU6" s="22">
        <f t="shared" si="8"/>
        <v>103.75</v>
      </c>
      <c r="BV6" s="22">
        <f t="shared" si="8"/>
        <v>105.3</v>
      </c>
      <c r="BW6" s="22">
        <f t="shared" si="8"/>
        <v>98.85</v>
      </c>
      <c r="BX6" s="22">
        <f t="shared" si="8"/>
        <v>101.78</v>
      </c>
      <c r="BY6" s="22">
        <f t="shared" si="8"/>
        <v>100.33</v>
      </c>
      <c r="BZ6" s="21" t="str">
        <f>IF(BZ7="","",IF(BZ7="-","【-】","【"&amp;SUBSTITUTE(TEXT(BZ7,"#,##0.00"),"-","△")&amp;"】"))</f>
        <v>【97.59】</v>
      </c>
      <c r="CA6" s="22">
        <f>IF(CA7="",NA(),CA7)</f>
        <v>162.6</v>
      </c>
      <c r="CB6" s="22">
        <f t="shared" ref="CB6:CJ6" si="9">IF(CB7="",NA(),CB7)</f>
        <v>160.84</v>
      </c>
      <c r="CC6" s="22">
        <f t="shared" si="9"/>
        <v>169.11</v>
      </c>
      <c r="CD6" s="22">
        <f t="shared" si="9"/>
        <v>171</v>
      </c>
      <c r="CE6" s="22">
        <f t="shared" si="9"/>
        <v>179.8</v>
      </c>
      <c r="CF6" s="22">
        <f t="shared" si="9"/>
        <v>159.93</v>
      </c>
      <c r="CG6" s="22">
        <f t="shared" si="9"/>
        <v>162.77000000000001</v>
      </c>
      <c r="CH6" s="22">
        <f t="shared" si="9"/>
        <v>162.61000000000001</v>
      </c>
      <c r="CI6" s="22">
        <f t="shared" si="9"/>
        <v>163.94</v>
      </c>
      <c r="CJ6" s="22">
        <f t="shared" si="9"/>
        <v>169.31</v>
      </c>
      <c r="CK6" s="21" t="str">
        <f>IF(CK7="","",IF(CK7="-","【-】","【"&amp;SUBSTITUTE(TEXT(CK7,"#,##0.00"),"-","△")&amp;"】"))</f>
        <v>【181.66】</v>
      </c>
      <c r="CL6" s="22">
        <f>IF(CL7="",NA(),CL7)</f>
        <v>57.82</v>
      </c>
      <c r="CM6" s="22">
        <f t="shared" ref="CM6:CU6" si="10">IF(CM7="",NA(),CM7)</f>
        <v>56.72</v>
      </c>
      <c r="CN6" s="22">
        <f t="shared" si="10"/>
        <v>55.95</v>
      </c>
      <c r="CO6" s="22">
        <f t="shared" si="10"/>
        <v>55.84</v>
      </c>
      <c r="CP6" s="22">
        <f t="shared" si="10"/>
        <v>55.69</v>
      </c>
      <c r="CQ6" s="22">
        <f t="shared" si="10"/>
        <v>63.12</v>
      </c>
      <c r="CR6" s="22">
        <f t="shared" si="10"/>
        <v>62.57</v>
      </c>
      <c r="CS6" s="22">
        <f t="shared" si="10"/>
        <v>61.81</v>
      </c>
      <c r="CT6" s="22">
        <f t="shared" si="10"/>
        <v>62.35</v>
      </c>
      <c r="CU6" s="22">
        <f t="shared" si="10"/>
        <v>62.69</v>
      </c>
      <c r="CV6" s="21" t="str">
        <f>IF(CV7="","",IF(CV7="-","【-】","【"&amp;SUBSTITUTE(TEXT(CV7,"#,##0.00"),"-","△")&amp;"】"))</f>
        <v>【60.21】</v>
      </c>
      <c r="CW6" s="22">
        <f>IF(CW7="",NA(),CW7)</f>
        <v>89.65</v>
      </c>
      <c r="CX6" s="22">
        <f t="shared" ref="CX6:DF6" si="11">IF(CX7="",NA(),CX7)</f>
        <v>91.36</v>
      </c>
      <c r="CY6" s="22">
        <f t="shared" si="11"/>
        <v>91.74</v>
      </c>
      <c r="CZ6" s="22">
        <f t="shared" si="11"/>
        <v>90.88</v>
      </c>
      <c r="DA6" s="22">
        <f t="shared" si="11"/>
        <v>90.83</v>
      </c>
      <c r="DB6" s="22">
        <f t="shared" si="11"/>
        <v>90.09</v>
      </c>
      <c r="DC6" s="22">
        <f t="shared" si="11"/>
        <v>90.21</v>
      </c>
      <c r="DD6" s="22">
        <f t="shared" si="11"/>
        <v>89.24</v>
      </c>
      <c r="DE6" s="22">
        <f t="shared" si="11"/>
        <v>88.71</v>
      </c>
      <c r="DF6" s="22">
        <f t="shared" si="11"/>
        <v>88.32</v>
      </c>
      <c r="DG6" s="21" t="str">
        <f>IF(DG7="","",IF(DG7="-","【-】","【"&amp;SUBSTITUTE(TEXT(DG7,"#,##0.00"),"-","△")&amp;"】"))</f>
        <v>【89.21】</v>
      </c>
      <c r="DH6" s="22">
        <f>IF(DH7="",NA(),DH7)</f>
        <v>50.09</v>
      </c>
      <c r="DI6" s="22">
        <f t="shared" ref="DI6:DQ6" si="12">IF(DI7="",NA(),DI7)</f>
        <v>51.03</v>
      </c>
      <c r="DJ6" s="22">
        <f t="shared" si="12"/>
        <v>51.86</v>
      </c>
      <c r="DK6" s="22">
        <f t="shared" si="12"/>
        <v>52.57</v>
      </c>
      <c r="DL6" s="22">
        <f t="shared" si="12"/>
        <v>52.8</v>
      </c>
      <c r="DM6" s="22">
        <f t="shared" si="12"/>
        <v>50.31</v>
      </c>
      <c r="DN6" s="22">
        <f t="shared" si="12"/>
        <v>50.74</v>
      </c>
      <c r="DO6" s="22">
        <f t="shared" si="12"/>
        <v>51.28</v>
      </c>
      <c r="DP6" s="22">
        <f t="shared" si="12"/>
        <v>51.95</v>
      </c>
      <c r="DQ6" s="22">
        <f t="shared" si="12"/>
        <v>52.55</v>
      </c>
      <c r="DR6" s="21" t="str">
        <f>IF(DR7="","",IF(DR7="-","【-】","【"&amp;SUBSTITUTE(TEXT(DR7,"#,##0.00"),"-","△")&amp;"】"))</f>
        <v>【52.41】</v>
      </c>
      <c r="DS6" s="22">
        <f>IF(DS7="",NA(),DS7)</f>
        <v>25.22</v>
      </c>
      <c r="DT6" s="22">
        <f t="shared" ref="DT6:EB6" si="13">IF(DT7="",NA(),DT7)</f>
        <v>26.66</v>
      </c>
      <c r="DU6" s="22">
        <f t="shared" si="13"/>
        <v>28.38</v>
      </c>
      <c r="DV6" s="22">
        <f t="shared" si="13"/>
        <v>29.73</v>
      </c>
      <c r="DW6" s="22">
        <f t="shared" si="13"/>
        <v>31.28</v>
      </c>
      <c r="DX6" s="22">
        <f t="shared" si="13"/>
        <v>21.34</v>
      </c>
      <c r="DY6" s="22">
        <f t="shared" si="13"/>
        <v>23.27</v>
      </c>
      <c r="DZ6" s="22">
        <f t="shared" si="13"/>
        <v>22.64</v>
      </c>
      <c r="EA6" s="22">
        <f t="shared" si="13"/>
        <v>24.49</v>
      </c>
      <c r="EB6" s="22">
        <f t="shared" si="13"/>
        <v>25.85</v>
      </c>
      <c r="EC6" s="21" t="str">
        <f>IF(EC7="","",IF(EC7="-","【-】","【"&amp;SUBSTITUTE(TEXT(EC7,"#,##0.00"),"-","△")&amp;"】"))</f>
        <v>【26.78】</v>
      </c>
      <c r="ED6" s="22">
        <f>IF(ED7="",NA(),ED7)</f>
        <v>0.64</v>
      </c>
      <c r="EE6" s="22">
        <f t="shared" ref="EE6:EM6" si="14">IF(EE7="",NA(),EE7)</f>
        <v>0.44</v>
      </c>
      <c r="EF6" s="22">
        <f t="shared" si="14"/>
        <v>0.62</v>
      </c>
      <c r="EG6" s="22">
        <f t="shared" si="14"/>
        <v>0.41</v>
      </c>
      <c r="EH6" s="22">
        <f t="shared" si="14"/>
        <v>0.35</v>
      </c>
      <c r="EI6" s="22">
        <f t="shared" si="14"/>
        <v>0.69</v>
      </c>
      <c r="EJ6" s="22">
        <f t="shared" si="14"/>
        <v>0.69</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162027</v>
      </c>
      <c r="D7" s="24">
        <v>46</v>
      </c>
      <c r="E7" s="24">
        <v>1</v>
      </c>
      <c r="F7" s="24">
        <v>0</v>
      </c>
      <c r="G7" s="24">
        <v>1</v>
      </c>
      <c r="H7" s="24" t="s">
        <v>93</v>
      </c>
      <c r="I7" s="24" t="s">
        <v>94</v>
      </c>
      <c r="J7" s="24" t="s">
        <v>95</v>
      </c>
      <c r="K7" s="24" t="s">
        <v>96</v>
      </c>
      <c r="L7" s="24" t="s">
        <v>97</v>
      </c>
      <c r="M7" s="24" t="s">
        <v>98</v>
      </c>
      <c r="N7" s="25" t="s">
        <v>99</v>
      </c>
      <c r="O7" s="25">
        <v>76.13</v>
      </c>
      <c r="P7" s="25">
        <v>90.81</v>
      </c>
      <c r="Q7" s="25">
        <v>3438</v>
      </c>
      <c r="R7" s="25">
        <v>162672</v>
      </c>
      <c r="S7" s="25">
        <v>209.58</v>
      </c>
      <c r="T7" s="25">
        <v>776.18</v>
      </c>
      <c r="U7" s="25">
        <v>147245</v>
      </c>
      <c r="V7" s="25">
        <v>209.58</v>
      </c>
      <c r="W7" s="25">
        <v>702.57</v>
      </c>
      <c r="X7" s="25">
        <v>119.65</v>
      </c>
      <c r="Y7" s="25">
        <v>120.72</v>
      </c>
      <c r="Z7" s="25">
        <v>116.58</v>
      </c>
      <c r="AA7" s="25">
        <v>115.39</v>
      </c>
      <c r="AB7" s="25">
        <v>110.13</v>
      </c>
      <c r="AC7" s="25">
        <v>112.36</v>
      </c>
      <c r="AD7" s="25">
        <v>112.26</v>
      </c>
      <c r="AE7" s="25">
        <v>109.99</v>
      </c>
      <c r="AF7" s="25">
        <v>110.2</v>
      </c>
      <c r="AG7" s="25">
        <v>108.49</v>
      </c>
      <c r="AH7" s="25">
        <v>107.26</v>
      </c>
      <c r="AI7" s="25">
        <v>0</v>
      </c>
      <c r="AJ7" s="25">
        <v>0</v>
      </c>
      <c r="AK7" s="25">
        <v>0</v>
      </c>
      <c r="AL7" s="25">
        <v>0</v>
      </c>
      <c r="AM7" s="25">
        <v>0</v>
      </c>
      <c r="AN7" s="25">
        <v>0.28999999999999998</v>
      </c>
      <c r="AO7" s="25">
        <v>0.25</v>
      </c>
      <c r="AP7" s="25">
        <v>0</v>
      </c>
      <c r="AQ7" s="25">
        <v>0.05</v>
      </c>
      <c r="AR7" s="25">
        <v>0</v>
      </c>
      <c r="AS7" s="25">
        <v>1.61</v>
      </c>
      <c r="AT7" s="25">
        <v>248.37</v>
      </c>
      <c r="AU7" s="25">
        <v>266.85000000000002</v>
      </c>
      <c r="AV7" s="25">
        <v>303.33999999999997</v>
      </c>
      <c r="AW7" s="25">
        <v>325.68</v>
      </c>
      <c r="AX7" s="25">
        <v>325.61</v>
      </c>
      <c r="AY7" s="25">
        <v>306.08</v>
      </c>
      <c r="AZ7" s="25">
        <v>306.14999999999998</v>
      </c>
      <c r="BA7" s="25">
        <v>364.24</v>
      </c>
      <c r="BB7" s="25">
        <v>369.82</v>
      </c>
      <c r="BC7" s="25">
        <v>355.75</v>
      </c>
      <c r="BD7" s="25">
        <v>239.69</v>
      </c>
      <c r="BE7" s="25">
        <v>243.25</v>
      </c>
      <c r="BF7" s="25">
        <v>230.95</v>
      </c>
      <c r="BG7" s="25">
        <v>232.35</v>
      </c>
      <c r="BH7" s="25">
        <v>235.54</v>
      </c>
      <c r="BI7" s="25">
        <v>252.45</v>
      </c>
      <c r="BJ7" s="25">
        <v>294.66000000000003</v>
      </c>
      <c r="BK7" s="25">
        <v>285.27</v>
      </c>
      <c r="BL7" s="25">
        <v>238.77</v>
      </c>
      <c r="BM7" s="25">
        <v>218.57</v>
      </c>
      <c r="BN7" s="25">
        <v>222.45</v>
      </c>
      <c r="BO7" s="25">
        <v>264.86</v>
      </c>
      <c r="BP7" s="25">
        <v>113.81</v>
      </c>
      <c r="BQ7" s="25">
        <v>117.27</v>
      </c>
      <c r="BR7" s="25">
        <v>111.56</v>
      </c>
      <c r="BS7" s="25">
        <v>110.2</v>
      </c>
      <c r="BT7" s="25">
        <v>105.29</v>
      </c>
      <c r="BU7" s="25">
        <v>103.75</v>
      </c>
      <c r="BV7" s="25">
        <v>105.3</v>
      </c>
      <c r="BW7" s="25">
        <v>98.85</v>
      </c>
      <c r="BX7" s="25">
        <v>101.78</v>
      </c>
      <c r="BY7" s="25">
        <v>100.33</v>
      </c>
      <c r="BZ7" s="25">
        <v>97.59</v>
      </c>
      <c r="CA7" s="25">
        <v>162.6</v>
      </c>
      <c r="CB7" s="25">
        <v>160.84</v>
      </c>
      <c r="CC7" s="25">
        <v>169.11</v>
      </c>
      <c r="CD7" s="25">
        <v>171</v>
      </c>
      <c r="CE7" s="25">
        <v>179.8</v>
      </c>
      <c r="CF7" s="25">
        <v>159.93</v>
      </c>
      <c r="CG7" s="25">
        <v>162.77000000000001</v>
      </c>
      <c r="CH7" s="25">
        <v>162.61000000000001</v>
      </c>
      <c r="CI7" s="25">
        <v>163.94</v>
      </c>
      <c r="CJ7" s="25">
        <v>169.31</v>
      </c>
      <c r="CK7" s="25">
        <v>181.66</v>
      </c>
      <c r="CL7" s="25">
        <v>57.82</v>
      </c>
      <c r="CM7" s="25">
        <v>56.72</v>
      </c>
      <c r="CN7" s="25">
        <v>55.95</v>
      </c>
      <c r="CO7" s="25">
        <v>55.84</v>
      </c>
      <c r="CP7" s="25">
        <v>55.69</v>
      </c>
      <c r="CQ7" s="25">
        <v>63.12</v>
      </c>
      <c r="CR7" s="25">
        <v>62.57</v>
      </c>
      <c r="CS7" s="25">
        <v>61.81</v>
      </c>
      <c r="CT7" s="25">
        <v>62.35</v>
      </c>
      <c r="CU7" s="25">
        <v>62.69</v>
      </c>
      <c r="CV7" s="25">
        <v>60.21</v>
      </c>
      <c r="CW7" s="25">
        <v>89.65</v>
      </c>
      <c r="CX7" s="25">
        <v>91.36</v>
      </c>
      <c r="CY7" s="25">
        <v>91.74</v>
      </c>
      <c r="CZ7" s="25">
        <v>90.88</v>
      </c>
      <c r="DA7" s="25">
        <v>90.83</v>
      </c>
      <c r="DB7" s="25">
        <v>90.09</v>
      </c>
      <c r="DC7" s="25">
        <v>90.21</v>
      </c>
      <c r="DD7" s="25">
        <v>89.24</v>
      </c>
      <c r="DE7" s="25">
        <v>88.71</v>
      </c>
      <c r="DF7" s="25">
        <v>88.32</v>
      </c>
      <c r="DG7" s="25">
        <v>89.21</v>
      </c>
      <c r="DH7" s="25">
        <v>50.09</v>
      </c>
      <c r="DI7" s="25">
        <v>51.03</v>
      </c>
      <c r="DJ7" s="25">
        <v>51.86</v>
      </c>
      <c r="DK7" s="25">
        <v>52.57</v>
      </c>
      <c r="DL7" s="25">
        <v>52.8</v>
      </c>
      <c r="DM7" s="25">
        <v>50.31</v>
      </c>
      <c r="DN7" s="25">
        <v>50.74</v>
      </c>
      <c r="DO7" s="25">
        <v>51.28</v>
      </c>
      <c r="DP7" s="25">
        <v>51.95</v>
      </c>
      <c r="DQ7" s="25">
        <v>52.55</v>
      </c>
      <c r="DR7" s="25">
        <v>52.41</v>
      </c>
      <c r="DS7" s="25">
        <v>25.22</v>
      </c>
      <c r="DT7" s="25">
        <v>26.66</v>
      </c>
      <c r="DU7" s="25">
        <v>28.38</v>
      </c>
      <c r="DV7" s="25">
        <v>29.73</v>
      </c>
      <c r="DW7" s="25">
        <v>31.28</v>
      </c>
      <c r="DX7" s="25">
        <v>21.34</v>
      </c>
      <c r="DY7" s="25">
        <v>23.27</v>
      </c>
      <c r="DZ7" s="25">
        <v>22.64</v>
      </c>
      <c r="EA7" s="25">
        <v>24.49</v>
      </c>
      <c r="EB7" s="25">
        <v>25.85</v>
      </c>
      <c r="EC7" s="25">
        <v>26.78</v>
      </c>
      <c r="ED7" s="25">
        <v>0.64</v>
      </c>
      <c r="EE7" s="25">
        <v>0.44</v>
      </c>
      <c r="EF7" s="25">
        <v>0.62</v>
      </c>
      <c r="EG7" s="25">
        <v>0.41</v>
      </c>
      <c r="EH7" s="25">
        <v>0.35</v>
      </c>
      <c r="EI7" s="25">
        <v>0.69</v>
      </c>
      <c r="EJ7" s="25">
        <v>0.69</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高岡市上下水道局</cp:lastModifiedBy>
  <cp:lastPrinted>2026-01-20T00:00:43Z</cp:lastPrinted>
  <dcterms:modified xsi:type="dcterms:W3CDTF">2026-01-20T00:17:39Z</dcterms:modified>
</cp:coreProperties>
</file>