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s1\20_会計\20_決算\経営比較分析\R7（R6決算）\03　提出用\下水道（法適用）\"/>
    </mc:Choice>
  </mc:AlternateContent>
  <xr:revisionPtr revIDLastSave="0" documentId="13_ncr:1_{417DBA29-BB34-496F-8A74-81C9C84716BA}" xr6:coauthVersionLast="47" xr6:coauthVersionMax="47" xr10:uidLastSave="{00000000-0000-0000-0000-000000000000}"/>
  <workbookProtection workbookAlgorithmName="SHA-512" workbookHashValue="scA8qWhktLk5whl3IJXqBab8BL3D9sUeWpWyiFhFYPveP/Um1c0dBX5/fR8PZ1hiu0UzyrXg8VZ5WGfCzRtbZQ==" workbookSaltValue="SXWx1ekhXUCMZhNgV9pksg==" workbookSpinCount="100000" lockStructure="1"/>
  <bookViews>
    <workbookView xWindow="28680" yWindow="-5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<sst xmlns="http://schemas.openxmlformats.org/spreadsheetml/2006/main" count="231" uniqueCount="114">
  <si>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</si>
  <si>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</si>
  <si>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</si>
  <si>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</si>
  <si>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</si>
  <si>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</si>
  <si>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</si>
  <si>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</si>
  <si>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</si>
  <si>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</si>
  <si>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</si>
  <si>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</si>
  <si>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</si>
  <si>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</si>
  <si>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</si>
  <si>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</si>
  <si>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</si>
  <si>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</si>
  <si>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</si>
  <si>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</si>
  <si>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</si>
  <si>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</si>
  <si>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</si>
  <si>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</si>
  <si>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・有形固定資産減価償却率及び管渠老朽化率は、管渠・処理場等の老朽化が進んでいることから、年々高くなっています。
・これらの老朽化対策として、管渠については、経過年数や災害時における影響度等を勘案し、緊急度の高いものから、内部の腐食状況等を確認するカメラ調査を進めています。また、調査の結果、対策が必要と判断したものから計画的に更新を行い、合わせて耐震化を図っています。
・処理場については、予防保全の観点から計画的に機械・設備類を更新していくことにより長寿命化を図っています。</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</si>
  <si>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</si>
  <si>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</si>
  <si>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</si>
  <si>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</si>
  <si>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</si>
  <si>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</si>
  <si>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</si>
  <si>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</si>
  <si>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</si>
  <si>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</si>
  <si>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</si>
  <si>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</si>
  <si>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</si>
  <si>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</si>
  <si>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</si>
  <si>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</si>
  <si>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</si>
  <si>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</si>
  <si>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</si>
  <si>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</si>
  <si>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</si>
  <si>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</si>
  <si>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</si>
  <si>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</si>
  <si>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</si>
  <si>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</si>
  <si>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</si>
  <si>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</si>
  <si>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</si>
  <si>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</si>
  <si>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</si>
  <si>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</si>
  <si>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</si>
  <si>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</si>
  <si>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</si>
  <si>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</si>
  <si>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</si>
  <si>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</si>
  <si>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</si>
  <si>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</si>
  <si>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</si>
  <si>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</si>
  <si>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</si>
  <si>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</si>
  <si>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</si>
  <si>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</si>
  <si>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</si>
  <si>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</si>
  <si>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</si>
  <si>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</si>
  <si>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</si>
  <si>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</si>
  <si>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</si>
  <si>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</si>
  <si>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</si>
  <si>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</si>
  <si>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</si>
  <si>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</si>
  <si>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</si>
  <si>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</si>
  <si>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</si>
  <si>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</si>
  <si>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</si>
  <si>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</si>
  <si>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</si>
  <si>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</si>
  <si>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</si>
  <si>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</si>
  <si>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</si>
  <si>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</si>
  <si>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</si>
  <si>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富山市</t>
  </si>
  <si>
    <t>法適用</t>
  </si>
  <si>
    <t>下水道事業</t>
  </si>
  <si>
    <t>公共下水道</t>
  </si>
  <si>
    <t>Ad</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</si>
  <si>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</si>
  <si>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</si>
  <si>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</si>
  <si>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</si>
  <si>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</si>
  <si>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</si>
  <si>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</si>
  <si>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</si>
  <si>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</si>
  <si>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</si>
  <si>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</si>
  <si>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・経常収支比率は、</t>
    </r>
    <r>
      <rPr>
        <sz val="11"/>
        <color theme="1"/>
        <rFont val="ＭＳ ゴシック"/>
        <family val="3"/>
        <charset val="128"/>
      </rPr>
      <t>主要な財源である下水道収益（使用料収入）が人口減少により減少していることに加え、費用面においても動力費等の経費の上昇の影響により減少傾向ではありますが、経常収支が黒字を示す100％以上を維持しています。</t>
    </r>
    <r>
      <rPr>
        <sz val="11"/>
        <color theme="1"/>
        <rFont val="ＭＳ ゴシック"/>
        <family val="3"/>
      </rPr>
      <t xml:space="preserve">
・流動比率は、類似団体と比べ低い値となっています。これは、処理区域を拡張するための集中的投資の財源として発行した企業債を償還しているためであり、H30年度以降は償還の進捗に伴う改善が見受けられます。
・企業債残高対事業規模比率は、企業債の償還を着実に進めているため、類似団体と比べ低い値となっています。今後も当面の間減少していくものと見込んでいます。
・経費回収率については、100％を下回っていますが、消化ガス売却収入等を控除すると汚水処理に要する費用は使用料収入で賄われるため、経費回収率は100％となります。
・施設利用率について、</t>
    </r>
    <r>
      <rPr>
        <sz val="11"/>
        <color theme="1"/>
        <rFont val="ＭＳ ゴシック"/>
        <family val="3"/>
        <charset val="128"/>
      </rPr>
      <t>直近2か年は天候の影響により多少数値は上昇したものの、将来の需要減少を見据え、類似施設の統廃合等を踏まえた効率的な施設運営の検討が必要であると考えます。
・水洗化率は、下水道未接続世帯への啓発活動を継続して取り組み普及促進を図っていることから、未接続世帯の解消とともに若干ではありますが、年々高くなっています。</t>
    </r>
    <rPh sb="9" eb="11">
      <t>シュヨウ</t>
    </rPh>
    <rPh sb="12" eb="14">
      <t>ザイゲン</t>
    </rPh>
    <rPh sb="17" eb="20">
      <t>ゲスイドウ</t>
    </rPh>
    <rPh sb="20" eb="22">
      <t>シュウエキ</t>
    </rPh>
    <rPh sb="23" eb="26">
      <t>シヨウリョウ</t>
    </rPh>
    <rPh sb="26" eb="28">
      <t>シュウニュウ</t>
    </rPh>
    <rPh sb="30" eb="32">
      <t>ジンコウ</t>
    </rPh>
    <rPh sb="32" eb="34">
      <t>ゲンショウ</t>
    </rPh>
    <rPh sb="37" eb="39">
      <t>ゲンショウ</t>
    </rPh>
    <rPh sb="46" eb="47">
      <t>クワ</t>
    </rPh>
    <rPh sb="49" eb="52">
      <t>ヒヨウメン</t>
    </rPh>
    <rPh sb="57" eb="60">
      <t>ドウリョクヒ</t>
    </rPh>
    <rPh sb="60" eb="61">
      <t>トウ</t>
    </rPh>
    <rPh sb="62" eb="64">
      <t>ケイヒ</t>
    </rPh>
    <rPh sb="65" eb="67">
      <t>ジョウショウ</t>
    </rPh>
    <rPh sb="68" eb="70">
      <t>エイキョウ</t>
    </rPh>
    <rPh sb="73" eb="75">
      <t>ゲンショウ</t>
    </rPh>
    <rPh sb="75" eb="77">
      <t>ケイコウ</t>
    </rPh>
    <rPh sb="265" eb="267">
      <t>トウメン</t>
    </rPh>
    <rPh sb="268" eb="269">
      <t>アイダ</t>
    </rPh>
    <rPh sb="323" eb="325">
      <t>コウジョ</t>
    </rPh>
    <rPh sb="366" eb="368">
      <t>チョッキン</t>
    </rPh>
    <rPh sb="370" eb="371">
      <t>ネン</t>
    </rPh>
    <rPh sb="393" eb="395">
      <t>ショウライ</t>
    </rPh>
    <rPh sb="396" eb="398">
      <t>ジュヨウ</t>
    </rPh>
    <rPh sb="398" eb="400">
      <t>ゲンショウ</t>
    </rPh>
    <rPh sb="401" eb="403">
      <t>ミス</t>
    </rPh>
    <phoneticPr fontId="1"/>
  </si>
  <si>
    <r>
      <t>・短期的な支払い能力を示す流動比率の数値が低い状況にありますが、企業債償還の進捗に伴い改善しているほか、経常収支比率が100％を超えていることなど、概ね健全な状況にあると考えています。
・しかしながら、平成28年度をもって計画的な面的整備が完了し、今後、下水道接続件数の大幅な増加は見込めず、</t>
    </r>
    <r>
      <rPr>
        <sz val="11"/>
        <color theme="1"/>
        <rFont val="ＭＳ ゴシック"/>
        <family val="3"/>
        <charset val="128"/>
      </rPr>
      <t>人口減少に伴う下水道収益の減少や動力費等の経費が上昇していることから、令和８年度４月に使用料を改定し、経営基盤の強化を図ります。
・老朽化した管渠・処理場等の更新には、多額の費用が必要となることから、経営の健全性や効率性を損ねることのないよう、事業費の平準化を図るなど計画的に事業を進めてまいります。
・各指標については、第2次富山市上下水道中長期ビジョン（平成29年度から10年間の事業計画）においても、計画の進捗管理や経営の状況、課題を把握するための重要な指標として位置づけており、引き続きこれらの指標を活用しながら、健全な経営に努めてまいります。</t>
    </r>
    <rPh sb="146" eb="148">
      <t>ジンコウ</t>
    </rPh>
    <rPh sb="148" eb="150">
      <t>ゲンショウ</t>
    </rPh>
    <rPh sb="151" eb="152">
      <t>トモナ</t>
    </rPh>
    <rPh sb="153" eb="156">
      <t>ゲスイドウ</t>
    </rPh>
    <rPh sb="156" eb="158">
      <t>シュウエキ</t>
    </rPh>
    <rPh sb="159" eb="161">
      <t>ゲンショウ</t>
    </rPh>
    <rPh sb="181" eb="183">
      <t>レイワ</t>
    </rPh>
    <rPh sb="184" eb="186">
      <t>ネンド</t>
    </rPh>
    <rPh sb="187" eb="188">
      <t>ガツ</t>
    </rPh>
    <rPh sb="189" eb="192">
      <t>シヨウリョウ</t>
    </rPh>
    <rPh sb="193" eb="195">
      <t>カイテイ</t>
    </rPh>
    <rPh sb="197" eb="199">
      <t>ケイエイ</t>
    </rPh>
    <rPh sb="199" eb="201">
      <t>キバン</t>
    </rPh>
    <rPh sb="202" eb="204">
      <t>キョウカ</t>
    </rPh>
    <rPh sb="205" eb="206">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</si>
</sst>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2.6</c:v>
                </c:pt>
                <c:pt idx="1">
                  <c:v>2.48</c:v>
                </c:pt>
                <c:pt idx="2">
                  <c:v>2.6</c:v>
                </c:pt>
                <c:pt idx="3">
                  <c:v>1.94</c:v>
                </c:pt>
                <c:pt idx="4">
                  <c:v>2.0499999999999998</c:v>
                </c:pt>
              </c:numCache>
            </c:numRef>
          </c:val>
          <c:extLst>
            <c:ext xmlns:c16="http://schemas.microsoft.com/office/drawing/2014/chart" uri="{C3380CC4-5D6E-409C-BE32-E72D297353CC}">
              <c16:uniqueId val="{00000000-8BB4-4BD2-8DA0-68D8D02363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8BB4-4BD2-8DA0-68D8D02363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66.17</c:v>
                </c:pt>
                <c:pt idx="1">
                  <c:v>64.55</c:v>
                </c:pt>
                <c:pt idx="2">
                  <c:v>64.34</c:v>
                </c:pt>
                <c:pt idx="3">
                  <c:v>67.319999999999993</c:v>
                </c:pt>
                <c:pt idx="4">
                  <c:v>67.099999999999994</c:v>
                </c:pt>
              </c:numCache>
            </c:numRef>
          </c:val>
          <c:extLst>
            <c:ext xmlns:c16="http://schemas.microsoft.com/office/drawing/2014/chart" uri="{C3380CC4-5D6E-409C-BE32-E72D297353CC}">
              <c16:uniqueId val="{00000000-42AD-4D20-8B6A-AA831FA727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42AD-4D20-8B6A-AA831FA727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97.36</c:v>
                </c:pt>
                <c:pt idx="1">
                  <c:v>97.49</c:v>
                </c:pt>
                <c:pt idx="2">
                  <c:v>97.65</c:v>
                </c:pt>
                <c:pt idx="3">
                  <c:v>97.84</c:v>
                </c:pt>
                <c:pt idx="4">
                  <c:v>97.93</c:v>
                </c:pt>
              </c:numCache>
            </c:numRef>
          </c:val>
          <c:extLst>
            <c:ext xmlns:c16="http://schemas.microsoft.com/office/drawing/2014/chart" uri="{C3380CC4-5D6E-409C-BE32-E72D297353CC}">
              <c16:uniqueId val="{00000000-6F3B-4F0C-AE61-E540B91123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6F3B-4F0C-AE61-E540B91123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116.38</c:v>
                </c:pt>
                <c:pt idx="1">
                  <c:v>116.46</c:v>
                </c:pt>
                <c:pt idx="2">
                  <c:v>115.11</c:v>
                </c:pt>
                <c:pt idx="3">
                  <c:v>112.5</c:v>
                </c:pt>
                <c:pt idx="4">
                  <c:v>109.64</c:v>
                </c:pt>
              </c:numCache>
            </c:numRef>
          </c:val>
          <c:extLst>
            <c:ext xmlns:c16="http://schemas.microsoft.com/office/drawing/2014/chart" uri="{C3380CC4-5D6E-409C-BE32-E72D297353CC}">
              <c16:uniqueId val="{00000000-4BBF-4EEF-B6A0-72FBAA6D25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4BBF-4EEF-B6A0-72FBAA6D25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42.3</c:v>
                </c:pt>
                <c:pt idx="1">
                  <c:v>43.89</c:v>
                </c:pt>
                <c:pt idx="2">
                  <c:v>45.64</c:v>
                </c:pt>
                <c:pt idx="3">
                  <c:v>47.16</c:v>
                </c:pt>
                <c:pt idx="4">
                  <c:v>48.83</c:v>
                </c:pt>
              </c:numCache>
            </c:numRef>
          </c:val>
          <c:extLst>
            <c:ext xmlns:c16="http://schemas.microsoft.com/office/drawing/2014/chart" uri="{C3380CC4-5D6E-409C-BE32-E72D297353CC}">
              <c16:uniqueId val="{00000000-2556-4C3B-BF91-226105164E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2556-4C3B-BF91-226105164E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6.42</c:v>
                </c:pt>
                <c:pt idx="1">
                  <c:v>7.4</c:v>
                </c:pt>
                <c:pt idx="2">
                  <c:v>8.18</c:v>
                </c:pt>
                <c:pt idx="3">
                  <c:v>8.99</c:v>
                </c:pt>
                <c:pt idx="4">
                  <c:v>9.68</c:v>
                </c:pt>
              </c:numCache>
            </c:numRef>
          </c:val>
          <c:extLst>
            <c:ext xmlns:c16="http://schemas.microsoft.com/office/drawing/2014/chart" uri="{C3380CC4-5D6E-409C-BE32-E72D297353CC}">
              <c16:uniqueId val="{00000000-6C9F-4E4E-AB95-C468D023E7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6C9F-4E4E-AB95-C468D023E7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27-4B21-A201-42D7546CD5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E627-4B21-A201-42D7546CD5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38.340000000000003</c:v>
                </c:pt>
                <c:pt idx="1">
                  <c:v>37.770000000000003</c:v>
                </c:pt>
                <c:pt idx="2">
                  <c:v>47.9</c:v>
                </c:pt>
                <c:pt idx="3">
                  <c:v>57.2</c:v>
                </c:pt>
                <c:pt idx="4">
                  <c:v>57.45</c:v>
                </c:pt>
              </c:numCache>
            </c:numRef>
          </c:val>
          <c:extLst>
            <c:ext xmlns:c16="http://schemas.microsoft.com/office/drawing/2014/chart" uri="{C3380CC4-5D6E-409C-BE32-E72D297353CC}">
              <c16:uniqueId val="{00000000-46CD-4E52-A636-88AF48B17A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46CD-4E52-A636-88AF48B17A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512.77</c:v>
                </c:pt>
                <c:pt idx="1">
                  <c:v>474.64</c:v>
                </c:pt>
                <c:pt idx="2">
                  <c:v>434.16</c:v>
                </c:pt>
                <c:pt idx="3">
                  <c:v>431.3</c:v>
                </c:pt>
                <c:pt idx="4">
                  <c:v>417.29</c:v>
                </c:pt>
              </c:numCache>
            </c:numRef>
          </c:val>
          <c:extLst>
            <c:ext xmlns:c16="http://schemas.microsoft.com/office/drawing/2014/chart" uri="{C3380CC4-5D6E-409C-BE32-E72D297353CC}">
              <c16:uniqueId val="{00000000-0301-4860-A58D-4098EFA1B1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0301-4860-A58D-4098EFA1B1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98.76</c:v>
                </c:pt>
                <c:pt idx="1">
                  <c:v>98.85</c:v>
                </c:pt>
                <c:pt idx="2">
                  <c:v>98.85</c:v>
                </c:pt>
                <c:pt idx="3">
                  <c:v>99.09</c:v>
                </c:pt>
                <c:pt idx="4">
                  <c:v>98.94</c:v>
                </c:pt>
              </c:numCache>
            </c:numRef>
          </c:val>
          <c:extLst>
            <c:ext xmlns:c16="http://schemas.microsoft.com/office/drawing/2014/chart" uri="{C3380CC4-5D6E-409C-BE32-E72D297353CC}">
              <c16:uniqueId val="{00000000-88A1-46EA-85E2-FFFC58C21E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88A1-46EA-85E2-FFFC58C21E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181.45</c:v>
                </c:pt>
                <c:pt idx="1">
                  <c:v>181.21</c:v>
                </c:pt>
                <c:pt idx="2">
                  <c:v>181.52</c:v>
                </c:pt>
                <c:pt idx="3">
                  <c:v>181.32</c:v>
                </c:pt>
                <c:pt idx="4">
                  <c:v>182.72</c:v>
                </c:pt>
              </c:numCache>
            </c:numRef>
          </c:val>
          <c:extLst>
            <c:ext xmlns:c16="http://schemas.microsoft.com/office/drawing/2014/chart" uri="{C3380CC4-5D6E-409C-BE32-E72D297353CC}">
              <c16:uniqueId val="{00000000-725B-49A4-8498-DCA7C7BF73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725B-49A4-8498-DCA7C7BF73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93"/>
  <sheetViews>
    <sheetView showGridLines="0" tabSelected="1" topLeftCell="N1" workbookViewId="0">
      <selection activeCell="BL16" sqref="BL16:BZ9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富山県　富山市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7</v>
      </c>
      <c r="C7" s="56"/>
      <c r="D7" s="56"/>
      <c r="E7" s="56"/>
      <c r="F7" s="56"/>
      <c r="G7" s="56"/>
      <c r="H7" s="56"/>
      <c r="I7" s="56" t="s">
        <v>13</v>
      </c>
      <c r="J7" s="56"/>
      <c r="K7" s="56"/>
      <c r="L7" s="56"/>
      <c r="M7" s="56"/>
      <c r="N7" s="56"/>
      <c r="O7" s="56"/>
      <c r="P7" s="56" t="s">
        <v>6</v>
      </c>
      <c r="Q7" s="56"/>
      <c r="R7" s="56"/>
      <c r="S7" s="56"/>
      <c r="T7" s="56"/>
      <c r="U7" s="56"/>
      <c r="V7" s="56"/>
      <c r="W7" s="56" t="s">
        <v>15</v>
      </c>
      <c r="X7" s="56"/>
      <c r="Y7" s="56"/>
      <c r="Z7" s="56"/>
      <c r="AA7" s="56"/>
      <c r="AB7" s="56"/>
      <c r="AC7" s="56"/>
      <c r="AD7" s="56" t="s">
        <v>5</v>
      </c>
      <c r="AE7" s="56"/>
      <c r="AF7" s="56"/>
      <c r="AG7" s="56"/>
      <c r="AH7" s="56"/>
      <c r="AI7" s="56"/>
      <c r="AJ7" s="56"/>
      <c r="AK7" s="3"/>
      <c r="AL7" s="56" t="s">
        <v>16</v>
      </c>
      <c r="AM7" s="56"/>
      <c r="AN7" s="56"/>
      <c r="AO7" s="56"/>
      <c r="AP7" s="56"/>
      <c r="AQ7" s="56"/>
      <c r="AR7" s="56"/>
      <c r="AS7" s="56"/>
      <c r="AT7" s="56" t="s">
        <v>11</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自治体職員</v>
      </c>
      <c r="AE8" s="66"/>
      <c r="AF8" s="66"/>
      <c r="AG8" s="66"/>
      <c r="AH8" s="66"/>
      <c r="AI8" s="66"/>
      <c r="AJ8" s="66"/>
      <c r="AK8" s="3"/>
      <c r="AL8" s="50">
        <f>データ!S6</f>
        <v>403757</v>
      </c>
      <c r="AM8" s="50"/>
      <c r="AN8" s="50"/>
      <c r="AO8" s="50"/>
      <c r="AP8" s="50"/>
      <c r="AQ8" s="50"/>
      <c r="AR8" s="50"/>
      <c r="AS8" s="50"/>
      <c r="AT8" s="51">
        <f>データ!T6</f>
        <v>1241.7</v>
      </c>
      <c r="AU8" s="51"/>
      <c r="AV8" s="51"/>
      <c r="AW8" s="51"/>
      <c r="AX8" s="51"/>
      <c r="AY8" s="51"/>
      <c r="AZ8" s="51"/>
      <c r="BA8" s="51"/>
      <c r="BB8" s="51">
        <f>データ!U6</f>
        <v>325.16000000000003</v>
      </c>
      <c r="BC8" s="51"/>
      <c r="BD8" s="51"/>
      <c r="BE8" s="51"/>
      <c r="BF8" s="51"/>
      <c r="BG8" s="51"/>
      <c r="BH8" s="51"/>
      <c r="BI8" s="51"/>
      <c r="BJ8" s="3"/>
      <c r="BK8" s="3"/>
      <c r="BL8" s="61" t="s">
        <v>12</v>
      </c>
      <c r="BM8" s="62"/>
      <c r="BN8" s="63" t="s">
        <v>20</v>
      </c>
      <c r="BO8" s="63"/>
      <c r="BP8" s="63"/>
      <c r="BQ8" s="63"/>
      <c r="BR8" s="63"/>
      <c r="BS8" s="63"/>
      <c r="BT8" s="63"/>
      <c r="BU8" s="63"/>
      <c r="BV8" s="63"/>
      <c r="BW8" s="63"/>
      <c r="BX8" s="63"/>
      <c r="BY8" s="64"/>
    </row>
    <row r="9" spans="1:78" ht="18.75" customHeight="1" x14ac:dyDescent="0.15">
      <c r="A9" s="2"/>
      <c r="B9" s="56" t="s">
        <v>22</v>
      </c>
      <c r="C9" s="56"/>
      <c r="D9" s="56"/>
      <c r="E9" s="56"/>
      <c r="F9" s="56"/>
      <c r="G9" s="56"/>
      <c r="H9" s="56"/>
      <c r="I9" s="56" t="s">
        <v>23</v>
      </c>
      <c r="J9" s="56"/>
      <c r="K9" s="56"/>
      <c r="L9" s="56"/>
      <c r="M9" s="56"/>
      <c r="N9" s="56"/>
      <c r="O9" s="56"/>
      <c r="P9" s="56" t="s">
        <v>26</v>
      </c>
      <c r="Q9" s="56"/>
      <c r="R9" s="56"/>
      <c r="S9" s="56"/>
      <c r="T9" s="56"/>
      <c r="U9" s="56"/>
      <c r="V9" s="56"/>
      <c r="W9" s="56" t="s">
        <v>27</v>
      </c>
      <c r="X9" s="56"/>
      <c r="Y9" s="56"/>
      <c r="Z9" s="56"/>
      <c r="AA9" s="56"/>
      <c r="AB9" s="56"/>
      <c r="AC9" s="56"/>
      <c r="AD9" s="56" t="s">
        <v>21</v>
      </c>
      <c r="AE9" s="56"/>
      <c r="AF9" s="56"/>
      <c r="AG9" s="56"/>
      <c r="AH9" s="56"/>
      <c r="AI9" s="56"/>
      <c r="AJ9" s="56"/>
      <c r="AK9" s="3"/>
      <c r="AL9" s="56" t="s">
        <v>30</v>
      </c>
      <c r="AM9" s="56"/>
      <c r="AN9" s="56"/>
      <c r="AO9" s="56"/>
      <c r="AP9" s="56"/>
      <c r="AQ9" s="56"/>
      <c r="AR9" s="56"/>
      <c r="AS9" s="56"/>
      <c r="AT9" s="56" t="s">
        <v>31</v>
      </c>
      <c r="AU9" s="56"/>
      <c r="AV9" s="56"/>
      <c r="AW9" s="56"/>
      <c r="AX9" s="56"/>
      <c r="AY9" s="56"/>
      <c r="AZ9" s="56"/>
      <c r="BA9" s="56"/>
      <c r="BB9" s="56" t="s">
        <v>34</v>
      </c>
      <c r="BC9" s="56"/>
      <c r="BD9" s="56"/>
      <c r="BE9" s="56"/>
      <c r="BF9" s="56"/>
      <c r="BG9" s="56"/>
      <c r="BH9" s="56"/>
      <c r="BI9" s="56"/>
      <c r="BJ9" s="3"/>
      <c r="BK9" s="3"/>
      <c r="BL9" s="57" t="s">
        <v>35</v>
      </c>
      <c r="BM9" s="58"/>
      <c r="BN9" s="59" t="s">
        <v>37</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68.23</v>
      </c>
      <c r="J10" s="51"/>
      <c r="K10" s="51"/>
      <c r="L10" s="51"/>
      <c r="M10" s="51"/>
      <c r="N10" s="51"/>
      <c r="O10" s="51"/>
      <c r="P10" s="51">
        <f>データ!P6</f>
        <v>75.09</v>
      </c>
      <c r="Q10" s="51"/>
      <c r="R10" s="51"/>
      <c r="S10" s="51"/>
      <c r="T10" s="51"/>
      <c r="U10" s="51"/>
      <c r="V10" s="51"/>
      <c r="W10" s="51">
        <f>データ!Q6</f>
        <v>77.73</v>
      </c>
      <c r="X10" s="51"/>
      <c r="Y10" s="51"/>
      <c r="Z10" s="51"/>
      <c r="AA10" s="51"/>
      <c r="AB10" s="51"/>
      <c r="AC10" s="51"/>
      <c r="AD10" s="50">
        <f>データ!R6</f>
        <v>3080</v>
      </c>
      <c r="AE10" s="50"/>
      <c r="AF10" s="50"/>
      <c r="AG10" s="50"/>
      <c r="AH10" s="50"/>
      <c r="AI10" s="50"/>
      <c r="AJ10" s="50"/>
      <c r="AK10" s="2"/>
      <c r="AL10" s="50">
        <f>データ!V6</f>
        <v>302125</v>
      </c>
      <c r="AM10" s="50"/>
      <c r="AN10" s="50"/>
      <c r="AO10" s="50"/>
      <c r="AP10" s="50"/>
      <c r="AQ10" s="50"/>
      <c r="AR10" s="50"/>
      <c r="AS10" s="50"/>
      <c r="AT10" s="51">
        <f>データ!W6</f>
        <v>73.489999999999995</v>
      </c>
      <c r="AU10" s="51"/>
      <c r="AV10" s="51"/>
      <c r="AW10" s="51"/>
      <c r="AX10" s="51"/>
      <c r="AY10" s="51"/>
      <c r="AZ10" s="51"/>
      <c r="BA10" s="51"/>
      <c r="BB10" s="51">
        <f>データ!X6</f>
        <v>4111.1000000000004</v>
      </c>
      <c r="BC10" s="51"/>
      <c r="BD10" s="51"/>
      <c r="BE10" s="51"/>
      <c r="BF10" s="51"/>
      <c r="BG10" s="51"/>
      <c r="BH10" s="51"/>
      <c r="BI10" s="51"/>
      <c r="BJ10" s="2"/>
      <c r="BK10" s="2"/>
      <c r="BL10" s="52" t="s">
        <v>38</v>
      </c>
      <c r="BM10" s="53"/>
      <c r="BN10" s="54" t="s">
        <v>40</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24</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113</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52.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L83" s="79"/>
      <c r="BM83" s="79"/>
      <c r="BN83" s="79"/>
      <c r="BO83" s="79"/>
      <c r="BP83" s="79"/>
      <c r="BQ83" s="79"/>
      <c r="BR83" s="79"/>
      <c r="BS83" s="79"/>
      <c r="BT83" s="79"/>
      <c r="BU83" s="79"/>
      <c r="BV83" s="79"/>
      <c r="BW83" s="79"/>
      <c r="BX83" s="79"/>
      <c r="BY83" s="79"/>
      <c r="BZ83" s="79"/>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c r="BL84" s="79"/>
      <c r="BM84" s="79"/>
      <c r="BN84" s="79"/>
      <c r="BO84" s="79"/>
      <c r="BP84" s="79"/>
      <c r="BQ84" s="79"/>
      <c r="BR84" s="79"/>
      <c r="BS84" s="79"/>
      <c r="BT84" s="79"/>
      <c r="BU84" s="79"/>
      <c r="BV84" s="79"/>
      <c r="BW84" s="79"/>
      <c r="BX84" s="79"/>
      <c r="BY84" s="79"/>
      <c r="BZ84" s="79"/>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c r="BL85" s="79"/>
      <c r="BM85" s="79"/>
      <c r="BN85" s="79"/>
      <c r="BO85" s="79"/>
      <c r="BP85" s="79"/>
      <c r="BQ85" s="79"/>
      <c r="BR85" s="79"/>
      <c r="BS85" s="79"/>
      <c r="BT85" s="79"/>
      <c r="BU85" s="79"/>
      <c r="BV85" s="79"/>
      <c r="BW85" s="79"/>
      <c r="BX85" s="79"/>
      <c r="BY85" s="79"/>
      <c r="BZ85" s="79"/>
    </row>
    <row r="86" spans="1:78" x14ac:dyDescent="0.15">
      <c r="BL86" s="79"/>
      <c r="BM86" s="79"/>
      <c r="BN86" s="79"/>
      <c r="BO86" s="79"/>
      <c r="BP86" s="79"/>
      <c r="BQ86" s="79"/>
      <c r="BR86" s="79"/>
      <c r="BS86" s="79"/>
      <c r="BT86" s="79"/>
      <c r="BU86" s="79"/>
      <c r="BV86" s="79"/>
      <c r="BW86" s="79"/>
      <c r="BX86" s="79"/>
      <c r="BY86" s="79"/>
      <c r="BZ86" s="79"/>
    </row>
    <row r="87" spans="1:78" x14ac:dyDescent="0.15">
      <c r="BL87" s="79"/>
      <c r="BM87" s="79"/>
      <c r="BN87" s="79"/>
      <c r="BO87" s="79"/>
      <c r="BP87" s="79"/>
      <c r="BQ87" s="79"/>
      <c r="BR87" s="79"/>
      <c r="BS87" s="79"/>
      <c r="BT87" s="79"/>
      <c r="BU87" s="79"/>
      <c r="BV87" s="79"/>
      <c r="BW87" s="79"/>
      <c r="BX87" s="79"/>
      <c r="BY87" s="79"/>
      <c r="BZ87" s="79"/>
    </row>
    <row r="88" spans="1:78" x14ac:dyDescent="0.15">
      <c r="BL88" s="79"/>
      <c r="BM88" s="79"/>
      <c r="BN88" s="79"/>
      <c r="BO88" s="79"/>
      <c r="BP88" s="79"/>
      <c r="BQ88" s="79"/>
      <c r="BR88" s="79"/>
      <c r="BS88" s="79"/>
      <c r="BT88" s="79"/>
      <c r="BU88" s="79"/>
      <c r="BV88" s="79"/>
      <c r="BW88" s="79"/>
      <c r="BX88" s="79"/>
      <c r="BY88" s="79"/>
      <c r="BZ88" s="79"/>
    </row>
    <row r="89" spans="1:78" x14ac:dyDescent="0.15">
      <c r="BL89" s="79"/>
      <c r="BM89" s="79"/>
      <c r="BN89" s="79"/>
      <c r="BO89" s="79"/>
      <c r="BP89" s="79"/>
      <c r="BQ89" s="79"/>
      <c r="BR89" s="79"/>
      <c r="BS89" s="79"/>
      <c r="BT89" s="79"/>
      <c r="BU89" s="79"/>
      <c r="BV89" s="79"/>
      <c r="BW89" s="79"/>
      <c r="BX89" s="79"/>
      <c r="BY89" s="79"/>
      <c r="BZ89" s="79"/>
    </row>
    <row r="90" spans="1:78" x14ac:dyDescent="0.15">
      <c r="BL90" s="79"/>
      <c r="BM90" s="79"/>
      <c r="BN90" s="79"/>
      <c r="BO90" s="79"/>
      <c r="BP90" s="79"/>
      <c r="BQ90" s="79"/>
      <c r="BR90" s="79"/>
      <c r="BS90" s="79"/>
      <c r="BT90" s="79"/>
      <c r="BU90" s="79"/>
      <c r="BV90" s="79"/>
      <c r="BW90" s="79"/>
      <c r="BX90" s="79"/>
      <c r="BY90" s="79"/>
      <c r="BZ90" s="79"/>
    </row>
    <row r="91" spans="1:78" x14ac:dyDescent="0.15">
      <c r="BL91" s="79"/>
      <c r="BM91" s="79"/>
      <c r="BN91" s="79"/>
      <c r="BO91" s="79"/>
      <c r="BP91" s="79"/>
      <c r="BQ91" s="79"/>
      <c r="BR91" s="79"/>
      <c r="BS91" s="79"/>
      <c r="BT91" s="79"/>
      <c r="BU91" s="79"/>
      <c r="BV91" s="79"/>
      <c r="BW91" s="79"/>
      <c r="BX91" s="79"/>
      <c r="BY91" s="79"/>
      <c r="BZ91" s="79"/>
    </row>
    <row r="92" spans="1:78" x14ac:dyDescent="0.15">
      <c r="BL92" s="79"/>
      <c r="BM92" s="79"/>
      <c r="BN92" s="79"/>
      <c r="BO92" s="79"/>
      <c r="BP92" s="79"/>
      <c r="BQ92" s="79"/>
      <c r="BR92" s="79"/>
      <c r="BS92" s="79"/>
      <c r="BT92" s="79"/>
      <c r="BU92" s="79"/>
      <c r="BV92" s="79"/>
      <c r="BW92" s="79"/>
      <c r="BX92" s="79"/>
      <c r="BY92" s="79"/>
      <c r="BZ92" s="79"/>
    </row>
    <row r="93" spans="1:78" x14ac:dyDescent="0.15">
      <c r="BL93" s="79"/>
      <c r="BM93" s="79"/>
      <c r="BN93" s="79"/>
      <c r="BO93" s="79"/>
      <c r="BP93" s="79"/>
      <c r="BQ93" s="79"/>
      <c r="BR93" s="79"/>
      <c r="BS93" s="79"/>
      <c r="BT93" s="79"/>
      <c r="BU93" s="79"/>
      <c r="BV93" s="79"/>
      <c r="BW93" s="79"/>
      <c r="BX93" s="79"/>
      <c r="BY93" s="79"/>
      <c r="BZ93" s="79"/>
    </row>
  </sheetData>
  <sheetProtection algorithmName="SHA-512" hashValue="5BEUYB48CHrgkby3xfrfF4q+zfruZRJ7x/c7wodc5SIGLLUY3qzJH7GMKNOV0HPGVfFO3vet1shaGfIJm/LSzg==" saltValue="pOAhrGV03klqi8/lI2wp0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32</v>
      </c>
      <c r="C3" s="16" t="s">
        <v>60</v>
      </c>
      <c r="D3" s="16" t="s">
        <v>39</v>
      </c>
      <c r="E3" s="16" t="s">
        <v>4</v>
      </c>
      <c r="F3" s="16" t="s">
        <v>3</v>
      </c>
      <c r="G3" s="16" t="s">
        <v>25</v>
      </c>
      <c r="H3" s="71" t="s">
        <v>61</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62</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64</v>
      </c>
      <c r="BG4" s="78"/>
      <c r="BH4" s="78"/>
      <c r="BI4" s="78"/>
      <c r="BJ4" s="78"/>
      <c r="BK4" s="78"/>
      <c r="BL4" s="78"/>
      <c r="BM4" s="78"/>
      <c r="BN4" s="78"/>
      <c r="BO4" s="78"/>
      <c r="BP4" s="78"/>
      <c r="BQ4" s="78" t="s">
        <v>14</v>
      </c>
      <c r="BR4" s="78"/>
      <c r="BS4" s="78"/>
      <c r="BT4" s="78"/>
      <c r="BU4" s="78"/>
      <c r="BV4" s="78"/>
      <c r="BW4" s="78"/>
      <c r="BX4" s="78"/>
      <c r="BY4" s="78"/>
      <c r="BZ4" s="78"/>
      <c r="CA4" s="78"/>
      <c r="CB4" s="78" t="s">
        <v>63</v>
      </c>
      <c r="CC4" s="78"/>
      <c r="CD4" s="78"/>
      <c r="CE4" s="78"/>
      <c r="CF4" s="78"/>
      <c r="CG4" s="78"/>
      <c r="CH4" s="78"/>
      <c r="CI4" s="78"/>
      <c r="CJ4" s="78"/>
      <c r="CK4" s="78"/>
      <c r="CL4" s="78"/>
      <c r="CM4" s="78" t="s">
        <v>1</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162019</v>
      </c>
      <c r="D6" s="19">
        <f t="shared" si="1"/>
        <v>46</v>
      </c>
      <c r="E6" s="19">
        <f t="shared" si="1"/>
        <v>17</v>
      </c>
      <c r="F6" s="19">
        <f t="shared" si="1"/>
        <v>1</v>
      </c>
      <c r="G6" s="19">
        <f t="shared" si="1"/>
        <v>0</v>
      </c>
      <c r="H6" s="19" t="str">
        <f t="shared" si="1"/>
        <v>富山県　富山市</v>
      </c>
      <c r="I6" s="19" t="str">
        <f t="shared" si="1"/>
        <v>法適用</v>
      </c>
      <c r="J6" s="19" t="str">
        <f t="shared" si="1"/>
        <v>下水道事業</v>
      </c>
      <c r="K6" s="19" t="str">
        <f t="shared" si="1"/>
        <v>公共下水道</v>
      </c>
      <c r="L6" s="19" t="str">
        <f t="shared" si="1"/>
        <v>Ad</v>
      </c>
      <c r="M6" s="19" t="str">
        <f t="shared" si="1"/>
        <v>自治体職員</v>
      </c>
      <c r="N6" s="23" t="str">
        <f t="shared" si="1"/>
        <v>-</v>
      </c>
      <c r="O6" s="23">
        <f t="shared" si="1"/>
        <v>68.23</v>
      </c>
      <c r="P6" s="23">
        <f t="shared" si="1"/>
        <v>75.09</v>
      </c>
      <c r="Q6" s="23">
        <f t="shared" si="1"/>
        <v>77.73</v>
      </c>
      <c r="R6" s="23">
        <f t="shared" si="1"/>
        <v>3080</v>
      </c>
      <c r="S6" s="23">
        <f t="shared" si="1"/>
        <v>403757</v>
      </c>
      <c r="T6" s="23">
        <f t="shared" si="1"/>
        <v>1241.7</v>
      </c>
      <c r="U6" s="23">
        <f t="shared" si="1"/>
        <v>325.16000000000003</v>
      </c>
      <c r="V6" s="23">
        <f t="shared" si="1"/>
        <v>302125</v>
      </c>
      <c r="W6" s="23">
        <f t="shared" si="1"/>
        <v>73.489999999999995</v>
      </c>
      <c r="X6" s="23">
        <f t="shared" si="1"/>
        <v>4111.1000000000004</v>
      </c>
      <c r="Y6" s="27">
        <f t="shared" ref="Y6:AH6" si="2">IF(Y7="",NA(),Y7)</f>
        <v>116.38</v>
      </c>
      <c r="Z6" s="27">
        <f t="shared" si="2"/>
        <v>116.46</v>
      </c>
      <c r="AA6" s="27">
        <f t="shared" si="2"/>
        <v>115.11</v>
      </c>
      <c r="AB6" s="27">
        <f t="shared" si="2"/>
        <v>112.5</v>
      </c>
      <c r="AC6" s="27">
        <f t="shared" si="2"/>
        <v>109.64</v>
      </c>
      <c r="AD6" s="27">
        <f t="shared" si="2"/>
        <v>109.58</v>
      </c>
      <c r="AE6" s="27">
        <f t="shared" si="2"/>
        <v>109.32</v>
      </c>
      <c r="AF6" s="27">
        <f t="shared" si="2"/>
        <v>108.33</v>
      </c>
      <c r="AG6" s="27">
        <f t="shared" si="2"/>
        <v>107.76</v>
      </c>
      <c r="AH6" s="27">
        <f t="shared" si="2"/>
        <v>107.14</v>
      </c>
      <c r="AI6" s="23" t="str">
        <f>IF(AI7="","",IF(AI7="-","【-】","【"&amp;SUBSTITUTE(TEXT(AI7,"#,##0.00"),"-","△")&amp;"】"))</f>
        <v>【105.36】</v>
      </c>
      <c r="AJ6" s="23">
        <f t="shared" ref="AJ6:AS6" si="3">IF(AJ7="",NA(),AJ7)</f>
        <v>0</v>
      </c>
      <c r="AK6" s="23">
        <f t="shared" si="3"/>
        <v>0</v>
      </c>
      <c r="AL6" s="23">
        <f t="shared" si="3"/>
        <v>0</v>
      </c>
      <c r="AM6" s="23">
        <f t="shared" si="3"/>
        <v>0</v>
      </c>
      <c r="AN6" s="23">
        <f t="shared" si="3"/>
        <v>0</v>
      </c>
      <c r="AO6" s="27">
        <f t="shared" si="3"/>
        <v>5.97</v>
      </c>
      <c r="AP6" s="27">
        <f t="shared" si="3"/>
        <v>1.54</v>
      </c>
      <c r="AQ6" s="27">
        <f t="shared" si="3"/>
        <v>1.28</v>
      </c>
      <c r="AR6" s="27">
        <f t="shared" si="3"/>
        <v>1.02</v>
      </c>
      <c r="AS6" s="27">
        <f t="shared" si="3"/>
        <v>1.06</v>
      </c>
      <c r="AT6" s="23" t="str">
        <f>IF(AT7="","",IF(AT7="-","【-】","【"&amp;SUBSTITUTE(TEXT(AT7,"#,##0.00"),"-","△")&amp;"】"))</f>
        <v>【3.12】</v>
      </c>
      <c r="AU6" s="27">
        <f t="shared" ref="AU6:BD6" si="4">IF(AU7="",NA(),AU7)</f>
        <v>38.340000000000003</v>
      </c>
      <c r="AV6" s="27">
        <f t="shared" si="4"/>
        <v>37.770000000000003</v>
      </c>
      <c r="AW6" s="27">
        <f t="shared" si="4"/>
        <v>47.9</v>
      </c>
      <c r="AX6" s="27">
        <f t="shared" si="4"/>
        <v>57.2</v>
      </c>
      <c r="AY6" s="27">
        <f t="shared" si="4"/>
        <v>57.45</v>
      </c>
      <c r="AZ6" s="27">
        <f t="shared" si="4"/>
        <v>60.82</v>
      </c>
      <c r="BA6" s="27">
        <f t="shared" si="4"/>
        <v>63.48</v>
      </c>
      <c r="BB6" s="27">
        <f t="shared" si="4"/>
        <v>65.510000000000005</v>
      </c>
      <c r="BC6" s="27">
        <f t="shared" si="4"/>
        <v>72.78</v>
      </c>
      <c r="BD6" s="27">
        <f t="shared" si="4"/>
        <v>74.56</v>
      </c>
      <c r="BE6" s="23" t="str">
        <f>IF(BE7="","",IF(BE7="-","【-】","【"&amp;SUBSTITUTE(TEXT(BE7,"#,##0.00"),"-","△")&amp;"】"))</f>
        <v>【82.75】</v>
      </c>
      <c r="BF6" s="27">
        <f t="shared" ref="BF6:BO6" si="5">IF(BF7="",NA(),BF7)</f>
        <v>512.77</v>
      </c>
      <c r="BG6" s="27">
        <f t="shared" si="5"/>
        <v>474.64</v>
      </c>
      <c r="BH6" s="27">
        <f t="shared" si="5"/>
        <v>434.16</v>
      </c>
      <c r="BI6" s="27">
        <f t="shared" si="5"/>
        <v>431.3</v>
      </c>
      <c r="BJ6" s="27">
        <f t="shared" si="5"/>
        <v>417.29</v>
      </c>
      <c r="BK6" s="27">
        <f t="shared" si="5"/>
        <v>920.83</v>
      </c>
      <c r="BL6" s="27">
        <f t="shared" si="5"/>
        <v>874.02</v>
      </c>
      <c r="BM6" s="27">
        <f t="shared" si="5"/>
        <v>827.43</v>
      </c>
      <c r="BN6" s="27">
        <f t="shared" si="5"/>
        <v>790.32</v>
      </c>
      <c r="BO6" s="27">
        <f t="shared" si="5"/>
        <v>747.33</v>
      </c>
      <c r="BP6" s="23" t="str">
        <f>IF(BP7="","",IF(BP7="-","【-】","【"&amp;SUBSTITUTE(TEXT(BP7,"#,##0.00"),"-","△")&amp;"】"))</f>
        <v>【602.56】</v>
      </c>
      <c r="BQ6" s="27">
        <f t="shared" ref="BQ6:BZ6" si="6">IF(BQ7="",NA(),BQ7)</f>
        <v>98.76</v>
      </c>
      <c r="BR6" s="27">
        <f t="shared" si="6"/>
        <v>98.85</v>
      </c>
      <c r="BS6" s="27">
        <f t="shared" si="6"/>
        <v>98.85</v>
      </c>
      <c r="BT6" s="27">
        <f t="shared" si="6"/>
        <v>99.09</v>
      </c>
      <c r="BU6" s="27">
        <f t="shared" si="6"/>
        <v>98.94</v>
      </c>
      <c r="BV6" s="27">
        <f t="shared" si="6"/>
        <v>99.82</v>
      </c>
      <c r="BW6" s="27">
        <f t="shared" si="6"/>
        <v>100.32</v>
      </c>
      <c r="BX6" s="27">
        <f t="shared" si="6"/>
        <v>99.71</v>
      </c>
      <c r="BY6" s="27">
        <f t="shared" si="6"/>
        <v>98.7</v>
      </c>
      <c r="BZ6" s="27">
        <f t="shared" si="6"/>
        <v>100.01</v>
      </c>
      <c r="CA6" s="23" t="str">
        <f>IF(CA7="","",IF(CA7="-","【-】","【"&amp;SUBSTITUTE(TEXT(CA7,"#,##0.00"),"-","△")&amp;"】"))</f>
        <v>【97.94】</v>
      </c>
      <c r="CB6" s="27">
        <f t="shared" ref="CB6:CK6" si="7">IF(CB7="",NA(),CB7)</f>
        <v>181.45</v>
      </c>
      <c r="CC6" s="27">
        <f t="shared" si="7"/>
        <v>181.21</v>
      </c>
      <c r="CD6" s="27">
        <f t="shared" si="7"/>
        <v>181.52</v>
      </c>
      <c r="CE6" s="27">
        <f t="shared" si="7"/>
        <v>181.32</v>
      </c>
      <c r="CF6" s="27">
        <f t="shared" si="7"/>
        <v>182.72</v>
      </c>
      <c r="CG6" s="27">
        <f t="shared" si="7"/>
        <v>156.77000000000001</v>
      </c>
      <c r="CH6" s="27">
        <f t="shared" si="7"/>
        <v>157.63999999999999</v>
      </c>
      <c r="CI6" s="27">
        <f t="shared" si="7"/>
        <v>159.59</v>
      </c>
      <c r="CJ6" s="27">
        <f t="shared" si="7"/>
        <v>160.65</v>
      </c>
      <c r="CK6" s="27">
        <f t="shared" si="7"/>
        <v>160.6</v>
      </c>
      <c r="CL6" s="23" t="str">
        <f>IF(CL7="","",IF(CL7="-","【-】","【"&amp;SUBSTITUTE(TEXT(CL7,"#,##0.00"),"-","△")&amp;"】"))</f>
        <v>【140.98】</v>
      </c>
      <c r="CM6" s="27">
        <f t="shared" ref="CM6:CV6" si="8">IF(CM7="",NA(),CM7)</f>
        <v>66.17</v>
      </c>
      <c r="CN6" s="27">
        <f t="shared" si="8"/>
        <v>64.55</v>
      </c>
      <c r="CO6" s="27">
        <f t="shared" si="8"/>
        <v>64.34</v>
      </c>
      <c r="CP6" s="27">
        <f t="shared" si="8"/>
        <v>67.319999999999993</v>
      </c>
      <c r="CQ6" s="27">
        <f t="shared" si="8"/>
        <v>67.099999999999994</v>
      </c>
      <c r="CR6" s="27">
        <f t="shared" si="8"/>
        <v>67</v>
      </c>
      <c r="CS6" s="27">
        <f t="shared" si="8"/>
        <v>66.650000000000006</v>
      </c>
      <c r="CT6" s="27">
        <f t="shared" si="8"/>
        <v>64.45</v>
      </c>
      <c r="CU6" s="27">
        <f t="shared" si="8"/>
        <v>65.11</v>
      </c>
      <c r="CV6" s="27">
        <f t="shared" si="8"/>
        <v>65.540000000000006</v>
      </c>
      <c r="CW6" s="23" t="str">
        <f>IF(CW7="","",IF(CW7="-","【-】","【"&amp;SUBSTITUTE(TEXT(CW7,"#,##0.00"),"-","△")&amp;"】"))</f>
        <v>【60.13】</v>
      </c>
      <c r="CX6" s="27">
        <f t="shared" ref="CX6:DG6" si="9">IF(CX7="",NA(),CX7)</f>
        <v>97.36</v>
      </c>
      <c r="CY6" s="27">
        <f t="shared" si="9"/>
        <v>97.49</v>
      </c>
      <c r="CZ6" s="27">
        <f t="shared" si="9"/>
        <v>97.65</v>
      </c>
      <c r="DA6" s="27">
        <f t="shared" si="9"/>
        <v>97.84</v>
      </c>
      <c r="DB6" s="27">
        <f t="shared" si="9"/>
        <v>97.93</v>
      </c>
      <c r="DC6" s="27">
        <f t="shared" si="9"/>
        <v>94.41</v>
      </c>
      <c r="DD6" s="27">
        <f t="shared" si="9"/>
        <v>94.43</v>
      </c>
      <c r="DE6" s="27">
        <f t="shared" si="9"/>
        <v>94.58</v>
      </c>
      <c r="DF6" s="27">
        <f t="shared" si="9"/>
        <v>94.69</v>
      </c>
      <c r="DG6" s="27">
        <f t="shared" si="9"/>
        <v>94.81</v>
      </c>
      <c r="DH6" s="23" t="str">
        <f>IF(DH7="","",IF(DH7="-","【-】","【"&amp;SUBSTITUTE(TEXT(DH7,"#,##0.00"),"-","△")&amp;"】"))</f>
        <v>【96.00】</v>
      </c>
      <c r="DI6" s="27">
        <f t="shared" ref="DI6:DR6" si="10">IF(DI7="",NA(),DI7)</f>
        <v>42.3</v>
      </c>
      <c r="DJ6" s="27">
        <f t="shared" si="10"/>
        <v>43.89</v>
      </c>
      <c r="DK6" s="27">
        <f t="shared" si="10"/>
        <v>45.64</v>
      </c>
      <c r="DL6" s="27">
        <f t="shared" si="10"/>
        <v>47.16</v>
      </c>
      <c r="DM6" s="27">
        <f t="shared" si="10"/>
        <v>48.83</v>
      </c>
      <c r="DN6" s="27">
        <f t="shared" si="10"/>
        <v>34.15</v>
      </c>
      <c r="DO6" s="27">
        <f t="shared" si="10"/>
        <v>35.53</v>
      </c>
      <c r="DP6" s="27">
        <f t="shared" si="10"/>
        <v>37.51</v>
      </c>
      <c r="DQ6" s="27">
        <f t="shared" si="10"/>
        <v>38.869999999999997</v>
      </c>
      <c r="DR6" s="27">
        <f t="shared" si="10"/>
        <v>40.36</v>
      </c>
      <c r="DS6" s="23" t="str">
        <f>IF(DS7="","",IF(DS7="-","【-】","【"&amp;SUBSTITUTE(TEXT(DS7,"#,##0.00"),"-","△")&amp;"】"))</f>
        <v>【42.20】</v>
      </c>
      <c r="DT6" s="27">
        <f t="shared" ref="DT6:EC6" si="11">IF(DT7="",NA(),DT7)</f>
        <v>6.42</v>
      </c>
      <c r="DU6" s="27">
        <f t="shared" si="11"/>
        <v>7.4</v>
      </c>
      <c r="DV6" s="27">
        <f t="shared" si="11"/>
        <v>8.18</v>
      </c>
      <c r="DW6" s="27">
        <f t="shared" si="11"/>
        <v>8.99</v>
      </c>
      <c r="DX6" s="27">
        <f t="shared" si="11"/>
        <v>9.68</v>
      </c>
      <c r="DY6" s="27">
        <f t="shared" si="11"/>
        <v>5.18</v>
      </c>
      <c r="DZ6" s="27">
        <f t="shared" si="11"/>
        <v>6.01</v>
      </c>
      <c r="EA6" s="27">
        <f t="shared" si="11"/>
        <v>6.84</v>
      </c>
      <c r="EB6" s="27">
        <f t="shared" si="11"/>
        <v>7.69</v>
      </c>
      <c r="EC6" s="27">
        <f t="shared" si="11"/>
        <v>8.39</v>
      </c>
      <c r="ED6" s="23" t="str">
        <f>IF(ED7="","",IF(ED7="-","【-】","【"&amp;SUBSTITUTE(TEXT(ED7,"#,##0.00"),"-","△")&amp;"】"))</f>
        <v>【9.46】</v>
      </c>
      <c r="EE6" s="27">
        <f t="shared" ref="EE6:EN6" si="12">IF(EE7="",NA(),EE7)</f>
        <v>2.6</v>
      </c>
      <c r="EF6" s="27">
        <f t="shared" si="12"/>
        <v>2.48</v>
      </c>
      <c r="EG6" s="27">
        <f t="shared" si="12"/>
        <v>2.6</v>
      </c>
      <c r="EH6" s="27">
        <f t="shared" si="12"/>
        <v>1.94</v>
      </c>
      <c r="EI6" s="27">
        <f t="shared" si="12"/>
        <v>2.0499999999999998</v>
      </c>
      <c r="EJ6" s="27">
        <f t="shared" si="12"/>
        <v>0.33</v>
      </c>
      <c r="EK6" s="27">
        <f t="shared" si="12"/>
        <v>0.22</v>
      </c>
      <c r="EL6" s="27">
        <f t="shared" si="12"/>
        <v>0.23</v>
      </c>
      <c r="EM6" s="27">
        <f t="shared" si="12"/>
        <v>0.18</v>
      </c>
      <c r="EN6" s="27">
        <f t="shared" si="12"/>
        <v>0.16</v>
      </c>
      <c r="EO6" s="23" t="str">
        <f>IF(EO7="","",IF(EO7="-","【-】","【"&amp;SUBSTITUTE(TEXT(EO7,"#,##0.00"),"-","△")&amp;"】"))</f>
        <v>【0.19】</v>
      </c>
    </row>
    <row r="7" spans="1:148" s="13" customFormat="1" x14ac:dyDescent="0.15">
      <c r="A7" s="14"/>
      <c r="B7" s="20">
        <v>2024</v>
      </c>
      <c r="C7" s="20">
        <v>162019</v>
      </c>
      <c r="D7" s="20">
        <v>46</v>
      </c>
      <c r="E7" s="20">
        <v>17</v>
      </c>
      <c r="F7" s="20">
        <v>1</v>
      </c>
      <c r="G7" s="20">
        <v>0</v>
      </c>
      <c r="H7" s="20" t="s">
        <v>96</v>
      </c>
      <c r="I7" s="20" t="s">
        <v>97</v>
      </c>
      <c r="J7" s="20" t="s">
        <v>98</v>
      </c>
      <c r="K7" s="20" t="s">
        <v>99</v>
      </c>
      <c r="L7" s="20" t="s">
        <v>100</v>
      </c>
      <c r="M7" s="20" t="s">
        <v>101</v>
      </c>
      <c r="N7" s="24" t="s">
        <v>102</v>
      </c>
      <c r="O7" s="24">
        <v>68.23</v>
      </c>
      <c r="P7" s="24">
        <v>75.09</v>
      </c>
      <c r="Q7" s="24">
        <v>77.73</v>
      </c>
      <c r="R7" s="24">
        <v>3080</v>
      </c>
      <c r="S7" s="24">
        <v>403757</v>
      </c>
      <c r="T7" s="24">
        <v>1241.7</v>
      </c>
      <c r="U7" s="24">
        <v>325.16000000000003</v>
      </c>
      <c r="V7" s="24">
        <v>302125</v>
      </c>
      <c r="W7" s="24">
        <v>73.489999999999995</v>
      </c>
      <c r="X7" s="24">
        <v>4111.1000000000004</v>
      </c>
      <c r="Y7" s="24">
        <v>116.38</v>
      </c>
      <c r="Z7" s="24">
        <v>116.46</v>
      </c>
      <c r="AA7" s="24">
        <v>115.11</v>
      </c>
      <c r="AB7" s="24">
        <v>112.5</v>
      </c>
      <c r="AC7" s="24">
        <v>109.64</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38.340000000000003</v>
      </c>
      <c r="AV7" s="24">
        <v>37.770000000000003</v>
      </c>
      <c r="AW7" s="24">
        <v>47.9</v>
      </c>
      <c r="AX7" s="24">
        <v>57.2</v>
      </c>
      <c r="AY7" s="24">
        <v>57.45</v>
      </c>
      <c r="AZ7" s="24">
        <v>60.82</v>
      </c>
      <c r="BA7" s="24">
        <v>63.48</v>
      </c>
      <c r="BB7" s="24">
        <v>65.510000000000005</v>
      </c>
      <c r="BC7" s="24">
        <v>72.78</v>
      </c>
      <c r="BD7" s="24">
        <v>74.56</v>
      </c>
      <c r="BE7" s="24">
        <v>82.75</v>
      </c>
      <c r="BF7" s="24">
        <v>512.77</v>
      </c>
      <c r="BG7" s="24">
        <v>474.64</v>
      </c>
      <c r="BH7" s="24">
        <v>434.16</v>
      </c>
      <c r="BI7" s="24">
        <v>431.3</v>
      </c>
      <c r="BJ7" s="24">
        <v>417.29</v>
      </c>
      <c r="BK7" s="24">
        <v>920.83</v>
      </c>
      <c r="BL7" s="24">
        <v>874.02</v>
      </c>
      <c r="BM7" s="24">
        <v>827.43</v>
      </c>
      <c r="BN7" s="24">
        <v>790.32</v>
      </c>
      <c r="BO7" s="24">
        <v>747.33</v>
      </c>
      <c r="BP7" s="24">
        <v>602.55999999999995</v>
      </c>
      <c r="BQ7" s="24">
        <v>98.76</v>
      </c>
      <c r="BR7" s="24">
        <v>98.85</v>
      </c>
      <c r="BS7" s="24">
        <v>98.85</v>
      </c>
      <c r="BT7" s="24">
        <v>99.09</v>
      </c>
      <c r="BU7" s="24">
        <v>98.94</v>
      </c>
      <c r="BV7" s="24">
        <v>99.82</v>
      </c>
      <c r="BW7" s="24">
        <v>100.32</v>
      </c>
      <c r="BX7" s="24">
        <v>99.71</v>
      </c>
      <c r="BY7" s="24">
        <v>98.7</v>
      </c>
      <c r="BZ7" s="24">
        <v>100.01</v>
      </c>
      <c r="CA7" s="24">
        <v>97.94</v>
      </c>
      <c r="CB7" s="24">
        <v>181.45</v>
      </c>
      <c r="CC7" s="24">
        <v>181.21</v>
      </c>
      <c r="CD7" s="24">
        <v>181.52</v>
      </c>
      <c r="CE7" s="24">
        <v>181.32</v>
      </c>
      <c r="CF7" s="24">
        <v>182.72</v>
      </c>
      <c r="CG7" s="24">
        <v>156.77000000000001</v>
      </c>
      <c r="CH7" s="24">
        <v>157.63999999999999</v>
      </c>
      <c r="CI7" s="24">
        <v>159.59</v>
      </c>
      <c r="CJ7" s="24">
        <v>160.65</v>
      </c>
      <c r="CK7" s="24">
        <v>160.6</v>
      </c>
      <c r="CL7" s="24">
        <v>140.97999999999999</v>
      </c>
      <c r="CM7" s="24">
        <v>66.17</v>
      </c>
      <c r="CN7" s="24">
        <v>64.55</v>
      </c>
      <c r="CO7" s="24">
        <v>64.34</v>
      </c>
      <c r="CP7" s="24">
        <v>67.319999999999993</v>
      </c>
      <c r="CQ7" s="24">
        <v>67.099999999999994</v>
      </c>
      <c r="CR7" s="24">
        <v>67</v>
      </c>
      <c r="CS7" s="24">
        <v>66.650000000000006</v>
      </c>
      <c r="CT7" s="24">
        <v>64.45</v>
      </c>
      <c r="CU7" s="24">
        <v>65.11</v>
      </c>
      <c r="CV7" s="24">
        <v>65.540000000000006</v>
      </c>
      <c r="CW7" s="24">
        <v>60.13</v>
      </c>
      <c r="CX7" s="24">
        <v>97.36</v>
      </c>
      <c r="CY7" s="24">
        <v>97.49</v>
      </c>
      <c r="CZ7" s="24">
        <v>97.65</v>
      </c>
      <c r="DA7" s="24">
        <v>97.84</v>
      </c>
      <c r="DB7" s="24">
        <v>97.93</v>
      </c>
      <c r="DC7" s="24">
        <v>94.41</v>
      </c>
      <c r="DD7" s="24">
        <v>94.43</v>
      </c>
      <c r="DE7" s="24">
        <v>94.58</v>
      </c>
      <c r="DF7" s="24">
        <v>94.69</v>
      </c>
      <c r="DG7" s="24">
        <v>94.81</v>
      </c>
      <c r="DH7" s="24">
        <v>96</v>
      </c>
      <c r="DI7" s="24">
        <v>42.3</v>
      </c>
      <c r="DJ7" s="24">
        <v>43.89</v>
      </c>
      <c r="DK7" s="24">
        <v>45.64</v>
      </c>
      <c r="DL7" s="24">
        <v>47.16</v>
      </c>
      <c r="DM7" s="24">
        <v>48.83</v>
      </c>
      <c r="DN7" s="24">
        <v>34.15</v>
      </c>
      <c r="DO7" s="24">
        <v>35.53</v>
      </c>
      <c r="DP7" s="24">
        <v>37.51</v>
      </c>
      <c r="DQ7" s="24">
        <v>38.869999999999997</v>
      </c>
      <c r="DR7" s="24">
        <v>40.36</v>
      </c>
      <c r="DS7" s="24">
        <v>42.2</v>
      </c>
      <c r="DT7" s="24">
        <v>6.42</v>
      </c>
      <c r="DU7" s="24">
        <v>7.4</v>
      </c>
      <c r="DV7" s="24">
        <v>8.18</v>
      </c>
      <c r="DW7" s="24">
        <v>8.99</v>
      </c>
      <c r="DX7" s="24">
        <v>9.68</v>
      </c>
      <c r="DY7" s="24">
        <v>5.18</v>
      </c>
      <c r="DZ7" s="24">
        <v>6.01</v>
      </c>
      <c r="EA7" s="24">
        <v>6.84</v>
      </c>
      <c r="EB7" s="24">
        <v>7.69</v>
      </c>
      <c r="EC7" s="24">
        <v>8.39</v>
      </c>
      <c r="ED7" s="24">
        <v>9.4600000000000009</v>
      </c>
      <c r="EE7" s="24">
        <v>2.6</v>
      </c>
      <c r="EF7" s="24">
        <v>2.48</v>
      </c>
      <c r="EG7" s="24">
        <v>2.6</v>
      </c>
      <c r="EH7" s="24">
        <v>1.94</v>
      </c>
      <c r="EI7" s="24">
        <v>2.0499999999999998</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友彦</cp:lastModifiedBy>
  <dcterms:created xsi:type="dcterms:W3CDTF">2026-01-20T01:17:49Z</dcterms:created>
  <dcterms:modified xsi:type="dcterms:W3CDTF">2026-01-23T04:42:04Z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2026-01-21T02:39:40Z</vt:filetime>
  </property>
</Properties>
</file>