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3市町村より\"/>
    </mc:Choice>
  </mc:AlternateContent>
  <xr:revisionPtr revIDLastSave="0" documentId="13_ncr:1_{A507CF9E-D133-4308-96EA-7B44CA402973}" xr6:coauthVersionLast="47" xr6:coauthVersionMax="47" xr10:uidLastSave="{00000000-0000-0000-0000-000000000000}"/>
  <bookViews>
    <workbookView xWindow="28680" yWindow="-70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7" i="10" l="1"/>
  <c r="BG36" i="10"/>
  <c r="BG35" i="10"/>
  <c r="BG34" i="10"/>
  <c r="AO37" i="10"/>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U37" i="10"/>
  <c r="C37" i="10"/>
  <c r="U36" i="10"/>
  <c r="C36" i="10"/>
  <c r="C35" i="10"/>
  <c r="U34" i="10"/>
  <c r="C34" i="10"/>
  <c r="U35" i="10" l="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l="1"/>
  <c r="BW36" i="10" s="1"/>
  <c r="BW37" i="10" s="1"/>
  <c r="BW38" i="10" s="1"/>
  <c r="BW39" i="10" s="1"/>
  <c r="BW40" i="10" s="1"/>
  <c r="BW41" i="10" s="1"/>
  <c r="BW42" i="10" s="1"/>
  <c r="BW43" i="10" s="1"/>
  <c r="CO34" i="10" l="1"/>
  <c r="CO35" i="10" s="1"/>
  <c r="CO36" i="10" s="1"/>
  <c r="CO37" i="10" s="1"/>
  <c r="CO38" i="10" s="1"/>
  <c r="CO39" i="10" s="1"/>
</calcChain>
</file>

<file path=xl/sharedStrings.xml><?xml version="1.0" encoding="utf-8"?>
<sst xmlns="http://schemas.openxmlformats.org/spreadsheetml/2006/main" count="1049" uniqueCount="577">
  <si>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</si>
  <si>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</si>
  <si>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</si>
  <si>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</si>
  <si>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</si>
  <si>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</si>
  <si>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</si>
  <si>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</si>
  <si>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</si>
  <si>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</si>
  <si>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</si>
  <si>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</si>
  <si>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</si>
  <si>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</si>
  <si>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</si>
  <si>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</si>
  <si>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</si>
  <si>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</si>
  <si>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</si>
  <si>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</si>
  <si>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</si>
  <si>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</si>
  <si>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</si>
  <si>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</si>
  <si>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</si>
  <si>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</si>
  <si>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</si>
  <si>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</si>
  <si>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</si>
  <si>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</si>
  <si>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</si>
  <si>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</si>
  <si>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</si>
  <si>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</si>
  <si>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</si>
  <si>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</si>
  <si>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</si>
  <si>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</si>
  <si>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</si>
  <si>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</si>
  <si>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</si>
  <si>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</si>
  <si>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</si>
  <si>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</si>
  <si>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</si>
  <si>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</si>
  <si>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</si>
  <si>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</si>
  <si>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</si>
  <si>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</si>
  <si>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</si>
  <si>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</si>
  <si>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</si>
  <si>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</si>
  <si>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</si>
  <si>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</si>
  <si>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</si>
  <si>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</si>
  <si>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</si>
  <si>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</si>
  <si>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</si>
  <si>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</si>
  <si>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</si>
  <si>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</si>
  <si>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</si>
  <si>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</si>
  <si>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</si>
  <si>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</si>
  <si>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</si>
  <si>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</si>
  <si>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</si>
  <si>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</si>
  <si>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</si>
  <si>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</si>
  <si>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</si>
  <si>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</si>
  <si>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</si>
  <si>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</si>
  <si>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</si>
  <si>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</si>
  <si>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</si>
  <si>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</si>
  <si>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</si>
  <si>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</si>
  <si>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</si>
  <si>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</si>
  <si>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</si>
  <si>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</si>
  <si>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</si>
  <si>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</si>
  <si>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</si>
  <si>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</si>
  <si>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</si>
  <si>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</si>
  <si>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黒部市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</si>
  <si>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</si>
  <si>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</si>
  <si>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</si>
  <si>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</si>
  <si>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</si>
  <si>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</si>
  <si>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</si>
  <si>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</si>
  <si>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</si>
  <si>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</si>
  <si>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</si>
  <si>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</si>
  <si>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</si>
  <si>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</si>
  <si>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</si>
  <si>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</si>
  <si>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</si>
  <si>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</si>
  <si>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</si>
  <si>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</si>
  <si>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</si>
  <si>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</si>
  <si>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</si>
  <si>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</si>
  <si>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</si>
  <si>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</si>
  <si>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</si>
  <si>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</si>
  <si>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</si>
  <si>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</si>
  <si>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</si>
  <si>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</si>
  <si>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</si>
  <si>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</si>
  <si>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</si>
  <si>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</si>
  <si>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</si>
  <si>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</si>
  <si>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</si>
  <si>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</si>
  <si>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</si>
  <si>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</si>
  <si>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</si>
  <si>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</si>
  <si>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</si>
  <si>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</si>
  <si>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</si>
  <si>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</si>
  <si>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</si>
  <si>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</si>
  <si>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</si>
  <si>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</si>
  <si>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</si>
  <si>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</si>
  <si>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</si>
  <si>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</si>
  <si>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</si>
  <si>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</si>
  <si>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</si>
  <si>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</si>
  <si>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</si>
  <si>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</si>
  <si>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</si>
  <si>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</si>
  <si>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</si>
  <si>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</si>
  <si>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</si>
  <si>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</si>
  <si>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</si>
  <si>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</si>
  <si>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</si>
  <si>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</si>
  <si>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</si>
  <si>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</si>
  <si>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</si>
  <si>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</si>
  <si>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</si>
  <si>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</si>
  <si>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</si>
  <si>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</si>
  <si>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</si>
  <si>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</si>
  <si>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</si>
  <si>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</si>
  <si>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</si>
  <si>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</si>
  <si>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</si>
  <si>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</si>
  <si>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</si>
  <si>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</si>
  <si>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</si>
  <si>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</si>
  <si>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</si>
  <si>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</si>
  <si>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</si>
  <si>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</si>
  <si>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</si>
  <si>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</si>
  <si>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</si>
  <si>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</si>
  <si>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</si>
  <si>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</si>
  <si>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</si>
  <si>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</si>
  <si>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</si>
  <si>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</si>
  <si>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</si>
  <si>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</si>
  <si>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富山県黒部市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</si>
  <si>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</si>
  <si>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</si>
  <si>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</si>
  <si>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</si>
  <si>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</si>
  <si>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</si>
  <si>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</si>
  <si>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</si>
  <si>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</si>
  <si>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</si>
  <si>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</si>
  <si>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</si>
  <si>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</si>
  <si>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</si>
  <si>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</si>
  <si>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</si>
  <si>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</si>
  <si>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</si>
  <si>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</si>
  <si>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</si>
  <si>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</si>
  <si>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</si>
  <si>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</si>
  <si>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</si>
  <si>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</si>
  <si>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</si>
  <si>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</si>
  <si>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</si>
  <si>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</si>
  <si>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</si>
  <si>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</si>
  <si>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</si>
  <si>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</si>
  <si>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</si>
  <si>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</si>
  <si>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</si>
  <si>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</si>
  <si>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</si>
  <si>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</si>
  <si>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</si>
  <si>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</si>
  <si>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</si>
  <si>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</si>
  <si>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</si>
  <si>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</si>
  <si>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</si>
  <si>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</si>
  <si>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</si>
  <si>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</si>
  <si>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</si>
  <si>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</si>
  <si>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</si>
  <si>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</si>
  <si>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</si>
  <si>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</si>
  <si>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</si>
  <si>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</si>
  <si>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</si>
  <si>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</si>
  <si>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</si>
  <si>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</si>
  <si>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</si>
  <si>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</si>
  <si>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</si>
  <si>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</si>
  <si>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</si>
  <si>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</si>
  <si>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</si>
  <si>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</si>
  <si>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</si>
  <si>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</si>
  <si>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</si>
  <si>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</si>
  <si>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</si>
  <si>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</si>
  <si>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</si>
  <si>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</si>
  <si>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</si>
  <si>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</si>
  <si>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</si>
  <si>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</si>
  <si>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</si>
  <si>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</si>
  <si>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</si>
  <si>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</si>
  <si>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</si>
  <si>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</si>
  <si>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</si>
  <si>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</si>
  <si>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</si>
  <si>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</si>
  <si>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</si>
  <si>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</si>
  <si>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</si>
  <si>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</si>
  <si>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</si>
  <si>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</si>
  <si>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</si>
  <si>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</si>
  <si>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</si>
  <si>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</si>
  <si>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</si>
  <si>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</si>
  <si>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</si>
  <si>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</si>
  <si>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</si>
  <si>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</si>
  <si>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</si>
  <si>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</si>
  <si>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</si>
  <si>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</si>
  <si>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</si>
  <si>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</si>
  <si>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</si>
  <si>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</si>
  <si>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</si>
  <si>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</si>
  <si>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</si>
  <si>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</si>
  <si>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</si>
  <si>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</si>
  <si>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</si>
  <si>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</si>
  <si>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</si>
  <si>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</si>
  <si>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</si>
  <si>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</si>
  <si>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</si>
  <si>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</si>
  <si>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</si>
  <si>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</si>
  <si>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</si>
  <si>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</si>
  <si>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</si>
  <si>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</si>
  <si>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</si>
  <si>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</si>
  <si>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</si>
  <si>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</si>
  <si>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</si>
  <si>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</si>
  <si>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</si>
  <si>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</si>
  <si>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</si>
  <si>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</si>
  <si>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</si>
  <si>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</si>
  <si>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</si>
  <si>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</si>
  <si>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</si>
  <si>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富山県黒部市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</si>
  <si>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</si>
  <si>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</si>
  <si>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</si>
  <si>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</si>
  <si>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</si>
  <si>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</si>
  <si>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</si>
  <si>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</si>
  <si>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</si>
  <si>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</si>
  <si>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</si>
  <si>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</si>
  <si>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</si>
  <si>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</si>
  <si>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</si>
  <si>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</si>
  <si>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</si>
  <si>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</si>
  <si>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</si>
  <si>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</si>
  <si>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</si>
  <si>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</si>
  <si>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</si>
  <si>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</si>
  <si>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</si>
  <si>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</si>
  <si>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</si>
  <si>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</si>
  <si>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</si>
  <si>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</si>
  <si>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</si>
  <si>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</si>
  <si>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</si>
  <si>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</si>
  <si>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</si>
  <si>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病院事業会計</t>
    <phoneticPr fontId="5"/>
  </si>
  <si>
    <t>法適用企業</t>
    <phoneticPr fontId="5"/>
  </si>
  <si>
    <t>水道事業会計</t>
    <phoneticPr fontId="5"/>
  </si>
  <si>
    <t>下水道事業会計</t>
    <phoneticPr fontId="5"/>
  </si>
  <si>
    <t>簡易水道事業会計</t>
    <phoneticPr fontId="5"/>
  </si>
  <si>
    <t>発電事業特別会計</t>
    <phoneticPr fontId="5"/>
  </si>
  <si>
    <t>法非適用企業</t>
    <phoneticPr fontId="5"/>
  </si>
  <si>
    <t>牧場事業特別会計</t>
    <phoneticPr fontId="5"/>
  </si>
  <si>
    <t>フィッシャリーナ事業特別会計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</si>
  <si>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</si>
  <si>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</si>
  <si>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</si>
  <si>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</si>
  <si>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</si>
  <si>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</si>
  <si>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</si>
  <si>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</si>
  <si>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</si>
  <si>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</si>
  <si>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</si>
  <si>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</si>
  <si>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</si>
  <si>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</si>
  <si>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</si>
  <si>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</si>
  <si>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</si>
  <si>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</si>
  <si>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</si>
  <si>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</si>
  <si>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</si>
  <si>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</si>
  <si>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</si>
  <si>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</si>
  <si>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</si>
  <si>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</si>
  <si>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</si>
  <si>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</si>
  <si>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</si>
  <si>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</si>
  <si>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</si>
  <si>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</si>
  <si>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</si>
  <si>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</si>
  <si>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</si>
  <si>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</si>
  <si>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</si>
  <si>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</si>
  <si>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</si>
  <si>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</si>
  <si>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</si>
  <si>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</si>
  <si>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</si>
  <si>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</si>
  <si>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</si>
  <si>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</si>
  <si>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</si>
  <si>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</si>
  <si>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</si>
  <si>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</si>
  <si>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</si>
  <si>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</si>
  <si>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</si>
  <si>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</si>
  <si>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</si>
  <si>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</si>
  <si>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</si>
  <si>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</si>
  <si>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</si>
  <si>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</si>
  <si>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</si>
  <si>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</si>
  <si>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</si>
  <si>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</si>
  <si>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</si>
  <si>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</si>
  <si>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</si>
  <si>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</si>
  <si>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</si>
  <si>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</si>
  <si>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</si>
  <si>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</si>
  <si>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</si>
  <si>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</si>
  <si>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</si>
  <si>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</si>
  <si>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</si>
  <si>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</si>
  <si>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</si>
  <si>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</si>
  <si>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</si>
  <si>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</si>
  <si>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</si>
  <si>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</si>
  <si>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</si>
  <si>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</si>
  <si>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</si>
  <si>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</si>
  <si>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</si>
  <si>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</si>
  <si>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</si>
  <si>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</si>
  <si>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</si>
  <si>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</si>
  <si>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</si>
  <si>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</si>
  <si>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</si>
  <si>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</si>
  <si>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</si>
  <si>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</si>
  <si>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</si>
  <si>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</si>
  <si>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</si>
  <si>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</si>
  <si>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</si>
  <si>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</si>
  <si>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</si>
  <si>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</si>
  <si>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</si>
  <si>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</si>
  <si>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</si>
  <si>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</si>
  <si>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</si>
  <si>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</si>
  <si>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</si>
  <si>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</si>
  <si>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</si>
  <si>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</si>
  <si>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</si>
  <si>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</si>
  <si>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</si>
  <si>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</si>
  <si>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</si>
  <si>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</si>
  <si>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</si>
  <si>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</si>
  <si>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</si>
  <si>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</si>
  <si>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</si>
  <si>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</si>
  <si>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</si>
  <si>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</si>
  <si>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</si>
  <si>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</si>
  <si>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</si>
  <si>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</si>
  <si>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0.39</t>
  </si>
  <si>
    <t>▲ 1.03</t>
  </si>
  <si>
    <t>▲ 1.80</t>
  </si>
  <si>
    <t>病院事業会計</t>
  </si>
  <si>
    <t>水道事業会計</t>
  </si>
  <si>
    <t>一般会計</t>
  </si>
  <si>
    <t>下水道事業会計</t>
  </si>
  <si>
    <t>簡易水道事業会計</t>
  </si>
  <si>
    <t>国民健康保険事業</t>
  </si>
  <si>
    <t>後期高齢者医療事業</t>
  </si>
  <si>
    <t>発電事業特別会計</t>
  </si>
  <si>
    <t>その他会計（赤字）</t>
  </si>
  <si>
    <t>その他会計（黒字）</t>
  </si>
  <si>
    <t>R01</t>
    <phoneticPr fontId="5"/>
  </si>
  <si>
    <t>R02</t>
    <phoneticPr fontId="5"/>
  </si>
  <si>
    <t>R03</t>
    <phoneticPr fontId="5"/>
  </si>
  <si>
    <t>R04</t>
    <phoneticPr fontId="5"/>
  </si>
  <si>
    <t>R05</t>
    <phoneticPr fontId="5"/>
  </si>
  <si>
    <t>黒部市体育協会</t>
    <rPh sb="0" eb="3">
      <t>クロベシ</t>
    </rPh>
    <rPh sb="3" eb="7">
      <t>タイイクキョウカイ</t>
    </rPh>
    <phoneticPr fontId="2"/>
  </si>
  <si>
    <t>黒部市国際文化センター</t>
    <rPh sb="0" eb="3">
      <t>クロベシ</t>
    </rPh>
    <rPh sb="3" eb="5">
      <t>コクサイ</t>
    </rPh>
    <rPh sb="5" eb="7">
      <t>ブンカ</t>
    </rPh>
    <phoneticPr fontId="2"/>
  </si>
  <si>
    <t>黒部市吉田科学館振興協会</t>
    <rPh sb="0" eb="3">
      <t>クロベシ</t>
    </rPh>
    <rPh sb="3" eb="8">
      <t>ヨシダカガクカン</t>
    </rPh>
    <rPh sb="8" eb="10">
      <t>シンコウ</t>
    </rPh>
    <rPh sb="10" eb="12">
      <t>キョウカイ</t>
    </rPh>
    <phoneticPr fontId="2"/>
  </si>
  <si>
    <t>黒部市施設管理公社</t>
    <rPh sb="0" eb="3">
      <t>クロベシ</t>
    </rPh>
    <rPh sb="3" eb="5">
      <t>シセツ</t>
    </rPh>
    <rPh sb="5" eb="7">
      <t>カンリ</t>
    </rPh>
    <rPh sb="7" eb="9">
      <t>コウシャ</t>
    </rPh>
    <phoneticPr fontId="2"/>
  </si>
  <si>
    <t>新川コミュニティ放送</t>
    <rPh sb="0" eb="2">
      <t>ニイカワ</t>
    </rPh>
    <rPh sb="8" eb="10">
      <t>ホウソウ</t>
    </rPh>
    <phoneticPr fontId="2"/>
  </si>
  <si>
    <t>宇奈月ビール</t>
    <rPh sb="0" eb="3">
      <t>ウナヅキ</t>
    </rPh>
    <phoneticPr fontId="2"/>
  </si>
  <si>
    <t>新川広域圏事務組合</t>
    <rPh sb="0" eb="2">
      <t>ニイカワ</t>
    </rPh>
    <rPh sb="2" eb="5">
      <t>コウイキケン</t>
    </rPh>
    <rPh sb="5" eb="9">
      <t>ジムクミアイ</t>
    </rPh>
    <phoneticPr fontId="2"/>
  </si>
  <si>
    <t>新川地域消防組合</t>
    <rPh sb="0" eb="4">
      <t>ニイカワチイキ</t>
    </rPh>
    <rPh sb="4" eb="8">
      <t>ショウボウクミアイ</t>
    </rPh>
    <phoneticPr fontId="2"/>
  </si>
  <si>
    <t>新川地域介護保険・ケーブルテレビ事業組合</t>
    <rPh sb="0" eb="4">
      <t>ニイカワチイキ</t>
    </rPh>
    <rPh sb="4" eb="8">
      <t>カイゴホケン</t>
    </rPh>
    <rPh sb="16" eb="20">
      <t>ジギョウクミアイ</t>
    </rPh>
    <phoneticPr fontId="2"/>
  </si>
  <si>
    <t>　一般会計分</t>
    <rPh sb="1" eb="6">
      <t>イッパンカイケイブン</t>
    </rPh>
    <phoneticPr fontId="2"/>
  </si>
  <si>
    <t>　介護保険事業特別会計</t>
    <rPh sb="1" eb="5">
      <t>カイゴホケン</t>
    </rPh>
    <rPh sb="5" eb="7">
      <t>ジギョウ</t>
    </rPh>
    <rPh sb="7" eb="9">
      <t>トクベツ</t>
    </rPh>
    <rPh sb="9" eb="11">
      <t>カイケイ</t>
    </rPh>
    <phoneticPr fontId="2"/>
  </si>
  <si>
    <t>　CATV事業特別会計</t>
    <rPh sb="5" eb="7">
      <t>ジギョウ</t>
    </rPh>
    <rPh sb="7" eb="11">
      <t>トクベツカイケイ</t>
    </rPh>
    <phoneticPr fontId="2"/>
  </si>
  <si>
    <t>富山県市町村総合事務組合</t>
    <rPh sb="0" eb="3">
      <t>トヤマケン</t>
    </rPh>
    <rPh sb="3" eb="6">
      <t>シチョウソン</t>
    </rPh>
    <rPh sb="6" eb="8">
      <t>ソウゴウ</t>
    </rPh>
    <rPh sb="8" eb="10">
      <t>ジム</t>
    </rPh>
    <rPh sb="10" eb="12">
      <t>クミアイ</t>
    </rPh>
    <phoneticPr fontId="2"/>
  </si>
  <si>
    <t>富山県市町村管理組合</t>
    <rPh sb="0" eb="3">
      <t>トヤマケン</t>
    </rPh>
    <rPh sb="3" eb="6">
      <t>シチョウソン</t>
    </rPh>
    <rPh sb="6" eb="10">
      <t>カンリクミアイ</t>
    </rPh>
    <phoneticPr fontId="2"/>
  </si>
  <si>
    <t>富山県後期高齢者医療広域連合</t>
    <rPh sb="0" eb="3">
      <t>トヤマケン</t>
    </rPh>
    <rPh sb="3" eb="5">
      <t>コウキ</t>
    </rPh>
    <rPh sb="5" eb="8">
      <t>コウレイシャ</t>
    </rPh>
    <rPh sb="8" eb="10">
      <t>イリョウ</t>
    </rPh>
    <rPh sb="10" eb="14">
      <t>コウイキレンゴウ</t>
    </rPh>
    <phoneticPr fontId="2"/>
  </si>
  <si>
    <t>　一般会計分</t>
    <rPh sb="1" eb="3">
      <t>イッパン</t>
    </rPh>
    <rPh sb="3" eb="6">
      <t>カイケイブン</t>
    </rPh>
    <phoneticPr fontId="2"/>
  </si>
  <si>
    <t>　後期高齢者医療事業特別会計</t>
    <rPh sb="1" eb="3">
      <t>コウキ</t>
    </rPh>
    <rPh sb="3" eb="6">
      <t>コウレイシャ</t>
    </rPh>
    <rPh sb="6" eb="10">
      <t>イリョウジギョウ</t>
    </rPh>
    <rPh sb="10" eb="14">
      <t>トクベツカイケイ</t>
    </rPh>
    <phoneticPr fontId="2"/>
  </si>
  <si>
    <t>-</t>
    <phoneticPr fontId="2"/>
  </si>
  <si>
    <t>-</t>
    <phoneticPr fontId="2"/>
  </si>
  <si>
    <t>社会福祉振興事業基金</t>
    <rPh sb="0" eb="4">
      <t>シャカイフクシ</t>
    </rPh>
    <rPh sb="4" eb="8">
      <t>シンコウジギョウ</t>
    </rPh>
    <rPh sb="8" eb="10">
      <t>キキン</t>
    </rPh>
    <phoneticPr fontId="5"/>
  </si>
  <si>
    <t>合併地域振興基金</t>
    <rPh sb="0" eb="2">
      <t>ガッペイ</t>
    </rPh>
    <rPh sb="2" eb="4">
      <t>チイキ</t>
    </rPh>
    <rPh sb="4" eb="6">
      <t>シンコウ</t>
    </rPh>
    <rPh sb="6" eb="8">
      <t>キキン</t>
    </rPh>
    <phoneticPr fontId="2"/>
  </si>
  <si>
    <t>公共施設維持補修基金</t>
    <rPh sb="0" eb="4">
      <t>コウキョウシセツ</t>
    </rPh>
    <rPh sb="4" eb="6">
      <t>イジ</t>
    </rPh>
    <rPh sb="6" eb="10">
      <t>ホシュウキキン</t>
    </rPh>
    <phoneticPr fontId="2"/>
  </si>
  <si>
    <t>納骨堂事業基金</t>
    <rPh sb="0" eb="3">
      <t>ノウコツドウ</t>
    </rPh>
    <rPh sb="3" eb="7">
      <t>ジギョウキキン</t>
    </rPh>
    <phoneticPr fontId="2"/>
  </si>
  <si>
    <t>教育文化振興基金</t>
    <rPh sb="0" eb="8">
      <t>キョウイクブンカシンコウキキン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</si>
</sst>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74581</c:v>
                </c:pt>
                <c:pt idx="1">
                  <c:v>76347</c:v>
                </c:pt>
                <c:pt idx="2">
                  <c:v>69604</c:v>
                </c:pt>
                <c:pt idx="3">
                  <c:v>68410</c:v>
                </c:pt>
                <c:pt idx="4">
                  <c:v>73019</c:v>
                </c:pt>
              </c:numCache>
            </c:numRef>
          </c:val>
          <c:smooth val="0"/>
          <c:extLst>
            <c:ext xmlns:c16="http://schemas.microsoft.com/office/drawing/2014/chart" uri="{C3380CC4-5D6E-409C-BE32-E72D297353CC}">
              <c16:uniqueId val="{00000000-569D-44FB-99E6-7E3117B0B7B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74248</c:v>
                </c:pt>
                <c:pt idx="1">
                  <c:v>85972</c:v>
                </c:pt>
                <c:pt idx="2">
                  <c:v>140171</c:v>
                </c:pt>
                <c:pt idx="3">
                  <c:v>112892</c:v>
                </c:pt>
                <c:pt idx="4">
                  <c:v>97479</c:v>
                </c:pt>
              </c:numCache>
            </c:numRef>
          </c:val>
          <c:smooth val="0"/>
          <c:extLst>
            <c:ext xmlns:c16="http://schemas.microsoft.com/office/drawing/2014/chart" uri="{C3380CC4-5D6E-409C-BE32-E72D297353CC}">
              <c16:uniqueId val="{00000001-569D-44FB-99E6-7E3117B0B7B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4.6100000000000003</c:v>
                </c:pt>
                <c:pt idx="1">
                  <c:v>4.8499999999999996</c:v>
                </c:pt>
                <c:pt idx="2">
                  <c:v>6.74</c:v>
                </c:pt>
                <c:pt idx="3">
                  <c:v>6.02</c:v>
                </c:pt>
                <c:pt idx="4">
                  <c:v>3.94</c:v>
                </c:pt>
              </c:numCache>
            </c:numRef>
          </c:val>
          <c:extLst>
            <c:ext xmlns:c16="http://schemas.microsoft.com/office/drawing/2014/chart" uri="{C3380CC4-5D6E-409C-BE32-E72D297353CC}">
              <c16:uniqueId val="{00000000-33CA-49F1-9233-FFA34544B5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12.42</c:v>
                </c:pt>
                <c:pt idx="1">
                  <c:v>13.45</c:v>
                </c:pt>
                <c:pt idx="2">
                  <c:v>12.9</c:v>
                </c:pt>
                <c:pt idx="3">
                  <c:v>13.53</c:v>
                </c:pt>
                <c:pt idx="4">
                  <c:v>13.6</c:v>
                </c:pt>
              </c:numCache>
            </c:numRef>
          </c:val>
          <c:extLst>
            <c:ext xmlns:c16="http://schemas.microsoft.com/office/drawing/2014/chart" uri="{C3380CC4-5D6E-409C-BE32-E72D297353CC}">
              <c16:uniqueId val="{00000001-33CA-49F1-9233-FFA34544B5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-0.39</c:v>
                </c:pt>
                <c:pt idx="1">
                  <c:v>1.99</c:v>
                </c:pt>
                <c:pt idx="2">
                  <c:v>2.1</c:v>
                </c:pt>
                <c:pt idx="3">
                  <c:v>-1.03</c:v>
                </c:pt>
                <c:pt idx="4">
                  <c:v>-1.8</c:v>
                </c:pt>
              </c:numCache>
            </c:numRef>
          </c:val>
          <c:smooth val="0"/>
          <c:extLst>
            <c:ext xmlns:c16="http://schemas.microsoft.com/office/drawing/2014/chart" uri="{C3380CC4-5D6E-409C-BE32-E72D297353CC}">
              <c16:uniqueId val="{00000002-33CA-49F1-9233-FFA34544B5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C956-4860-85C2-464D3254EF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56-4860-85C2-464D3254EF40}"/>
            </c:ext>
          </c:extLst>
        </c:ser>
        <c:ser>
          <c:idx val="2"/>
          <c:order val="2"/>
          <c:tx>
            <c:strRef>
              <c:f>データシート!$A$29</c:f>
              <c:strCache>
                <c:ptCount val="1"/>
                <c:pt idx="0">
                  <c:v>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956-4860-85C2-464D3254EF40}"/>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C956-4860-85C2-464D3254EF40}"/>
            </c:ext>
          </c:extLst>
        </c:ser>
        <c:ser>
          <c:idx val="4"/>
          <c:order val="4"/>
          <c:tx>
            <c:strRef>
              <c:f>データシート!$A$31</c:f>
              <c:strCache>
                <c:ptCount val="1"/>
                <c:pt idx="0">
                  <c:v>国民健康保険事業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0.76</c:v>
                </c:pt>
                <c:pt idx="2">
                  <c:v>#N/A</c:v>
                </c:pt>
                <c:pt idx="3">
                  <c:v>0.93</c:v>
                </c:pt>
                <c:pt idx="4">
                  <c:v>#N/A</c:v>
                </c:pt>
                <c:pt idx="5">
                  <c:v>0.95</c:v>
                </c:pt>
                <c:pt idx="6">
                  <c:v>#N/A</c:v>
                </c:pt>
                <c:pt idx="7">
                  <c:v>0.53</c:v>
                </c:pt>
                <c:pt idx="8">
                  <c:v>#N/A</c:v>
                </c:pt>
                <c:pt idx="9">
                  <c:v>0.63</c:v>
                </c:pt>
              </c:numCache>
            </c:numRef>
          </c:val>
          <c:extLst>
            <c:ext xmlns:c16="http://schemas.microsoft.com/office/drawing/2014/chart" uri="{C3380CC4-5D6E-409C-BE32-E72D297353CC}">
              <c16:uniqueId val="{00000004-C956-4860-85C2-464D3254EF40}"/>
            </c:ext>
          </c:extLst>
        </c:ser>
        <c:ser>
          <c:idx val="5"/>
          <c:order val="5"/>
          <c:tx>
            <c:strRef>
              <c:f>データシート!$A$32</c:f>
              <c:strCache>
                <c:ptCount val="1"/>
                <c:pt idx="0">
                  <c:v>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0.56000000000000005</c:v>
                </c:pt>
                <c:pt idx="4">
                  <c:v>#N/A</c:v>
                </c:pt>
                <c:pt idx="5">
                  <c:v>1.05</c:v>
                </c:pt>
                <c:pt idx="6">
                  <c:v>#N/A</c:v>
                </c:pt>
                <c:pt idx="7">
                  <c:v>1.68</c:v>
                </c:pt>
                <c:pt idx="8">
                  <c:v>#N/A</c:v>
                </c:pt>
                <c:pt idx="9">
                  <c:v>2.12</c:v>
                </c:pt>
              </c:numCache>
            </c:numRef>
          </c:val>
          <c:extLst>
            <c:ext xmlns:c16="http://schemas.microsoft.com/office/drawing/2014/chart" uri="{C3380CC4-5D6E-409C-BE32-E72D297353CC}">
              <c16:uniqueId val="{00000005-C956-4860-85C2-464D3254EF4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2.34</c:v>
                </c:pt>
                <c:pt idx="2">
                  <c:v>#N/A</c:v>
                </c:pt>
                <c:pt idx="3">
                  <c:v>2.81</c:v>
                </c:pt>
                <c:pt idx="4">
                  <c:v>#N/A</c:v>
                </c:pt>
                <c:pt idx="5">
                  <c:v>2.94</c:v>
                </c:pt>
                <c:pt idx="6">
                  <c:v>#N/A</c:v>
                </c:pt>
                <c:pt idx="7">
                  <c:v>3.29</c:v>
                </c:pt>
                <c:pt idx="8">
                  <c:v>#N/A</c:v>
                </c:pt>
                <c:pt idx="9">
                  <c:v>3.24</c:v>
                </c:pt>
              </c:numCache>
            </c:numRef>
          </c:val>
          <c:extLst>
            <c:ext xmlns:c16="http://schemas.microsoft.com/office/drawing/2014/chart" uri="{C3380CC4-5D6E-409C-BE32-E72D297353CC}">
              <c16:uniqueId val="{00000006-C956-4860-85C2-464D3254EF4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4.5999999999999996</c:v>
                </c:pt>
                <c:pt idx="2">
                  <c:v>#N/A</c:v>
                </c:pt>
                <c:pt idx="3">
                  <c:v>4.8499999999999996</c:v>
                </c:pt>
                <c:pt idx="4">
                  <c:v>#N/A</c:v>
                </c:pt>
                <c:pt idx="5">
                  <c:v>6.74</c:v>
                </c:pt>
                <c:pt idx="6">
                  <c:v>#N/A</c:v>
                </c:pt>
                <c:pt idx="7">
                  <c:v>6.02</c:v>
                </c:pt>
                <c:pt idx="8">
                  <c:v>#N/A</c:v>
                </c:pt>
                <c:pt idx="9">
                  <c:v>3.93</c:v>
                </c:pt>
              </c:numCache>
            </c:numRef>
          </c:val>
          <c:extLst>
            <c:ext xmlns:c16="http://schemas.microsoft.com/office/drawing/2014/chart" uri="{C3380CC4-5D6E-409C-BE32-E72D297353CC}">
              <c16:uniqueId val="{00000007-C956-4860-85C2-464D3254EF4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2.61</c:v>
                </c:pt>
                <c:pt idx="2">
                  <c:v>#N/A</c:v>
                </c:pt>
                <c:pt idx="3">
                  <c:v>3.31</c:v>
                </c:pt>
                <c:pt idx="4">
                  <c:v>#N/A</c:v>
                </c:pt>
                <c:pt idx="5">
                  <c:v>3.75</c:v>
                </c:pt>
                <c:pt idx="6">
                  <c:v>#N/A</c:v>
                </c:pt>
                <c:pt idx="7">
                  <c:v>4.66</c:v>
                </c:pt>
                <c:pt idx="8">
                  <c:v>#N/A</c:v>
                </c:pt>
                <c:pt idx="9">
                  <c:v>4.8</c:v>
                </c:pt>
              </c:numCache>
            </c:numRef>
          </c:val>
          <c:extLst>
            <c:ext xmlns:c16="http://schemas.microsoft.com/office/drawing/2014/chart" uri="{C3380CC4-5D6E-409C-BE32-E72D297353CC}">
              <c16:uniqueId val="{00000008-C956-4860-85C2-464D3254EF4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18.28</c:v>
                </c:pt>
                <c:pt idx="2">
                  <c:v>#N/A</c:v>
                </c:pt>
                <c:pt idx="3">
                  <c:v>24.65</c:v>
                </c:pt>
                <c:pt idx="4">
                  <c:v>#N/A</c:v>
                </c:pt>
                <c:pt idx="5">
                  <c:v>31.42</c:v>
                </c:pt>
                <c:pt idx="6">
                  <c:v>#N/A</c:v>
                </c:pt>
                <c:pt idx="7">
                  <c:v>31.4</c:v>
                </c:pt>
                <c:pt idx="8">
                  <c:v>#N/A</c:v>
                </c:pt>
                <c:pt idx="9">
                  <c:v>22.81</c:v>
                </c:pt>
              </c:numCache>
            </c:numRef>
          </c:val>
          <c:extLst>
            <c:ext xmlns:c16="http://schemas.microsoft.com/office/drawing/2014/chart" uri="{C3380CC4-5D6E-409C-BE32-E72D297353CC}">
              <c16:uniqueId val="{00000009-C956-4860-85C2-464D3254EF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2470</c:v>
                </c:pt>
                <c:pt idx="5">
                  <c:v>2525</c:v>
                </c:pt>
                <c:pt idx="8">
                  <c:v>2530</c:v>
                </c:pt>
                <c:pt idx="11">
                  <c:v>2511</c:v>
                </c:pt>
                <c:pt idx="14">
                  <c:v>2422</c:v>
                </c:pt>
              </c:numCache>
            </c:numRef>
          </c:val>
          <c:extLst>
            <c:ext xmlns:c16="http://schemas.microsoft.com/office/drawing/2014/chart" uri="{C3380CC4-5D6E-409C-BE32-E72D297353CC}">
              <c16:uniqueId val="{00000000-7F60-41E9-B856-8EBD10A979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F60-41E9-B856-8EBD10A979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88</c:v>
                </c:pt>
                <c:pt idx="3">
                  <c:v>68</c:v>
                </c:pt>
                <c:pt idx="6">
                  <c:v>63</c:v>
                </c:pt>
                <c:pt idx="9">
                  <c:v>55</c:v>
                </c:pt>
                <c:pt idx="12">
                  <c:v>49</c:v>
                </c:pt>
              </c:numCache>
            </c:numRef>
          </c:val>
          <c:extLst>
            <c:ext xmlns:c16="http://schemas.microsoft.com/office/drawing/2014/chart" uri="{C3380CC4-5D6E-409C-BE32-E72D297353CC}">
              <c16:uniqueId val="{00000002-7F60-41E9-B856-8EBD10A979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151</c:v>
                </c:pt>
                <c:pt idx="3">
                  <c:v>157</c:v>
                </c:pt>
                <c:pt idx="6">
                  <c:v>163</c:v>
                </c:pt>
                <c:pt idx="9">
                  <c:v>165</c:v>
                </c:pt>
                <c:pt idx="12">
                  <c:v>161</c:v>
                </c:pt>
              </c:numCache>
            </c:numRef>
          </c:val>
          <c:extLst>
            <c:ext xmlns:c16="http://schemas.microsoft.com/office/drawing/2014/chart" uri="{C3380CC4-5D6E-409C-BE32-E72D297353CC}">
              <c16:uniqueId val="{00000003-7F60-41E9-B856-8EBD10A979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1099</c:v>
                </c:pt>
                <c:pt idx="3">
                  <c:v>971</c:v>
                </c:pt>
                <c:pt idx="6">
                  <c:v>940</c:v>
                </c:pt>
                <c:pt idx="9">
                  <c:v>1018</c:v>
                </c:pt>
                <c:pt idx="12">
                  <c:v>988</c:v>
                </c:pt>
              </c:numCache>
            </c:numRef>
          </c:val>
          <c:extLst>
            <c:ext xmlns:c16="http://schemas.microsoft.com/office/drawing/2014/chart" uri="{C3380CC4-5D6E-409C-BE32-E72D297353CC}">
              <c16:uniqueId val="{00000004-7F60-41E9-B856-8EBD10A979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F60-41E9-B856-8EBD10A979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F60-41E9-B856-8EBD10A979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2379</c:v>
                </c:pt>
                <c:pt idx="3">
                  <c:v>2470</c:v>
                </c:pt>
                <c:pt idx="6">
                  <c:v>2431</c:v>
                </c:pt>
                <c:pt idx="9">
                  <c:v>2501</c:v>
                </c:pt>
                <c:pt idx="12">
                  <c:v>2427</c:v>
                </c:pt>
              </c:numCache>
            </c:numRef>
          </c:val>
          <c:extLst>
            <c:ext xmlns:c16="http://schemas.microsoft.com/office/drawing/2014/chart" uri="{C3380CC4-5D6E-409C-BE32-E72D297353CC}">
              <c16:uniqueId val="{00000007-7F60-41E9-B856-8EBD10A979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1247</c:v>
                </c:pt>
                <c:pt idx="2">
                  <c:v>#N/A</c:v>
                </c:pt>
                <c:pt idx="3">
                  <c:v>#N/A</c:v>
                </c:pt>
                <c:pt idx="4">
                  <c:v>1141</c:v>
                </c:pt>
                <c:pt idx="5">
                  <c:v>#N/A</c:v>
                </c:pt>
                <c:pt idx="6">
                  <c:v>#N/A</c:v>
                </c:pt>
                <c:pt idx="7">
                  <c:v>1067</c:v>
                </c:pt>
                <c:pt idx="8">
                  <c:v>#N/A</c:v>
                </c:pt>
                <c:pt idx="9">
                  <c:v>#N/A</c:v>
                </c:pt>
                <c:pt idx="10">
                  <c:v>1228</c:v>
                </c:pt>
                <c:pt idx="11">
                  <c:v>#N/A</c:v>
                </c:pt>
                <c:pt idx="12">
                  <c:v>#N/A</c:v>
                </c:pt>
                <c:pt idx="13">
                  <c:v>1203</c:v>
                </c:pt>
                <c:pt idx="14">
                  <c:v>#N/A</c:v>
                </c:pt>
              </c:numCache>
            </c:numRef>
          </c:val>
          <c:smooth val="0"/>
          <c:extLst>
            <c:ext xmlns:c16="http://schemas.microsoft.com/office/drawing/2014/chart" uri="{C3380CC4-5D6E-409C-BE32-E72D297353CC}">
              <c16:uniqueId val="{00000008-7F60-41E9-B856-8EBD10A979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30613</c:v>
                </c:pt>
                <c:pt idx="5">
                  <c:v>30243</c:v>
                </c:pt>
                <c:pt idx="8">
                  <c:v>29917</c:v>
                </c:pt>
                <c:pt idx="11">
                  <c:v>28375</c:v>
                </c:pt>
                <c:pt idx="14">
                  <c:v>26982</c:v>
                </c:pt>
              </c:numCache>
            </c:numRef>
          </c:val>
          <c:extLst>
            <c:ext xmlns:c16="http://schemas.microsoft.com/office/drawing/2014/chart" uri="{C3380CC4-5D6E-409C-BE32-E72D297353CC}">
              <c16:uniqueId val="{00000000-7A0B-47BA-ACD0-6E0BE74FAA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180</c:v>
                </c:pt>
                <c:pt idx="5">
                  <c:v>189</c:v>
                </c:pt>
                <c:pt idx="8">
                  <c:v>119</c:v>
                </c:pt>
                <c:pt idx="11">
                  <c:v>100</c:v>
                </c:pt>
                <c:pt idx="14">
                  <c:v>52</c:v>
                </c:pt>
              </c:numCache>
            </c:numRef>
          </c:val>
          <c:extLst>
            <c:ext xmlns:c16="http://schemas.microsoft.com/office/drawing/2014/chart" uri="{C3380CC4-5D6E-409C-BE32-E72D297353CC}">
              <c16:uniqueId val="{00000001-7A0B-47BA-ACD0-6E0BE74FAA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2808</c:v>
                </c:pt>
                <c:pt idx="5">
                  <c:v>3022</c:v>
                </c:pt>
                <c:pt idx="8">
                  <c:v>3110</c:v>
                </c:pt>
                <c:pt idx="11">
                  <c:v>3173</c:v>
                </c:pt>
                <c:pt idx="14">
                  <c:v>3254</c:v>
                </c:pt>
              </c:numCache>
            </c:numRef>
          </c:val>
          <c:extLst>
            <c:ext xmlns:c16="http://schemas.microsoft.com/office/drawing/2014/chart" uri="{C3380CC4-5D6E-409C-BE32-E72D297353CC}">
              <c16:uniqueId val="{00000002-7A0B-47BA-ACD0-6E0BE74FAA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0B-47BA-ACD0-6E0BE74FAA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0B-47BA-ACD0-6E0BE74FAA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27</c:v>
                </c:pt>
                <c:pt idx="3">
                  <c:v>74</c:v>
                </c:pt>
                <c:pt idx="6">
                  <c:v>46</c:v>
                </c:pt>
                <c:pt idx="9">
                  <c:v>45</c:v>
                </c:pt>
                <c:pt idx="12">
                  <c:v>25</c:v>
                </c:pt>
              </c:numCache>
            </c:numRef>
          </c:val>
          <c:extLst>
            <c:ext xmlns:c16="http://schemas.microsoft.com/office/drawing/2014/chart" uri="{C3380CC4-5D6E-409C-BE32-E72D297353CC}">
              <c16:uniqueId val="{00000005-7A0B-47BA-ACD0-6E0BE74FAA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660</c:v>
                </c:pt>
                <c:pt idx="3">
                  <c:v>600</c:v>
                </c:pt>
                <c:pt idx="6">
                  <c:v>667</c:v>
                </c:pt>
                <c:pt idx="9">
                  <c:v>739</c:v>
                </c:pt>
                <c:pt idx="12">
                  <c:v>883</c:v>
                </c:pt>
              </c:numCache>
            </c:numRef>
          </c:val>
          <c:extLst>
            <c:ext xmlns:c16="http://schemas.microsoft.com/office/drawing/2014/chart" uri="{C3380CC4-5D6E-409C-BE32-E72D297353CC}">
              <c16:uniqueId val="{00000006-7A0B-47BA-ACD0-6E0BE74FAA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1017</c:v>
                </c:pt>
                <c:pt idx="3">
                  <c:v>887</c:v>
                </c:pt>
                <c:pt idx="6">
                  <c:v>877</c:v>
                </c:pt>
                <c:pt idx="9">
                  <c:v>1031</c:v>
                </c:pt>
                <c:pt idx="12">
                  <c:v>1065</c:v>
                </c:pt>
              </c:numCache>
            </c:numRef>
          </c:val>
          <c:extLst>
            <c:ext xmlns:c16="http://schemas.microsoft.com/office/drawing/2014/chart" uri="{C3380CC4-5D6E-409C-BE32-E72D297353CC}">
              <c16:uniqueId val="{00000007-7A0B-47BA-ACD0-6E0BE74FAA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12138</c:v>
                </c:pt>
                <c:pt idx="3">
                  <c:v>11830</c:v>
                </c:pt>
                <c:pt idx="6">
                  <c:v>11788</c:v>
                </c:pt>
                <c:pt idx="9">
                  <c:v>10393</c:v>
                </c:pt>
                <c:pt idx="12">
                  <c:v>9710</c:v>
                </c:pt>
              </c:numCache>
            </c:numRef>
          </c:val>
          <c:extLst>
            <c:ext xmlns:c16="http://schemas.microsoft.com/office/drawing/2014/chart" uri="{C3380CC4-5D6E-409C-BE32-E72D297353CC}">
              <c16:uniqueId val="{00000008-7A0B-47BA-ACD0-6E0BE74FAA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774</c:v>
                </c:pt>
                <c:pt idx="3">
                  <c:v>692</c:v>
                </c:pt>
                <c:pt idx="6">
                  <c:v>741</c:v>
                </c:pt>
                <c:pt idx="9">
                  <c:v>692</c:v>
                </c:pt>
                <c:pt idx="12">
                  <c:v>625</c:v>
                </c:pt>
              </c:numCache>
            </c:numRef>
          </c:val>
          <c:extLst>
            <c:ext xmlns:c16="http://schemas.microsoft.com/office/drawing/2014/chart" uri="{C3380CC4-5D6E-409C-BE32-E72D297353CC}">
              <c16:uniqueId val="{00000009-7A0B-47BA-ACD0-6E0BE74FAA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30514</c:v>
                </c:pt>
                <c:pt idx="3">
                  <c:v>30348</c:v>
                </c:pt>
                <c:pt idx="6">
                  <c:v>31343</c:v>
                </c:pt>
                <c:pt idx="9">
                  <c:v>31019</c:v>
                </c:pt>
                <c:pt idx="12">
                  <c:v>30123</c:v>
                </c:pt>
              </c:numCache>
            </c:numRef>
          </c:val>
          <c:extLst>
            <c:ext xmlns:c16="http://schemas.microsoft.com/office/drawing/2014/chart" uri="{C3380CC4-5D6E-409C-BE32-E72D297353CC}">
              <c16:uniqueId val="{0000000A-7A0B-47BA-ACD0-6E0BE74FAA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11528</c:v>
                </c:pt>
                <c:pt idx="2">
                  <c:v>#N/A</c:v>
                </c:pt>
                <c:pt idx="3">
                  <c:v>#N/A</c:v>
                </c:pt>
                <c:pt idx="4">
                  <c:v>10976</c:v>
                </c:pt>
                <c:pt idx="5">
                  <c:v>#N/A</c:v>
                </c:pt>
                <c:pt idx="6">
                  <c:v>#N/A</c:v>
                </c:pt>
                <c:pt idx="7">
                  <c:v>12315</c:v>
                </c:pt>
                <c:pt idx="8">
                  <c:v>#N/A</c:v>
                </c:pt>
                <c:pt idx="9">
                  <c:v>#N/A</c:v>
                </c:pt>
                <c:pt idx="10">
                  <c:v>12270</c:v>
                </c:pt>
                <c:pt idx="11">
                  <c:v>#N/A</c:v>
                </c:pt>
                <c:pt idx="12">
                  <c:v>#N/A</c:v>
                </c:pt>
                <c:pt idx="13">
                  <c:v>12143</c:v>
                </c:pt>
                <c:pt idx="14">
                  <c:v>#N/A</c:v>
                </c:pt>
              </c:numCache>
            </c:numRef>
          </c:val>
          <c:smooth val="0"/>
          <c:extLst>
            <c:ext xmlns:c16="http://schemas.microsoft.com/office/drawing/2014/chart" uri="{C3380CC4-5D6E-409C-BE32-E72D297353CC}">
              <c16:uniqueId val="{0000000B-7A0B-47BA-ACD0-6E0BE74FAA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1749</c:v>
                </c:pt>
                <c:pt idx="1">
                  <c:v>1751</c:v>
                </c:pt>
                <c:pt idx="2">
                  <c:v>1779</c:v>
                </c:pt>
              </c:numCache>
            </c:numRef>
          </c:val>
          <c:extLst>
            <c:ext xmlns:c16="http://schemas.microsoft.com/office/drawing/2014/chart" uri="{C3380CC4-5D6E-409C-BE32-E72D297353CC}">
              <c16:uniqueId val="{00000000-C0B4-408C-9ABA-9C5A9A93B7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537</c:v>
                </c:pt>
                <c:pt idx="1">
                  <c:v>537</c:v>
                </c:pt>
                <c:pt idx="2">
                  <c:v>602</c:v>
                </c:pt>
              </c:numCache>
            </c:numRef>
          </c:val>
          <c:extLst>
            <c:ext xmlns:c16="http://schemas.microsoft.com/office/drawing/2014/chart" uri="{C3380CC4-5D6E-409C-BE32-E72D297353CC}">
              <c16:uniqueId val="{00000001-C0B4-408C-9ABA-9C5A9A93B7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1393</c:v>
                </c:pt>
                <c:pt idx="1">
                  <c:v>1383</c:v>
                </c:pt>
                <c:pt idx="2">
                  <c:v>1231</c:v>
                </c:pt>
              </c:numCache>
            </c:numRef>
          </c:val>
          <c:extLst>
            <c:ext xmlns:c16="http://schemas.microsoft.com/office/drawing/2014/chart" uri="{C3380CC4-5D6E-409C-BE32-E72D297353CC}">
              <c16:uniqueId val="{00000002-C0B4-408C-9ABA-9C5A9A93B7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39,697
39,164
426.31
23,789,435
23,058,632
515,058
13,081,697
30,123,223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手企業が立地する環境等にある中、類似団体を上回る税収があること等により、他団体と比較して高い状況になっている。各種事業の見直し等により歳出の削減を図るほか、税の徴収強化や公共施設の使用料の見直し等による新たな財源の確保を目指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91669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71560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117475</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040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66675</xdr:rowOff>
    </xdr:from>
    <xdr:to>
      <xdr:col>7</xdr:col>
      <xdr:colOff>31750</xdr:colOff>
      <xdr:row>39</xdr:row>
      <xdr:rowOff>168275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7002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較的多い税収等により類似団体を下回る状況が続いているが、今後は扶助費や施設維持費の増加による比率悪化が懸念される。「黒部市職員適正化計画」に基づく、人件費の適正化や、「公共施設等総合管理計画」に基づく施設維持管理費の適正化など、行財政改革への取組を通じた義務的経費の削減に努め、現行の水準を維持する。</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124883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467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89746</xdr:rowOff>
    </xdr:from>
    <xdr:to>
      <xdr:col>19</xdr:col>
      <xdr:colOff>133350</xdr:colOff>
      <xdr:row>62</xdr:row>
      <xdr:rowOff>116840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76746"/>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89746</xdr:rowOff>
    </xdr:from>
    <xdr:to>
      <xdr:col>15</xdr:col>
      <xdr:colOff>82550</xdr:colOff>
      <xdr:row>61</xdr:row>
      <xdr:rowOff>151554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76746"/>
          <a:ext cx="889000" cy="23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151554</xdr:rowOff>
    </xdr:from>
    <xdr:to>
      <xdr:col>11</xdr:col>
      <xdr:colOff>31750</xdr:colOff>
      <xdr:row>62</xdr:row>
      <xdr:rowOff>52494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100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47413</xdr:rowOff>
    </xdr:from>
    <xdr:to>
      <xdr:col>11</xdr:col>
      <xdr:colOff>82550</xdr:colOff>
      <xdr:row>63</xdr:row>
      <xdr:rowOff>149013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135890</xdr:rowOff>
    </xdr:from>
    <xdr:to>
      <xdr:col>7</xdr:col>
      <xdr:colOff>31750</xdr:colOff>
      <xdr:row>64</xdr:row>
      <xdr:rowOff>66040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50817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38946</xdr:rowOff>
    </xdr:from>
    <xdr:to>
      <xdr:col>15</xdr:col>
      <xdr:colOff>133350</xdr:colOff>
      <xdr:row>60</xdr:row>
      <xdr:rowOff>140546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150723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100754</xdr:rowOff>
    </xdr:from>
    <xdr:to>
      <xdr:col>11</xdr:col>
      <xdr:colOff>82550</xdr:colOff>
      <xdr:row>62</xdr:row>
      <xdr:rowOff>30904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41081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近年、保育所民営化の取組等により、類似団体の平均値と近似する傾向となっている。引き続き、公共施設の見直し等により維持管理費の縮減に努める。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113528</xdr:rowOff>
    </xdr:from>
    <xdr:to>
      <xdr:col>23</xdr:col>
      <xdr:colOff>133350</xdr:colOff>
      <xdr:row>83</xdr:row>
      <xdr:rowOff>117334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343878"/>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1801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03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81459</xdr:rowOff>
    </xdr:from>
    <xdr:to>
      <xdr:col>19</xdr:col>
      <xdr:colOff>133350</xdr:colOff>
      <xdr:row>83</xdr:row>
      <xdr:rowOff>113528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311809"/>
          <a:ext cx="889000" cy="3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116245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18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76885</xdr:rowOff>
    </xdr:from>
    <xdr:to>
      <xdr:col>15</xdr:col>
      <xdr:colOff>82550</xdr:colOff>
      <xdr:row>83</xdr:row>
      <xdr:rowOff>81459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07235"/>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70380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7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123758</xdr:rowOff>
    </xdr:from>
    <xdr:to>
      <xdr:col>11</xdr:col>
      <xdr:colOff>31750</xdr:colOff>
      <xdr:row>83</xdr:row>
      <xdr:rowOff>76885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2658"/>
          <a:ext cx="889000" cy="12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89288</xdr:rowOff>
    </xdr:from>
    <xdr:to>
      <xdr:col>11</xdr:col>
      <xdr:colOff>82550</xdr:colOff>
      <xdr:row>84</xdr:row>
      <xdr:rowOff>19438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4215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0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160665</xdr:rowOff>
    </xdr:from>
    <xdr:to>
      <xdr:col>7</xdr:col>
      <xdr:colOff>31750</xdr:colOff>
      <xdr:row>83</xdr:row>
      <xdr:rowOff>90815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1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75592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66534</xdr:rowOff>
    </xdr:from>
    <xdr:to>
      <xdr:col>23</xdr:col>
      <xdr:colOff>184150</xdr:colOff>
      <xdr:row>83</xdr:row>
      <xdr:rowOff>168134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83061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4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62728</xdr:rowOff>
    </xdr:from>
    <xdr:to>
      <xdr:col>19</xdr:col>
      <xdr:colOff>184150</xdr:colOff>
      <xdr:row>83</xdr:row>
      <xdr:rowOff>164328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3055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061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30659</xdr:rowOff>
    </xdr:from>
    <xdr:to>
      <xdr:col>15</xdr:col>
      <xdr:colOff>133350</xdr:colOff>
      <xdr:row>83</xdr:row>
      <xdr:rowOff>132259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26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142436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029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26085</xdr:rowOff>
    </xdr:from>
    <xdr:to>
      <xdr:col>11</xdr:col>
      <xdr:colOff>82550</xdr:colOff>
      <xdr:row>83</xdr:row>
      <xdr:rowOff>127685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2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137862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72958</xdr:rowOff>
    </xdr:from>
    <xdr:to>
      <xdr:col>7</xdr:col>
      <xdr:colOff>31750</xdr:colOff>
      <xdr:row>83</xdr:row>
      <xdr:rowOff>3108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13285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職員構成割合の影響等により類似団体平均値をやや上回る水準となっている。引き続き、「黒部市職員人材育成基本方針」に基づいた適正な人事評価や業績評価の実施により給与の適正化に努める。</a:t>
          </a:r>
          <a:endParaRPr lang="ja-JP" altLang="ja-JP" sz="13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76994</xdr:rowOff>
    </xdr:from>
    <xdr:to>
      <xdr:col>81</xdr:col>
      <xdr:colOff>44450</xdr:colOff>
      <xdr:row>85</xdr:row>
      <xdr:rowOff>107156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650244"/>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3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107156</xdr:rowOff>
    </xdr:from>
    <xdr:to>
      <xdr:col>77</xdr:col>
      <xdr:colOff>44450</xdr:colOff>
      <xdr:row>85</xdr:row>
      <xdr:rowOff>122238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80406"/>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7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122238</xdr:rowOff>
    </xdr:from>
    <xdr:to>
      <xdr:col>72</xdr:col>
      <xdr:colOff>203200</xdr:colOff>
      <xdr:row>86</xdr:row>
      <xdr:rowOff>41275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69548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167481</xdr:rowOff>
    </xdr:from>
    <xdr:to>
      <xdr:col>68</xdr:col>
      <xdr:colOff>152400</xdr:colOff>
      <xdr:row>86</xdr:row>
      <xdr:rowOff>41275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740731"/>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77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26194</xdr:rowOff>
    </xdr:from>
    <xdr:to>
      <xdr:col>81</xdr:col>
      <xdr:colOff>95250</xdr:colOff>
      <xdr:row>85</xdr:row>
      <xdr:rowOff>127794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9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169721</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57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56356</xdr:rowOff>
    </xdr:from>
    <xdr:to>
      <xdr:col>77</xdr:col>
      <xdr:colOff>95250</xdr:colOff>
      <xdr:row>85</xdr:row>
      <xdr:rowOff>157956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142733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715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71438</xdr:rowOff>
    </xdr:from>
    <xdr:to>
      <xdr:col>73</xdr:col>
      <xdr:colOff>44450</xdr:colOff>
      <xdr:row>86</xdr:row>
      <xdr:rowOff>1588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157815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161925</xdr:rowOff>
    </xdr:from>
    <xdr:to>
      <xdr:col>68</xdr:col>
      <xdr:colOff>203200</xdr:colOff>
      <xdr:row>86</xdr:row>
      <xdr:rowOff>92075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116681</xdr:rowOff>
    </xdr:from>
    <xdr:to>
      <xdr:col>64</xdr:col>
      <xdr:colOff>152400</xdr:colOff>
      <xdr:row>86</xdr:row>
      <xdr:rowOff>46831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6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31608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77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ja-JP" altLang="ja-JP" sz="13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近年、職員適正化計画による配置見直しや保育所民営化等により、類似団体平均と近似する水準になっている。引き続き、「黒部市定員適正化計画」に掲げた取組を進め、当該指数の抑制に努める。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76865</xdr:rowOff>
    </xdr:from>
    <xdr:to>
      <xdr:col>81</xdr:col>
      <xdr:colOff>44450</xdr:colOff>
      <xdr:row>61</xdr:row>
      <xdr:rowOff>96399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535315"/>
          <a:ext cx="838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86619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4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86058</xdr:rowOff>
    </xdr:from>
    <xdr:to>
      <xdr:col>77</xdr:col>
      <xdr:colOff>44450</xdr:colOff>
      <xdr:row>61</xdr:row>
      <xdr:rowOff>96399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4450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79163</xdr:rowOff>
    </xdr:from>
    <xdr:to>
      <xdr:col>72</xdr:col>
      <xdr:colOff>203200</xdr:colOff>
      <xdr:row>61</xdr:row>
      <xdr:rowOff>86058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537613"/>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11084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74567</xdr:rowOff>
    </xdr:from>
    <xdr:to>
      <xdr:col>68</xdr:col>
      <xdr:colOff>152400</xdr:colOff>
      <xdr:row>61</xdr:row>
      <xdr:rowOff>79163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3301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58238</xdr:rowOff>
    </xdr:from>
    <xdr:to>
      <xdr:col>68</xdr:col>
      <xdr:colOff>203200</xdr:colOff>
      <xdr:row>61</xdr:row>
      <xdr:rowOff>159838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144615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0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32959</xdr:rowOff>
    </xdr:from>
    <xdr:to>
      <xdr:col>64</xdr:col>
      <xdr:colOff>152400</xdr:colOff>
      <xdr:row>61</xdr:row>
      <xdr:rowOff>134559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119336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7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42592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2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45599</xdr:rowOff>
    </xdr:from>
    <xdr:to>
      <xdr:col>77</xdr:col>
      <xdr:colOff>95250</xdr:colOff>
      <xdr:row>61</xdr:row>
      <xdr:rowOff>147199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157376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72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35258</xdr:rowOff>
    </xdr:from>
    <xdr:to>
      <xdr:col>73</xdr:col>
      <xdr:colOff>44450</xdr:colOff>
      <xdr:row>61</xdr:row>
      <xdr:rowOff>136858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147035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62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28363</xdr:rowOff>
    </xdr:from>
    <xdr:to>
      <xdr:col>68</xdr:col>
      <xdr:colOff>203200</xdr:colOff>
      <xdr:row>61</xdr:row>
      <xdr:rowOff>129963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140140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23767</xdr:rowOff>
    </xdr:from>
    <xdr:to>
      <xdr:col>64</xdr:col>
      <xdr:colOff>152400</xdr:colOff>
      <xdr:row>61</xdr:row>
      <xdr:rowOff>125367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135544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普通建設事業や公営企業</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病院、上下水道</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に係る起債償還額の高い水準が続く中、臨時財政対策債を除く新規発行債の抑制に努めるとともに、高利債の繰上償還や受益者負担の見直しに努め、</a:t>
          </a:r>
          <a:r>
            <a:rPr kumimoji="1" lang="en-US" altLang="ja-JP" sz="1300">
              <a:solidFill>
                <a:schemeClr val="dk1"/>
              </a:solidFill>
              <a:effectLst/>
              <a:latin typeface="+mn-lt"/>
              <a:ea typeface="+mn-ea"/>
              <a:cs typeface="+mn-cs"/>
            </a:rPr>
            <a:t>18</a:t>
          </a:r>
          <a:r>
            <a:rPr kumimoji="1" lang="ja-JP" altLang="ja-JP" sz="1300">
              <a:solidFill>
                <a:schemeClr val="dk1"/>
              </a:solidFill>
              <a:effectLst/>
              <a:latin typeface="+mn-lt"/>
              <a:ea typeface="+mn-ea"/>
              <a:cs typeface="+mn-cs"/>
            </a:rPr>
            <a:t>％未満を維持している。しかし、今後は近年実施した大型建設事業の起債償還がピークを迎えるため、中長期的な計画に基づく借入に努めていく。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151795</xdr:rowOff>
    </xdr:from>
    <xdr:to>
      <xdr:col>81</xdr:col>
      <xdr:colOff>44450</xdr:colOff>
      <xdr:row>42</xdr:row>
      <xdr:rowOff>163285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5269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151795</xdr:rowOff>
    </xdr:from>
    <xdr:to>
      <xdr:col>77</xdr:col>
      <xdr:colOff>44450</xdr:colOff>
      <xdr:row>43</xdr:row>
      <xdr:rowOff>3326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526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3326</xdr:rowOff>
    </xdr:from>
    <xdr:to>
      <xdr:col>72</xdr:col>
      <xdr:colOff>203200</xdr:colOff>
      <xdr:row>43</xdr:row>
      <xdr:rowOff>60778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3756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72269</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31145</xdr:rowOff>
    </xdr:from>
    <xdr:to>
      <xdr:col>68</xdr:col>
      <xdr:colOff>203200</xdr:colOff>
      <xdr:row>41</xdr:row>
      <xdr:rowOff>132745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142922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100088</xdr:rowOff>
    </xdr:from>
    <xdr:to>
      <xdr:col>64</xdr:col>
      <xdr:colOff>152400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112485</xdr:rowOff>
    </xdr:from>
    <xdr:to>
      <xdr:col>81</xdr:col>
      <xdr:colOff>95250</xdr:colOff>
      <xdr:row>43</xdr:row>
      <xdr:rowOff>42635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84562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100995</xdr:rowOff>
    </xdr:from>
    <xdr:to>
      <xdr:col>77</xdr:col>
      <xdr:colOff>95250</xdr:colOff>
      <xdr:row>43</xdr:row>
      <xdr:rowOff>31145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15922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123976</xdr:rowOff>
    </xdr:from>
    <xdr:to>
      <xdr:col>73</xdr:col>
      <xdr:colOff>44450</xdr:colOff>
      <xdr:row>43</xdr:row>
      <xdr:rowOff>54126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38903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21469</xdr:rowOff>
    </xdr:from>
    <xdr:to>
      <xdr:col>64</xdr:col>
      <xdr:colOff>152400</xdr:colOff>
      <xdr:row>43</xdr:row>
      <xdr:rowOff>123069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107846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大型事業の集中による新規発行債増により類似団体平均を大きく上回っている。引き続き、公共施設の見直し等により維持管理費の縮減に努める。</a:t>
          </a:r>
          <a:endParaRPr lang="ja-JP" altLang="ja-JP" sz="1300">
            <a:effectLst/>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86131</xdr:rowOff>
    </xdr:from>
    <xdr:to>
      <xdr:col>81</xdr:col>
      <xdr:colOff>44450</xdr:colOff>
      <xdr:row>17</xdr:row>
      <xdr:rowOff>102540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3000781"/>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99534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28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74549</xdr:rowOff>
    </xdr:from>
    <xdr:to>
      <xdr:col>77</xdr:col>
      <xdr:colOff>44450</xdr:colOff>
      <xdr:row>17</xdr:row>
      <xdr:rowOff>102540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2989199"/>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25265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5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40767</xdr:rowOff>
    </xdr:from>
    <xdr:to>
      <xdr:col>72</xdr:col>
      <xdr:colOff>203200</xdr:colOff>
      <xdr:row>17</xdr:row>
      <xdr:rowOff>74549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4401800" y="295541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62907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9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40767</xdr:rowOff>
    </xdr:from>
    <xdr:to>
      <xdr:col>68</xdr:col>
      <xdr:colOff>152400</xdr:colOff>
      <xdr:row>17</xdr:row>
      <xdr:rowOff>91440</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2955417"/>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8560</xdr:rowOff>
    </xdr:from>
    <xdr:to>
      <xdr:col>68</xdr:col>
      <xdr:colOff>203200</xdr:colOff>
      <xdr:row>15</xdr:row>
      <xdr:rowOff>110160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120337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68402</xdr:rowOff>
    </xdr:from>
    <xdr:to>
      <xdr:col>64</xdr:col>
      <xdr:colOff>152400</xdr:colOff>
      <xdr:row>15</xdr:row>
      <xdr:rowOff>170002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8729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35331</xdr:rowOff>
    </xdr:from>
    <xdr:to>
      <xdr:col>81</xdr:col>
      <xdr:colOff>95250</xdr:colOff>
      <xdr:row>17</xdr:row>
      <xdr:rowOff>136931</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9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7408</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92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51740</xdr:rowOff>
    </xdr:from>
    <xdr:to>
      <xdr:col>77</xdr:col>
      <xdr:colOff>95250</xdr:colOff>
      <xdr:row>17</xdr:row>
      <xdr:rowOff>153340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96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138117</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052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23749</xdr:rowOff>
    </xdr:from>
    <xdr:to>
      <xdr:col>73</xdr:col>
      <xdr:colOff>44450</xdr:colOff>
      <xdr:row>17</xdr:row>
      <xdr:rowOff>125349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110126</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161417</xdr:rowOff>
    </xdr:from>
    <xdr:to>
      <xdr:col>68</xdr:col>
      <xdr:colOff>203200</xdr:colOff>
      <xdr:row>17</xdr:row>
      <xdr:rowOff>91567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90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76344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990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40640</xdr:rowOff>
    </xdr:from>
    <xdr:to>
      <xdr:col>64</xdr:col>
      <xdr:colOff>152400</xdr:colOff>
      <xdr:row>17</xdr:row>
      <xdr:rowOff>142240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95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127017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04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39,697
39,164
426.31
23,789,435
23,058,632
515,058
13,081,697
30,123,223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職員適正化計画に基づく配置見直し等により平成</a:t>
          </a:r>
          <a:r>
            <a:rPr kumimoji="1" lang="en-US" altLang="ja-JP" sz="1300">
              <a:solidFill>
                <a:schemeClr val="dk1"/>
              </a:solidFill>
              <a:effectLst/>
              <a:latin typeface="+mn-lt"/>
              <a:ea typeface="+mn-ea"/>
              <a:cs typeface="+mn-cs"/>
            </a:rPr>
            <a:t>19</a:t>
          </a:r>
          <a:r>
            <a:rPr kumimoji="1" lang="ja-JP" altLang="ja-JP" sz="1300">
              <a:solidFill>
                <a:schemeClr val="dk1"/>
              </a:solidFill>
              <a:effectLst/>
              <a:latin typeface="+mn-lt"/>
              <a:ea typeface="+mn-ea"/>
              <a:cs typeface="+mn-cs"/>
            </a:rPr>
            <a:t>年度以降は平均値を下回っているが、令和２年度からの会計年度任用職員制度の導入により、比率が増加している。今後も引き続き、新たな職員適正化計画に基づく人件費の適正化に努めていく。</a:t>
          </a:r>
          <a:endParaRPr lang="ja-JP" altLang="ja-JP" sz="13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167822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8039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53720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25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80736</xdr:rowOff>
    </xdr:from>
    <xdr:to>
      <xdr:col>19</xdr:col>
      <xdr:colOff>187325</xdr:colOff>
      <xdr:row>33</xdr:row>
      <xdr:rowOff>146050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738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135363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07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80736</xdr:rowOff>
    </xdr:from>
    <xdr:to>
      <xdr:col>15</xdr:col>
      <xdr:colOff>98425</xdr:colOff>
      <xdr:row>34</xdr:row>
      <xdr:rowOff>7257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738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59163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3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67128</xdr:rowOff>
    </xdr:from>
    <xdr:to>
      <xdr:col>11</xdr:col>
      <xdr:colOff>9525</xdr:colOff>
      <xdr:row>34</xdr:row>
      <xdr:rowOff>7257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553528"/>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81643</xdr:rowOff>
    </xdr:from>
    <xdr:to>
      <xdr:col>11</xdr:col>
      <xdr:colOff>60325</xdr:colOff>
      <xdr:row>37</xdr:row>
      <xdr:rowOff>11793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168020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13607</xdr:rowOff>
    </xdr:from>
    <xdr:to>
      <xdr:col>6</xdr:col>
      <xdr:colOff>171450</xdr:colOff>
      <xdr:row>35</xdr:row>
      <xdr:rowOff>115207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99984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95250</xdr:rowOff>
    </xdr:from>
    <xdr:to>
      <xdr:col>20</xdr:col>
      <xdr:colOff>38100</xdr:colOff>
      <xdr:row>34</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35577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29936</xdr:rowOff>
    </xdr:from>
    <xdr:to>
      <xdr:col>15</xdr:col>
      <xdr:colOff>149225</xdr:colOff>
      <xdr:row>33</xdr:row>
      <xdr:rowOff>131536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141713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45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127907</xdr:rowOff>
    </xdr:from>
    <xdr:to>
      <xdr:col>11</xdr:col>
      <xdr:colOff>60325</xdr:colOff>
      <xdr:row>34</xdr:row>
      <xdr:rowOff>58057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68234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16328</xdr:rowOff>
    </xdr:from>
    <xdr:to>
      <xdr:col>6</xdr:col>
      <xdr:colOff>171450</xdr:colOff>
      <xdr:row>32</xdr:row>
      <xdr:rowOff>117928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0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128105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物件費に係る経常収支比率については、公共施設の維持管理や指定管理者制度など業務の民間委託を推進しつつ、類似団体平均と近似する水準を維持している。今後、公共施設の再編を進め、維持管理の歳出削減に努める。</a:t>
          </a:r>
          <a:endParaRPr lang="ja-JP" altLang="ja-JP" sz="13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16510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870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147337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90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127000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43180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163830</xdr:rowOff>
    </xdr:from>
    <xdr:to>
      <xdr:col>69</xdr:col>
      <xdr:colOff>142875</xdr:colOff>
      <xdr:row>16</xdr:row>
      <xdr:rowOff>93980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扶助費に係る経常収支比率は類似団体と比較して低い傾向が続いている。令和２年度からの会計年度任用職員制度の導入により、比率が減少したが、近年は増加傾向にあり、その要因として、障害者給付費や保育所運営経費の額が増加している事があげ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86178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3853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137885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3853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137885</xdr:rowOff>
    </xdr:from>
    <xdr:to>
      <xdr:col>15</xdr:col>
      <xdr:colOff>98425</xdr:colOff>
      <xdr:row>54</xdr:row>
      <xdr:rowOff>137885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39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137885</xdr:rowOff>
    </xdr:from>
    <xdr:to>
      <xdr:col>11</xdr:col>
      <xdr:colOff>9525</xdr:colOff>
      <xdr:row>56</xdr:row>
      <xdr:rowOff>12700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3961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87085</xdr:rowOff>
    </xdr:from>
    <xdr:to>
      <xdr:col>15</xdr:col>
      <xdr:colOff>149225</xdr:colOff>
      <xdr:row>55</xdr:row>
      <xdr:rowOff>17235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27412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その他に係る経常収支比率の要因の主なものは繰出金に係るものが大きい。法非適用の特別会計での赤字補てんに係る繰入が必要となっている。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55</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4767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158767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88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62230</xdr:rowOff>
    </xdr:from>
    <xdr:to>
      <xdr:col>78</xdr:col>
      <xdr:colOff>69850</xdr:colOff>
      <xdr:row>55</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9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109237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1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62230</xdr:rowOff>
    </xdr:from>
    <xdr:to>
      <xdr:col>73</xdr:col>
      <xdr:colOff>180975</xdr:colOff>
      <xdr:row>55</xdr:row>
      <xdr:rowOff>107950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9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24130</xdr:rowOff>
    </xdr:from>
    <xdr:to>
      <xdr:col>69</xdr:col>
      <xdr:colOff>92075</xdr:colOff>
      <xdr:row>55</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53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30480</xdr:rowOff>
    </xdr:from>
    <xdr:to>
      <xdr:col>69</xdr:col>
      <xdr:colOff>142875</xdr:colOff>
      <xdr:row>56</xdr:row>
      <xdr:rowOff>132080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116857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11430</xdr:rowOff>
    </xdr:from>
    <xdr:to>
      <xdr:col>74</xdr:col>
      <xdr:colOff>31750</xdr:colOff>
      <xdr:row>55</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144780</xdr:rowOff>
    </xdr:from>
    <xdr:to>
      <xdr:col>65</xdr:col>
      <xdr:colOff>53975</xdr:colOff>
      <xdr:row>55</xdr:row>
      <xdr:rowOff>74930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85107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に係る経常収支比率の上昇傾向の要因は、一部事務組合への負担金等が増加した他、各種団体への補助金が多額になっているためである。各種団体への補助金については、予算編成時に見直しを実施しており、補助金交付の適正化を図っている。</a:t>
          </a:r>
          <a:endParaRPr lang="ja-JP" altLang="ja-JP" sz="13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38</xdr:row>
      <xdr:rowOff>140716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6421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826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122428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5826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39</xdr:row>
      <xdr:rowOff>14986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6375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14478</xdr:rowOff>
    </xdr:from>
    <xdr:to>
      <xdr:col>69</xdr:col>
      <xdr:colOff>142875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48277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89916</xdr:rowOff>
    </xdr:from>
    <xdr:to>
      <xdr:col>78</xdr:col>
      <xdr:colOff>120650</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4843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9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135636</xdr:rowOff>
    </xdr:from>
    <xdr:to>
      <xdr:col>65</xdr:col>
      <xdr:colOff>53975</xdr:colOff>
      <xdr:row>39</xdr:row>
      <xdr:rowOff>65786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50563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mn-lt"/>
              <a:ea typeface="+mn-ea"/>
              <a:cs typeface="+mn-cs"/>
            </a:rPr>
            <a:t>　</a:t>
          </a:r>
          <a:r>
            <a:rPr kumimoji="1" lang="ja-JP" altLang="ja-JP" sz="1250">
              <a:solidFill>
                <a:schemeClr val="dk1"/>
              </a:solidFill>
              <a:effectLst/>
              <a:latin typeface="+mn-lt"/>
              <a:ea typeface="+mn-ea"/>
              <a:cs typeface="+mn-cs"/>
            </a:rPr>
            <a:t>近年、新幹線駅周辺整備事業や新庁舎建設事業などの大型整備事業がピークを迎えたこともあり、地方債の元利償還金は高く推移しているが、利率見直し等を実施し、公債費に充当する一般財源は類似団体と近似する水準となっている。今後も、新発債の抑制に努めるほか、受益者負担の見直しによる充当財源の確保により公債費の抑制に努めていく。</a:t>
          </a:r>
          <a:endParaRPr lang="ja-JP" altLang="ja-JP" sz="125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58420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8122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21844</xdr:rowOff>
    </xdr:from>
    <xdr:to>
      <xdr:col>19</xdr:col>
      <xdr:colOff>187325</xdr:colOff>
      <xdr:row>78</xdr:row>
      <xdr:rowOff>58420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949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21844</xdr:rowOff>
    </xdr:from>
    <xdr:to>
      <xdr:col>15</xdr:col>
      <xdr:colOff>98425</xdr:colOff>
      <xdr:row>78</xdr:row>
      <xdr:rowOff>26415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949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8128</xdr:rowOff>
    </xdr:from>
    <xdr:to>
      <xdr:col>11</xdr:col>
      <xdr:colOff>9525</xdr:colOff>
      <xdr:row>78</xdr:row>
      <xdr:rowOff>26415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119635</xdr:rowOff>
    </xdr:from>
    <xdr:to>
      <xdr:col>6</xdr:col>
      <xdr:colOff>171450</xdr:colOff>
      <xdr:row>78</xdr:row>
      <xdr:rowOff>49785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59962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128778</xdr:rowOff>
    </xdr:from>
    <xdr:to>
      <xdr:col>6</xdr:col>
      <xdr:colOff>171450</xdr:colOff>
      <xdr:row>78</xdr:row>
      <xdr:rowOff>58928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43705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比較的多い税収により類似団体より低い状況が続いているが、今後は、扶助費や物価高騰による施設維持管理費等の増加により比率悪化が懸念される。外郭団体に対する人件費相当の補助金の見直しや公共施設見直し指針に基づく施設維持費、施設改修費の適正化などに取り組む。</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74</xdr:row>
      <xdr:rowOff>132715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5143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42562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901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18415</xdr:rowOff>
    </xdr:from>
    <xdr:to>
      <xdr:col>78</xdr:col>
      <xdr:colOff>69850</xdr:colOff>
      <xdr:row>74</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3426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18415</xdr:rowOff>
    </xdr:from>
    <xdr:to>
      <xdr:col>73</xdr:col>
      <xdr:colOff>180975</xdr:colOff>
      <xdr:row>74</xdr:row>
      <xdr:rowOff>6985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34265"/>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6985</xdr:rowOff>
    </xdr:from>
    <xdr:to>
      <xdr:col>69</xdr:col>
      <xdr:colOff>92075</xdr:colOff>
      <xdr:row>74</xdr:row>
      <xdr:rowOff>81280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69428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24765</xdr:rowOff>
    </xdr:from>
    <xdr:to>
      <xdr:col>69</xdr:col>
      <xdr:colOff>142875</xdr:colOff>
      <xdr:row>75</xdr:row>
      <xdr:rowOff>126365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8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111141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2557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81915</xdr:rowOff>
    </xdr:from>
    <xdr:to>
      <xdr:col>82</xdr:col>
      <xdr:colOff>158750</xdr:colOff>
      <xdr:row>75</xdr:row>
      <xdr:rowOff>12065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98442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61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139065</xdr:rowOff>
    </xdr:from>
    <xdr:to>
      <xdr:col>74</xdr:col>
      <xdr:colOff>31750</xdr:colOff>
      <xdr:row>73</xdr:row>
      <xdr:rowOff>69215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48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79392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252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127635</xdr:rowOff>
    </xdr:from>
    <xdr:to>
      <xdr:col>69</xdr:col>
      <xdr:colOff>142875</xdr:colOff>
      <xdr:row>74</xdr:row>
      <xdr:rowOff>57785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67962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30480</xdr:rowOff>
    </xdr:from>
    <xdr:to>
      <xdr:col>65</xdr:col>
      <xdr:colOff>53975</xdr:colOff>
      <xdr:row>74</xdr:row>
      <xdr:rowOff>132080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142257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128174</xdr:rowOff>
    </xdr:from>
    <xdr:to>
      <xdr:col>29</xdr:col>
      <xdr:colOff>127000</xdr:colOff>
      <xdr:row>16</xdr:row>
      <xdr:rowOff>147665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918999"/>
          <a:ext cx="647700" cy="1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48821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68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147665</xdr:rowOff>
    </xdr:from>
    <xdr:to>
      <xdr:col>26</xdr:col>
      <xdr:colOff>50800</xdr:colOff>
      <xdr:row>16</xdr:row>
      <xdr:rowOff>155743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938490"/>
          <a:ext cx="698500" cy="80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13068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632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155743</xdr:rowOff>
    </xdr:from>
    <xdr:to>
      <xdr:col>22</xdr:col>
      <xdr:colOff>114300</xdr:colOff>
      <xdr:row>17</xdr:row>
      <xdr:rowOff>9073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946568"/>
          <a:ext cx="698500" cy="24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38275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65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9073</xdr:rowOff>
    </xdr:from>
    <xdr:to>
      <xdr:col>18</xdr:col>
      <xdr:colOff>177800</xdr:colOff>
      <xdr:row>17</xdr:row>
      <xdr:rowOff>113177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71348"/>
          <a:ext cx="698500" cy="104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151714</xdr:rowOff>
    </xdr:from>
    <xdr:to>
      <xdr:col>19</xdr:col>
      <xdr:colOff>38100</xdr:colOff>
      <xdr:row>17</xdr:row>
      <xdr:rowOff>81864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66641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54773</xdr:rowOff>
    </xdr:from>
    <xdr:to>
      <xdr:col>15</xdr:col>
      <xdr:colOff>101600</xdr:colOff>
      <xdr:row>17</xdr:row>
      <xdr:rowOff>156373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17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166550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8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77374</xdr:rowOff>
    </xdr:from>
    <xdr:to>
      <xdr:col>29</xdr:col>
      <xdr:colOff>177800</xdr:colOff>
      <xdr:row>17</xdr:row>
      <xdr:rowOff>7524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68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49451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84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96865</xdr:rowOff>
    </xdr:from>
    <xdr:to>
      <xdr:col>26</xdr:col>
      <xdr:colOff>101600</xdr:colOff>
      <xdr:row>17</xdr:row>
      <xdr:rowOff>27015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87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11792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74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104943</xdr:rowOff>
    </xdr:from>
    <xdr:to>
      <xdr:col>22</xdr:col>
      <xdr:colOff>165100</xdr:colOff>
      <xdr:row>17</xdr:row>
      <xdr:rowOff>35093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95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19870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8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129723</xdr:rowOff>
    </xdr:from>
    <xdr:to>
      <xdr:col>19</xdr:col>
      <xdr:colOff>38100</xdr:colOff>
      <xdr:row>17</xdr:row>
      <xdr:rowOff>59873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2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70050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8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62377</xdr:rowOff>
    </xdr:from>
    <xdr:to>
      <xdr:col>15</xdr:col>
      <xdr:colOff>101600</xdr:colOff>
      <xdr:row>17</xdr:row>
      <xdr:rowOff>163977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2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148754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1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342864</xdr:rowOff>
    </xdr:from>
    <xdr:to>
      <xdr:col>29</xdr:col>
      <xdr:colOff>127000</xdr:colOff>
      <xdr:row>35</xdr:row>
      <xdr:rowOff>10054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10314"/>
          <a:ext cx="647700" cy="1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342864</xdr:rowOff>
    </xdr:from>
    <xdr:to>
      <xdr:col>26</xdr:col>
      <xdr:colOff>50800</xdr:colOff>
      <xdr:row>35</xdr:row>
      <xdr:rowOff>141075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610314"/>
          <a:ext cx="698500" cy="1411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87223</xdr:rowOff>
    </xdr:from>
    <xdr:to>
      <xdr:col>22</xdr:col>
      <xdr:colOff>114300</xdr:colOff>
      <xdr:row>35</xdr:row>
      <xdr:rowOff>141075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697573"/>
          <a:ext cx="698500" cy="53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10479</xdr:rowOff>
    </xdr:from>
    <xdr:to>
      <xdr:col>18</xdr:col>
      <xdr:colOff>177800</xdr:colOff>
      <xdr:row>35</xdr:row>
      <xdr:rowOff>87223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620829"/>
          <a:ext cx="698500" cy="76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274396</xdr:rowOff>
    </xdr:from>
    <xdr:to>
      <xdr:col>19</xdr:col>
      <xdr:colOff>38100</xdr:colOff>
      <xdr:row>36</xdr:row>
      <xdr:rowOff>33096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17873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255553</xdr:rowOff>
    </xdr:from>
    <xdr:to>
      <xdr:col>15</xdr:col>
      <xdr:colOff>101600</xdr:colOff>
      <xdr:row>36</xdr:row>
      <xdr:rowOff>14253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341930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302154</xdr:rowOff>
    </xdr:from>
    <xdr:to>
      <xdr:col>29</xdr:col>
      <xdr:colOff>177800</xdr:colOff>
      <xdr:row>35</xdr:row>
      <xdr:rowOff>60854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6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147232</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1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292064</xdr:rowOff>
    </xdr:from>
    <xdr:to>
      <xdr:col>26</xdr:col>
      <xdr:colOff>101600</xdr:colOff>
      <xdr:row>35</xdr:row>
      <xdr:rowOff>50764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5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60941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28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90275</xdr:rowOff>
    </xdr:from>
    <xdr:to>
      <xdr:col>22</xdr:col>
      <xdr:colOff>165100</xdr:colOff>
      <xdr:row>35</xdr:row>
      <xdr:rowOff>191875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700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202052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46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36423</xdr:rowOff>
    </xdr:from>
    <xdr:to>
      <xdr:col>19</xdr:col>
      <xdr:colOff>38100</xdr:colOff>
      <xdr:row>35</xdr:row>
      <xdr:rowOff>138023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6467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148201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41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302579</xdr:rowOff>
    </xdr:from>
    <xdr:to>
      <xdr:col>15</xdr:col>
      <xdr:colOff>101600</xdr:colOff>
      <xdr:row>35</xdr:row>
      <xdr:rowOff>61279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570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71456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3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39,697
39,164
426.31
23,789,435
23,058,632
515,058
13,081,697
30,123,223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80226</xdr:rowOff>
    </xdr:from>
    <xdr:to>
      <xdr:col>24</xdr:col>
      <xdr:colOff>63500</xdr:colOff>
      <xdr:row>35</xdr:row>
      <xdr:rowOff>95059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080976"/>
          <a:ext cx="8382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107611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5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95059</xdr:rowOff>
    </xdr:from>
    <xdr:to>
      <xdr:col>19</xdr:col>
      <xdr:colOff>177800</xdr:colOff>
      <xdr:row>35</xdr:row>
      <xdr:rowOff>102870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95809"/>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56672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1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102870</xdr:rowOff>
    </xdr:from>
    <xdr:to>
      <xdr:col>15</xdr:col>
      <xdr:colOff>50800</xdr:colOff>
      <xdr:row>35</xdr:row>
      <xdr:rowOff>116738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03620"/>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69765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2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116738</xdr:rowOff>
    </xdr:from>
    <xdr:to>
      <xdr:col>10</xdr:col>
      <xdr:colOff>114300</xdr:colOff>
      <xdr:row>36</xdr:row>
      <xdr:rowOff>114402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7488"/>
          <a:ext cx="889000" cy="16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330</xdr:rowOff>
    </xdr:from>
    <xdr:to>
      <xdr:col>10</xdr:col>
      <xdr:colOff>165100</xdr:colOff>
      <xdr:row>35</xdr:row>
      <xdr:rowOff>101930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118457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163449</xdr:rowOff>
    </xdr:from>
    <xdr:to>
      <xdr:col>6</xdr:col>
      <xdr:colOff>38100</xdr:colOff>
      <xdr:row>36</xdr:row>
      <xdr:rowOff>93599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110126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29426</xdr:rowOff>
    </xdr:from>
    <xdr:to>
      <xdr:col>24</xdr:col>
      <xdr:colOff>114300</xdr:colOff>
      <xdr:row>35</xdr:row>
      <xdr:rowOff>131026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3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7853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0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44259</xdr:rowOff>
    </xdr:from>
    <xdr:to>
      <xdr:col>20</xdr:col>
      <xdr:colOff>38100</xdr:colOff>
      <xdr:row>35</xdr:row>
      <xdr:rowOff>145859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4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136986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3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52070</xdr:rowOff>
    </xdr:from>
    <xdr:to>
      <xdr:col>15</xdr:col>
      <xdr:colOff>101600</xdr:colOff>
      <xdr:row>35</xdr:row>
      <xdr:rowOff>153670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5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144797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14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65938</xdr:rowOff>
    </xdr:from>
    <xdr:to>
      <xdr:col>10</xdr:col>
      <xdr:colOff>165100</xdr:colOff>
      <xdr:row>35</xdr:row>
      <xdr:rowOff>167538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158665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5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63602</xdr:rowOff>
    </xdr:from>
    <xdr:to>
      <xdr:col>6</xdr:col>
      <xdr:colOff>38100</xdr:colOff>
      <xdr:row>36</xdr:row>
      <xdr:rowOff>165202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156329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2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146403</xdr:rowOff>
    </xdr:from>
    <xdr:to>
      <xdr:col>24</xdr:col>
      <xdr:colOff>63500</xdr:colOff>
      <xdr:row>57</xdr:row>
      <xdr:rowOff>147537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919053"/>
          <a:ext cx="8382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133960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6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146403</xdr:rowOff>
    </xdr:from>
    <xdr:to>
      <xdr:col>19</xdr:col>
      <xdr:colOff>177800</xdr:colOff>
      <xdr:row>58</xdr:row>
      <xdr:rowOff>44794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919053"/>
          <a:ext cx="889000" cy="6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33712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6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44794</xdr:rowOff>
    </xdr:from>
    <xdr:to>
      <xdr:col>15</xdr:col>
      <xdr:colOff>50800</xdr:colOff>
      <xdr:row>58</xdr:row>
      <xdr:rowOff>55868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88894"/>
          <a:ext cx="8890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28710</xdr:rowOff>
    </xdr:from>
    <xdr:to>
      <xdr:col>10</xdr:col>
      <xdr:colOff>114300</xdr:colOff>
      <xdr:row>58</xdr:row>
      <xdr:rowOff>55868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72810"/>
          <a:ext cx="889000" cy="27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42147</xdr:rowOff>
    </xdr:from>
    <xdr:to>
      <xdr:col>10</xdr:col>
      <xdr:colOff>165100</xdr:colOff>
      <xdr:row>57</xdr:row>
      <xdr:rowOff>143747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160274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48685</xdr:rowOff>
    </xdr:from>
    <xdr:to>
      <xdr:col>6</xdr:col>
      <xdr:colOff>38100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166812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96737</xdr:rowOff>
    </xdr:from>
    <xdr:to>
      <xdr:col>24</xdr:col>
      <xdr:colOff>114300</xdr:colOff>
      <xdr:row>58</xdr:row>
      <xdr:rowOff>26887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6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75164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95603</xdr:rowOff>
    </xdr:from>
    <xdr:to>
      <xdr:col>20</xdr:col>
      <xdr:colOff>38100</xdr:colOff>
      <xdr:row>58</xdr:row>
      <xdr:rowOff>25753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6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16880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96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165444</xdr:rowOff>
    </xdr:from>
    <xdr:to>
      <xdr:col>15</xdr:col>
      <xdr:colOff>101600</xdr:colOff>
      <xdr:row>58</xdr:row>
      <xdr:rowOff>95594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9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86721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5068</xdr:rowOff>
    </xdr:from>
    <xdr:to>
      <xdr:col>10</xdr:col>
      <xdr:colOff>165100</xdr:colOff>
      <xdr:row>58</xdr:row>
      <xdr:rowOff>106668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97795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149360</xdr:rowOff>
    </xdr:from>
    <xdr:to>
      <xdr:col>6</xdr:col>
      <xdr:colOff>38100</xdr:colOff>
      <xdr:row>58</xdr:row>
      <xdr:rowOff>79510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70637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39162</xdr:rowOff>
    </xdr:from>
    <xdr:to>
      <xdr:col>24</xdr:col>
      <xdr:colOff>63500</xdr:colOff>
      <xdr:row>77</xdr:row>
      <xdr:rowOff>57015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40812"/>
          <a:ext cx="838200" cy="1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141917</xdr:rowOff>
    </xdr:from>
    <xdr:to>
      <xdr:col>19</xdr:col>
      <xdr:colOff>177800</xdr:colOff>
      <xdr:row>77</xdr:row>
      <xdr:rowOff>39162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72117"/>
          <a:ext cx="889000" cy="6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109891</xdr:rowOff>
    </xdr:from>
    <xdr:to>
      <xdr:col>15</xdr:col>
      <xdr:colOff>50800</xdr:colOff>
      <xdr:row>76</xdr:row>
      <xdr:rowOff>141917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40091"/>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109891</xdr:rowOff>
    </xdr:from>
    <xdr:to>
      <xdr:col>10</xdr:col>
      <xdr:colOff>114300</xdr:colOff>
      <xdr:row>77</xdr:row>
      <xdr:rowOff>167520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40091"/>
          <a:ext cx="889000" cy="22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75321</xdr:rowOff>
    </xdr:from>
    <xdr:to>
      <xdr:col>10</xdr:col>
      <xdr:colOff>165100</xdr:colOff>
      <xdr:row>78</xdr:row>
      <xdr:rowOff>5471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168048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143901</xdr:rowOff>
    </xdr:from>
    <xdr:to>
      <xdr:col>6</xdr:col>
      <xdr:colOff>38100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65178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38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6215</xdr:rowOff>
    </xdr:from>
    <xdr:to>
      <xdr:col>24</xdr:col>
      <xdr:colOff>114300</xdr:colOff>
      <xdr:row>77</xdr:row>
      <xdr:rowOff>107815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29092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05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159812</xdr:rowOff>
    </xdr:from>
    <xdr:to>
      <xdr:col>20</xdr:col>
      <xdr:colOff>38100</xdr:colOff>
      <xdr:row>77</xdr:row>
      <xdr:rowOff>89962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106489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6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91117</xdr:rowOff>
    </xdr:from>
    <xdr:to>
      <xdr:col>15</xdr:col>
      <xdr:colOff>101600</xdr:colOff>
      <xdr:row>77</xdr:row>
      <xdr:rowOff>21267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37795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9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59091</xdr:rowOff>
    </xdr:from>
    <xdr:to>
      <xdr:col>10</xdr:col>
      <xdr:colOff>165100</xdr:colOff>
      <xdr:row>76</xdr:row>
      <xdr:rowOff>160691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5767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6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116720</xdr:rowOff>
    </xdr:from>
    <xdr:to>
      <xdr:col>6</xdr:col>
      <xdr:colOff>38100</xdr:colOff>
      <xdr:row>78</xdr:row>
      <xdr:rowOff>46870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63397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09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69062</xdr:rowOff>
    </xdr:from>
    <xdr:to>
      <xdr:col>24</xdr:col>
      <xdr:colOff>63500</xdr:colOff>
      <xdr:row>97</xdr:row>
      <xdr:rowOff>134874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9712"/>
          <a:ext cx="838200" cy="6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57798</xdr:rowOff>
    </xdr:from>
    <xdr:to>
      <xdr:col>19</xdr:col>
      <xdr:colOff>177800</xdr:colOff>
      <xdr:row>97</xdr:row>
      <xdr:rowOff>134874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688448"/>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57798</xdr:rowOff>
    </xdr:from>
    <xdr:to>
      <xdr:col>15</xdr:col>
      <xdr:colOff>50800</xdr:colOff>
      <xdr:row>98</xdr:row>
      <xdr:rowOff>95555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88448"/>
          <a:ext cx="889000" cy="20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55944</xdr:rowOff>
    </xdr:from>
    <xdr:to>
      <xdr:col>10</xdr:col>
      <xdr:colOff>114300</xdr:colOff>
      <xdr:row>98</xdr:row>
      <xdr:rowOff>95555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58044"/>
          <a:ext cx="889000" cy="3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36767</xdr:rowOff>
    </xdr:from>
    <xdr:to>
      <xdr:col>10</xdr:col>
      <xdr:colOff>165100</xdr:colOff>
      <xdr:row>97</xdr:row>
      <xdr:rowOff>138367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154894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55194</xdr:rowOff>
    </xdr:from>
    <xdr:to>
      <xdr:col>6</xdr:col>
      <xdr:colOff>38100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1871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4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18262</xdr:rowOff>
    </xdr:from>
    <xdr:to>
      <xdr:col>24</xdr:col>
      <xdr:colOff>114300</xdr:colOff>
      <xdr:row>97</xdr:row>
      <xdr:rowOff>119862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168139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84074</xdr:rowOff>
    </xdr:from>
    <xdr:to>
      <xdr:col>20</xdr:col>
      <xdr:colOff>38100</xdr:colOff>
      <xdr:row>98</xdr:row>
      <xdr:rowOff>14224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7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5351</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8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6998</xdr:rowOff>
    </xdr:from>
    <xdr:to>
      <xdr:col>15</xdr:col>
      <xdr:colOff>101600</xdr:colOff>
      <xdr:row>97</xdr:row>
      <xdr:rowOff>108598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99725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7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44755</xdr:rowOff>
    </xdr:from>
    <xdr:to>
      <xdr:col>10</xdr:col>
      <xdr:colOff>165100</xdr:colOff>
      <xdr:row>98</xdr:row>
      <xdr:rowOff>146355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4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137482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9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5144</xdr:rowOff>
    </xdr:from>
    <xdr:to>
      <xdr:col>6</xdr:col>
      <xdr:colOff>38100</xdr:colOff>
      <xdr:row>98</xdr:row>
      <xdr:rowOff>106744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97871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146658</xdr:rowOff>
    </xdr:from>
    <xdr:to>
      <xdr:col>55</xdr:col>
      <xdr:colOff>0</xdr:colOff>
      <xdr:row>35</xdr:row>
      <xdr:rowOff>154458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47408"/>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89702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61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53481</xdr:rowOff>
    </xdr:from>
    <xdr:to>
      <xdr:col>50</xdr:col>
      <xdr:colOff>114300</xdr:colOff>
      <xdr:row>35</xdr:row>
      <xdr:rowOff>146658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054231"/>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132056</xdr:rowOff>
    </xdr:from>
    <xdr:to>
      <xdr:col>45</xdr:col>
      <xdr:colOff>177800</xdr:colOff>
      <xdr:row>35</xdr:row>
      <xdr:rowOff>53481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75556"/>
          <a:ext cx="889000" cy="77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132056</xdr:rowOff>
    </xdr:from>
    <xdr:to>
      <xdr:col>41</xdr:col>
      <xdr:colOff>50800</xdr:colOff>
      <xdr:row>36</xdr:row>
      <xdr:rowOff>85686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75556"/>
          <a:ext cx="889000" cy="98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48447</xdr:rowOff>
    </xdr:from>
    <xdr:to>
      <xdr:col>41</xdr:col>
      <xdr:colOff>101600</xdr:colOff>
      <xdr:row>31</xdr:row>
      <xdr:rowOff>150047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141174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45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94670</xdr:rowOff>
    </xdr:from>
    <xdr:to>
      <xdr:col>36</xdr:col>
      <xdr:colOff>165100</xdr:colOff>
      <xdr:row>38</xdr:row>
      <xdr:rowOff>24820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3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15947</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53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103658</xdr:rowOff>
    </xdr:from>
    <xdr:to>
      <xdr:col>55</xdr:col>
      <xdr:colOff>50800</xdr:colOff>
      <xdr:row>36</xdr:row>
      <xdr:rowOff>33808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1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126535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95858</xdr:rowOff>
    </xdr:from>
    <xdr:to>
      <xdr:col>50</xdr:col>
      <xdr:colOff>165100</xdr:colOff>
      <xdr:row>36</xdr:row>
      <xdr:rowOff>26008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9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42535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87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2681</xdr:rowOff>
    </xdr:from>
    <xdr:to>
      <xdr:col>46</xdr:col>
      <xdr:colOff>38100</xdr:colOff>
      <xdr:row>35</xdr:row>
      <xdr:rowOff>104281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0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120808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778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81256</xdr:rowOff>
    </xdr:from>
    <xdr:to>
      <xdr:col>41</xdr:col>
      <xdr:colOff>101600</xdr:colOff>
      <xdr:row>31</xdr:row>
      <xdr:rowOff>11406</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22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27933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99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34886</xdr:rowOff>
    </xdr:from>
    <xdr:to>
      <xdr:col>36</xdr:col>
      <xdr:colOff>165100</xdr:colOff>
      <xdr:row>36</xdr:row>
      <xdr:rowOff>136486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153013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598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47333</xdr:rowOff>
    </xdr:from>
    <xdr:to>
      <xdr:col>55</xdr:col>
      <xdr:colOff>0</xdr:colOff>
      <xdr:row>55</xdr:row>
      <xdr:rowOff>148002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477083"/>
          <a:ext cx="838200" cy="10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40611</xdr:rowOff>
    </xdr:from>
    <xdr:to>
      <xdr:col>50</xdr:col>
      <xdr:colOff>114300</xdr:colOff>
      <xdr:row>55</xdr:row>
      <xdr:rowOff>47333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98911"/>
          <a:ext cx="889000" cy="17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40611</xdr:rowOff>
    </xdr:from>
    <xdr:to>
      <xdr:col>45</xdr:col>
      <xdr:colOff>177800</xdr:colOff>
      <xdr:row>56</xdr:row>
      <xdr:rowOff>51708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298911"/>
          <a:ext cx="889000" cy="35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51708</xdr:rowOff>
    </xdr:from>
    <xdr:to>
      <xdr:col>41</xdr:col>
      <xdr:colOff>50800</xdr:colOff>
      <xdr:row>56</xdr:row>
      <xdr:rowOff>128283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52908"/>
          <a:ext cx="889000" cy="7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63774</xdr:rowOff>
    </xdr:from>
    <xdr:to>
      <xdr:col>41</xdr:col>
      <xdr:colOff>101600</xdr:colOff>
      <xdr:row>56</xdr:row>
      <xdr:rowOff>165374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156501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75308</xdr:rowOff>
    </xdr:from>
    <xdr:to>
      <xdr:col>36</xdr:col>
      <xdr:colOff>165100</xdr:colOff>
      <xdr:row>57</xdr:row>
      <xdr:rowOff>5458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7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21985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5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97202</xdr:rowOff>
    </xdr:from>
    <xdr:to>
      <xdr:col>55</xdr:col>
      <xdr:colOff>50800</xdr:colOff>
      <xdr:row>56</xdr:row>
      <xdr:rowOff>27352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2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120079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7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167983</xdr:rowOff>
    </xdr:from>
    <xdr:to>
      <xdr:col>50</xdr:col>
      <xdr:colOff>165100</xdr:colOff>
      <xdr:row>55</xdr:row>
      <xdr:rowOff>98133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2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114660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0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161261</xdr:rowOff>
    </xdr:from>
    <xdr:to>
      <xdr:col>46</xdr:col>
      <xdr:colOff>38100</xdr:colOff>
      <xdr:row>54</xdr:row>
      <xdr:rowOff>91411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4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107938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2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908</xdr:rowOff>
    </xdr:from>
    <xdr:to>
      <xdr:col>41</xdr:col>
      <xdr:colOff>101600</xdr:colOff>
      <xdr:row>56</xdr:row>
      <xdr:rowOff>102508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119035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7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77483</xdr:rowOff>
    </xdr:from>
    <xdr:to>
      <xdr:col>36</xdr:col>
      <xdr:colOff>165100</xdr:colOff>
      <xdr:row>57</xdr:row>
      <xdr:rowOff>7633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170210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55380</xdr:rowOff>
    </xdr:from>
    <xdr:to>
      <xdr:col>55</xdr:col>
      <xdr:colOff>0</xdr:colOff>
      <xdr:row>78</xdr:row>
      <xdr:rowOff>58525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428480"/>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164051</xdr:rowOff>
    </xdr:from>
    <xdr:to>
      <xdr:col>50</xdr:col>
      <xdr:colOff>114300</xdr:colOff>
      <xdr:row>78</xdr:row>
      <xdr:rowOff>55380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2851351"/>
          <a:ext cx="889000" cy="57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121418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4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164051</xdr:rowOff>
    </xdr:from>
    <xdr:to>
      <xdr:col>45</xdr:col>
      <xdr:colOff>177800</xdr:colOff>
      <xdr:row>77</xdr:row>
      <xdr:rowOff>88440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2851351"/>
          <a:ext cx="889000" cy="43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160480</xdr:rowOff>
    </xdr:from>
    <xdr:to>
      <xdr:col>41</xdr:col>
      <xdr:colOff>50800</xdr:colOff>
      <xdr:row>77</xdr:row>
      <xdr:rowOff>88440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190680"/>
          <a:ext cx="889000" cy="9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157045</xdr:rowOff>
    </xdr:from>
    <xdr:to>
      <xdr:col>41</xdr:col>
      <xdr:colOff>101600</xdr:colOff>
      <xdr:row>78</xdr:row>
      <xdr:rowOff>87195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78322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4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164926</xdr:rowOff>
    </xdr:from>
    <xdr:to>
      <xdr:col>36</xdr:col>
      <xdr:colOff>165100</xdr:colOff>
      <xdr:row>78</xdr:row>
      <xdr:rowOff>95076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86203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5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7725</xdr:rowOff>
    </xdr:from>
    <xdr:to>
      <xdr:col>55</xdr:col>
      <xdr:colOff>50800</xdr:colOff>
      <xdr:row>78</xdr:row>
      <xdr:rowOff>109325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8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30602</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2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4580</xdr:rowOff>
    </xdr:from>
    <xdr:to>
      <xdr:col>50</xdr:col>
      <xdr:colOff>165100</xdr:colOff>
      <xdr:row>78</xdr:row>
      <xdr:rowOff>106180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122707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15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113251</xdr:rowOff>
    </xdr:from>
    <xdr:to>
      <xdr:col>46</xdr:col>
      <xdr:colOff>38100</xdr:colOff>
      <xdr:row>75</xdr:row>
      <xdr:rowOff>43401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28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59928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257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37640</xdr:rowOff>
    </xdr:from>
    <xdr:to>
      <xdr:col>41</xdr:col>
      <xdr:colOff>101600</xdr:colOff>
      <xdr:row>77</xdr:row>
      <xdr:rowOff>139240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23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155767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109680</xdr:rowOff>
    </xdr:from>
    <xdr:to>
      <xdr:col>36</xdr:col>
      <xdr:colOff>165100</xdr:colOff>
      <xdr:row>77</xdr:row>
      <xdr:rowOff>39830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13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56358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91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7976</xdr:rowOff>
    </xdr:from>
    <xdr:to>
      <xdr:col>55</xdr:col>
      <xdr:colOff>0</xdr:colOff>
      <xdr:row>95</xdr:row>
      <xdr:rowOff>5042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5952826"/>
          <a:ext cx="838200" cy="33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7976</xdr:rowOff>
    </xdr:from>
    <xdr:to>
      <xdr:col>50</xdr:col>
      <xdr:colOff>114300</xdr:colOff>
      <xdr:row>95</xdr:row>
      <xdr:rowOff>116675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5952826"/>
          <a:ext cx="889000" cy="45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116675</xdr:rowOff>
    </xdr:from>
    <xdr:to>
      <xdr:col>45</xdr:col>
      <xdr:colOff>177800</xdr:colOff>
      <xdr:row>96</xdr:row>
      <xdr:rowOff>131738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404425"/>
          <a:ext cx="889000" cy="1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131738</xdr:rowOff>
    </xdr:from>
    <xdr:to>
      <xdr:col>41</xdr:col>
      <xdr:colOff>50800</xdr:colOff>
      <xdr:row>97</xdr:row>
      <xdr:rowOff>170980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590938"/>
          <a:ext cx="889000" cy="21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129426</xdr:rowOff>
    </xdr:from>
    <xdr:to>
      <xdr:col>41</xdr:col>
      <xdr:colOff>101600</xdr:colOff>
      <xdr:row>96</xdr:row>
      <xdr:rowOff>59576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4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76103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19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131902</xdr:rowOff>
    </xdr:from>
    <xdr:to>
      <xdr:col>36</xdr:col>
      <xdr:colOff>165100</xdr:colOff>
      <xdr:row>96</xdr:row>
      <xdr:rowOff>62052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41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78579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125692</xdr:rowOff>
    </xdr:from>
    <xdr:to>
      <xdr:col>55</xdr:col>
      <xdr:colOff>50800</xdr:colOff>
      <xdr:row>95</xdr:row>
      <xdr:rowOff>55842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2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148569</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0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128626</xdr:rowOff>
    </xdr:from>
    <xdr:to>
      <xdr:col>50</xdr:col>
      <xdr:colOff>165100</xdr:colOff>
      <xdr:row>93</xdr:row>
      <xdr:rowOff>58776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0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75303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6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65875</xdr:rowOff>
    </xdr:from>
    <xdr:to>
      <xdr:col>46</xdr:col>
      <xdr:colOff>38100</xdr:colOff>
      <xdr:row>95</xdr:row>
      <xdr:rowOff>167475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3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12552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1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80938</xdr:rowOff>
    </xdr:from>
    <xdr:to>
      <xdr:col>41</xdr:col>
      <xdr:colOff>101600</xdr:colOff>
      <xdr:row>97</xdr:row>
      <xdr:rowOff>11088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54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2215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6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120180</xdr:rowOff>
    </xdr:from>
    <xdr:to>
      <xdr:col>36</xdr:col>
      <xdr:colOff>165100</xdr:colOff>
      <xdr:row>98</xdr:row>
      <xdr:rowOff>50330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41457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4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24600</xdr:rowOff>
    </xdr:from>
    <xdr:to>
      <xdr:col>85</xdr:col>
      <xdr:colOff>127000</xdr:colOff>
      <xdr:row>39</xdr:row>
      <xdr:rowOff>34354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711150"/>
          <a:ext cx="8382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379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34354</xdr:rowOff>
    </xdr:from>
    <xdr:to>
      <xdr:col>81</xdr:col>
      <xdr:colOff>50800</xdr:colOff>
      <xdr:row>39</xdr:row>
      <xdr:rowOff>41783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20904"/>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150830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32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41783</xdr:rowOff>
    </xdr:from>
    <xdr:to>
      <xdr:col>76</xdr:col>
      <xdr:colOff>114300</xdr:colOff>
      <xdr:row>39</xdr:row>
      <xdr:rowOff>42507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83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128046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300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11037</xdr:rowOff>
    </xdr:from>
    <xdr:to>
      <xdr:col>71</xdr:col>
      <xdr:colOff>177800</xdr:colOff>
      <xdr:row>39</xdr:row>
      <xdr:rowOff>42507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97587"/>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90919</xdr:rowOff>
    </xdr:from>
    <xdr:to>
      <xdr:col>72</xdr:col>
      <xdr:colOff>38100</xdr:colOff>
      <xdr:row>38</xdr:row>
      <xdr:rowOff>21069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43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37596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68428" y="620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92329</xdr:rowOff>
    </xdr:from>
    <xdr:to>
      <xdr:col>67</xdr:col>
      <xdr:colOff>101600</xdr:colOff>
      <xdr:row>38</xdr:row>
      <xdr:rowOff>22479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43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39006</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21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145250</xdr:rowOff>
    </xdr:from>
    <xdr:to>
      <xdr:col>85</xdr:col>
      <xdr:colOff>177800</xdr:colOff>
      <xdr:row>39</xdr:row>
      <xdr:rowOff>75400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60177</xdr:rowOff>
    </xdr:from>
    <xdr:ext cx="378565"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75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155004</xdr:rowOff>
    </xdr:from>
    <xdr:to>
      <xdr:col>81</xdr:col>
      <xdr:colOff>101600</xdr:colOff>
      <xdr:row>39</xdr:row>
      <xdr:rowOff>85154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7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76281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2017" y="6762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162433</xdr:rowOff>
    </xdr:from>
    <xdr:to>
      <xdr:col>76</xdr:col>
      <xdr:colOff>165100</xdr:colOff>
      <xdr:row>39</xdr:row>
      <xdr:rowOff>92583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83710</xdr:rowOff>
    </xdr:from>
    <xdr:ext cx="313932"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35333" y="6770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163157</xdr:rowOff>
    </xdr:from>
    <xdr:to>
      <xdr:col>72</xdr:col>
      <xdr:colOff>38100</xdr:colOff>
      <xdr:row>39</xdr:row>
      <xdr:rowOff>93307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7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84434</xdr:rowOff>
    </xdr:from>
    <xdr:ext cx="313932"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46333" y="6770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131687</xdr:rowOff>
    </xdr:from>
    <xdr:to>
      <xdr:col>67</xdr:col>
      <xdr:colOff>101600</xdr:colOff>
      <xdr:row>39</xdr:row>
      <xdr:rowOff>61837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4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52964</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39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79667</xdr:rowOff>
    </xdr:from>
    <xdr:to>
      <xdr:col>85</xdr:col>
      <xdr:colOff>127000</xdr:colOff>
      <xdr:row>74</xdr:row>
      <xdr:rowOff>125057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766967"/>
          <a:ext cx="838200" cy="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79667</xdr:rowOff>
    </xdr:from>
    <xdr:to>
      <xdr:col>81</xdr:col>
      <xdr:colOff>50800</xdr:colOff>
      <xdr:row>74</xdr:row>
      <xdr:rowOff>107429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766967"/>
          <a:ext cx="889000" cy="2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107429</xdr:rowOff>
    </xdr:from>
    <xdr:to>
      <xdr:col>76</xdr:col>
      <xdr:colOff>114300</xdr:colOff>
      <xdr:row>74</xdr:row>
      <xdr:rowOff>132817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79472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132817</xdr:rowOff>
    </xdr:from>
    <xdr:to>
      <xdr:col>71</xdr:col>
      <xdr:colOff>177800</xdr:colOff>
      <xdr:row>74</xdr:row>
      <xdr:rowOff>166815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20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154216</xdr:rowOff>
    </xdr:from>
    <xdr:to>
      <xdr:col>72</xdr:col>
      <xdr:colOff>38100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25349</xdr:rowOff>
    </xdr:from>
    <xdr:to>
      <xdr:col>67</xdr:col>
      <xdr:colOff>101600</xdr:colOff>
      <xdr:row>75</xdr:row>
      <xdr:rowOff>126949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88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118076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9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74257</xdr:rowOff>
    </xdr:from>
    <xdr:to>
      <xdr:col>85</xdr:col>
      <xdr:colOff>177800</xdr:colOff>
      <xdr:row>75</xdr:row>
      <xdr:rowOff>4407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7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97134</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61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28867</xdr:rowOff>
    </xdr:from>
    <xdr:to>
      <xdr:col>81</xdr:col>
      <xdr:colOff>101600</xdr:colOff>
      <xdr:row>74</xdr:row>
      <xdr:rowOff>130467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71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146994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49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56629</xdr:rowOff>
    </xdr:from>
    <xdr:to>
      <xdr:col>76</xdr:col>
      <xdr:colOff>165100</xdr:colOff>
      <xdr:row>74</xdr:row>
      <xdr:rowOff>158229</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7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3306</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5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82017</xdr:rowOff>
    </xdr:from>
    <xdr:to>
      <xdr:col>72</xdr:col>
      <xdr:colOff>38100</xdr:colOff>
      <xdr:row>75</xdr:row>
      <xdr:rowOff>12167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76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28694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4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116015</xdr:rowOff>
    </xdr:from>
    <xdr:to>
      <xdr:col>67</xdr:col>
      <xdr:colOff>101600</xdr:colOff>
      <xdr:row>75</xdr:row>
      <xdr:rowOff>46165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8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62692</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57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90350</xdr:rowOff>
    </xdr:from>
    <xdr:to>
      <xdr:col>85</xdr:col>
      <xdr:colOff>127000</xdr:colOff>
      <xdr:row>98</xdr:row>
      <xdr:rowOff>114202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892450"/>
          <a:ext cx="838200" cy="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165000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6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110996</xdr:rowOff>
    </xdr:from>
    <xdr:to>
      <xdr:col>81</xdr:col>
      <xdr:colOff>50800</xdr:colOff>
      <xdr:row>98</xdr:row>
      <xdr:rowOff>114202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13096"/>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87747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4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102648</xdr:rowOff>
    </xdr:from>
    <xdr:to>
      <xdr:col>76</xdr:col>
      <xdr:colOff>114300</xdr:colOff>
      <xdr:row>98</xdr:row>
      <xdr:rowOff>110996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3703300" y="16904748"/>
          <a:ext cx="88900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73886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5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102648</xdr:rowOff>
    </xdr:from>
    <xdr:to>
      <xdr:col>71</xdr:col>
      <xdr:colOff>177800</xdr:colOff>
      <xdr:row>98</xdr:row>
      <xdr:rowOff>132618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04748"/>
          <a:ext cx="889000" cy="29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163085</xdr:rowOff>
    </xdr:from>
    <xdr:to>
      <xdr:col>72</xdr:col>
      <xdr:colOff>38100</xdr:colOff>
      <xdr:row>98</xdr:row>
      <xdr:rowOff>93235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9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109762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6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18710</xdr:rowOff>
    </xdr:from>
    <xdr:to>
      <xdr:col>67</xdr:col>
      <xdr:colOff>101600</xdr:colOff>
      <xdr:row>98</xdr:row>
      <xdr:rowOff>120310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2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136837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59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39550</xdr:rowOff>
    </xdr:from>
    <xdr:to>
      <xdr:col>85</xdr:col>
      <xdr:colOff>177800</xdr:colOff>
      <xdr:row>98</xdr:row>
      <xdr:rowOff>141150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8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125927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75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63402</xdr:rowOff>
    </xdr:from>
    <xdr:to>
      <xdr:col>81</xdr:col>
      <xdr:colOff>101600</xdr:colOff>
      <xdr:row>98</xdr:row>
      <xdr:rowOff>165002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6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156129</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5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60196</xdr:rowOff>
    </xdr:from>
    <xdr:to>
      <xdr:col>76</xdr:col>
      <xdr:colOff>165100</xdr:colOff>
      <xdr:row>98</xdr:row>
      <xdr:rowOff>161796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152923</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57428" y="1695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51848</xdr:rowOff>
    </xdr:from>
    <xdr:to>
      <xdr:col>72</xdr:col>
      <xdr:colOff>38100</xdr:colOff>
      <xdr:row>98</xdr:row>
      <xdr:rowOff>153448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85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144575</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68428" y="16946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81818</xdr:rowOff>
    </xdr:from>
    <xdr:to>
      <xdr:col>67</xdr:col>
      <xdr:colOff>101600</xdr:colOff>
      <xdr:row>99</xdr:row>
      <xdr:rowOff>11968</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8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3095</xdr:rowOff>
    </xdr:from>
    <xdr:ext cx="469744"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79428" y="169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149628</xdr:rowOff>
    </xdr:from>
    <xdr:to>
      <xdr:col>116</xdr:col>
      <xdr:colOff>63500</xdr:colOff>
      <xdr:row>37</xdr:row>
      <xdr:rowOff>8941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321828"/>
          <a:ext cx="838200" cy="3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149628</xdr:rowOff>
    </xdr:from>
    <xdr:to>
      <xdr:col>111</xdr:col>
      <xdr:colOff>177800</xdr:colOff>
      <xdr:row>37</xdr:row>
      <xdr:rowOff>36895</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632182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36895</xdr:rowOff>
    </xdr:from>
    <xdr:to>
      <xdr:col>107</xdr:col>
      <xdr:colOff>50800</xdr:colOff>
      <xdr:row>37</xdr:row>
      <xdr:rowOff>44015</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6380545"/>
          <a:ext cx="889000" cy="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44015</xdr:rowOff>
    </xdr:from>
    <xdr:to>
      <xdr:col>102</xdr:col>
      <xdr:colOff>114300</xdr:colOff>
      <xdr:row>37</xdr:row>
      <xdr:rowOff>66809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387665"/>
          <a:ext cx="889000" cy="2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69469</xdr:rowOff>
    </xdr:from>
    <xdr:to>
      <xdr:col>102</xdr:col>
      <xdr:colOff>165100</xdr:colOff>
      <xdr:row>38</xdr:row>
      <xdr:rowOff>171069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162196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76947</xdr:rowOff>
    </xdr:from>
    <xdr:to>
      <xdr:col>98</xdr:col>
      <xdr:colOff>38100</xdr:colOff>
      <xdr:row>39</xdr:row>
      <xdr:rowOff>7097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169674</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6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129591</xdr:rowOff>
    </xdr:from>
    <xdr:to>
      <xdr:col>116</xdr:col>
      <xdr:colOff>114300</xdr:colOff>
      <xdr:row>37</xdr:row>
      <xdr:rowOff>59741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152468</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1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98828</xdr:rowOff>
    </xdr:from>
    <xdr:to>
      <xdr:col>112</xdr:col>
      <xdr:colOff>38100</xdr:colOff>
      <xdr:row>37</xdr:row>
      <xdr:rowOff>28978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27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45505</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60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157545</xdr:rowOff>
    </xdr:from>
    <xdr:to>
      <xdr:col>107</xdr:col>
      <xdr:colOff>101600</xdr:colOff>
      <xdr:row>37</xdr:row>
      <xdr:rowOff>87695</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3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104222</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61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164665</xdr:rowOff>
    </xdr:from>
    <xdr:to>
      <xdr:col>102</xdr:col>
      <xdr:colOff>165100</xdr:colOff>
      <xdr:row>37</xdr:row>
      <xdr:rowOff>94815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33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111342</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611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16009</xdr:rowOff>
    </xdr:from>
    <xdr:to>
      <xdr:col>98</xdr:col>
      <xdr:colOff>38100</xdr:colOff>
      <xdr:row>37</xdr:row>
      <xdr:rowOff>117609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35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134136</xdr:rowOff>
    </xdr:from>
    <xdr:ext cx="534377"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389111" y="613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27648</xdr:rowOff>
    </xdr:from>
    <xdr:to>
      <xdr:col>116</xdr:col>
      <xdr:colOff>63500</xdr:colOff>
      <xdr:row>57</xdr:row>
      <xdr:rowOff>55880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800298"/>
          <a:ext cx="8382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54166</xdr:rowOff>
    </xdr:from>
    <xdr:to>
      <xdr:col>111</xdr:col>
      <xdr:colOff>177800</xdr:colOff>
      <xdr:row>57</xdr:row>
      <xdr:rowOff>55880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826816"/>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24371</xdr:rowOff>
    </xdr:from>
    <xdr:to>
      <xdr:col>107</xdr:col>
      <xdr:colOff>50800</xdr:colOff>
      <xdr:row>57</xdr:row>
      <xdr:rowOff>54166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797021"/>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24371</xdr:rowOff>
    </xdr:from>
    <xdr:to>
      <xdr:col>102</xdr:col>
      <xdr:colOff>114300</xdr:colOff>
      <xdr:row>57</xdr:row>
      <xdr:rowOff>53060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9797021"/>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110084</xdr:rowOff>
    </xdr:from>
    <xdr:to>
      <xdr:col>102</xdr:col>
      <xdr:colOff>165100</xdr:colOff>
      <xdr:row>58</xdr:row>
      <xdr:rowOff>40234</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31361</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147841</xdr:rowOff>
    </xdr:from>
    <xdr:to>
      <xdr:col>98</xdr:col>
      <xdr:colOff>38100</xdr:colOff>
      <xdr:row>58</xdr:row>
      <xdr:rowOff>77991</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69118</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3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148298</xdr:rowOff>
    </xdr:from>
    <xdr:to>
      <xdr:col>116</xdr:col>
      <xdr:colOff>114300</xdr:colOff>
      <xdr:row>57</xdr:row>
      <xdr:rowOff>78448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4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171175</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60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5080</xdr:rowOff>
    </xdr:from>
    <xdr:to>
      <xdr:col>112</xdr:col>
      <xdr:colOff>38100</xdr:colOff>
      <xdr:row>57</xdr:row>
      <xdr:rowOff>106680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7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123207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5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3366</xdr:rowOff>
    </xdr:from>
    <xdr:to>
      <xdr:col>107</xdr:col>
      <xdr:colOff>101600</xdr:colOff>
      <xdr:row>57</xdr:row>
      <xdr:rowOff>104966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121493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955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145021</xdr:rowOff>
    </xdr:from>
    <xdr:to>
      <xdr:col>102</xdr:col>
      <xdr:colOff>165100</xdr:colOff>
      <xdr:row>57</xdr:row>
      <xdr:rowOff>75171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91698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52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2260</xdr:rowOff>
    </xdr:from>
    <xdr:to>
      <xdr:col>98</xdr:col>
      <xdr:colOff>38100</xdr:colOff>
      <xdr:row>57</xdr:row>
      <xdr:rowOff>103860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77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120387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55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19628</xdr:rowOff>
    </xdr:from>
    <xdr:to>
      <xdr:col>116</xdr:col>
      <xdr:colOff>63500</xdr:colOff>
      <xdr:row>77</xdr:row>
      <xdr:rowOff>38088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21278"/>
          <a:ext cx="838200" cy="1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50760</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19628</xdr:rowOff>
    </xdr:from>
    <xdr:to>
      <xdr:col>111</xdr:col>
      <xdr:colOff>177800</xdr:colOff>
      <xdr:row>77</xdr:row>
      <xdr:rowOff>52490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21278"/>
          <a:ext cx="889000" cy="3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152468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52490</xdr:rowOff>
    </xdr:from>
    <xdr:to>
      <xdr:col>107</xdr:col>
      <xdr:colOff>50800</xdr:colOff>
      <xdr:row>77</xdr:row>
      <xdr:rowOff>87294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254140"/>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162336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87294</xdr:rowOff>
    </xdr:from>
    <xdr:to>
      <xdr:col>102</xdr:col>
      <xdr:colOff>114300</xdr:colOff>
      <xdr:row>77</xdr:row>
      <xdr:rowOff>99143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288944"/>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60458</xdr:rowOff>
    </xdr:from>
    <xdr:to>
      <xdr:col>102</xdr:col>
      <xdr:colOff>165100</xdr:colOff>
      <xdr:row>76</xdr:row>
      <xdr:rowOff>162058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7135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134086</xdr:rowOff>
    </xdr:from>
    <xdr:to>
      <xdr:col>98</xdr:col>
      <xdr:colOff>38100</xdr:colOff>
      <xdr:row>76</xdr:row>
      <xdr:rowOff>64236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80763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158738</xdr:rowOff>
    </xdr:from>
    <xdr:to>
      <xdr:col>116</xdr:col>
      <xdr:colOff>114300</xdr:colOff>
      <xdr:row>77</xdr:row>
      <xdr:rowOff>88888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1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137165</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6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140278</xdr:rowOff>
    </xdr:from>
    <xdr:to>
      <xdr:col>112</xdr:col>
      <xdr:colOff>38100</xdr:colOff>
      <xdr:row>77</xdr:row>
      <xdr:rowOff>70428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7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61555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6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1690</xdr:rowOff>
    </xdr:from>
    <xdr:to>
      <xdr:col>107</xdr:col>
      <xdr:colOff>101600</xdr:colOff>
      <xdr:row>77</xdr:row>
      <xdr:rowOff>103290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94417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36494</xdr:rowOff>
    </xdr:from>
    <xdr:to>
      <xdr:col>102</xdr:col>
      <xdr:colOff>165100</xdr:colOff>
      <xdr:row>77</xdr:row>
      <xdr:rowOff>138094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2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129221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3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48343</xdr:rowOff>
    </xdr:from>
    <xdr:to>
      <xdr:col>98</xdr:col>
      <xdr:colOff>38100</xdr:colOff>
      <xdr:row>77</xdr:row>
      <xdr:rowOff>149943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24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141070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34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住民一人当たりの歳出決算総額は</a:t>
          </a:r>
          <a:r>
            <a:rPr kumimoji="1" lang="en-US" altLang="ja-JP" sz="1300">
              <a:solidFill>
                <a:schemeClr val="dk1"/>
              </a:solidFill>
              <a:effectLst/>
              <a:latin typeface="+mn-lt"/>
              <a:ea typeface="+mn-ea"/>
              <a:cs typeface="+mn-cs"/>
            </a:rPr>
            <a:t>581</a:t>
          </a:r>
          <a:r>
            <a:rPr kumimoji="1" lang="ja-JP" altLang="ja-JP" sz="1300">
              <a:solidFill>
                <a:schemeClr val="dk1"/>
              </a:solidFill>
              <a:effectLst/>
              <a:latin typeface="+mn-lt"/>
              <a:ea typeface="+mn-ea"/>
              <a:cs typeface="+mn-cs"/>
            </a:rPr>
            <a:t>千円であり、前年度より</a:t>
          </a:r>
          <a:r>
            <a:rPr kumimoji="1" lang="en-US" altLang="ja-JP" sz="1300">
              <a:solidFill>
                <a:schemeClr val="dk1"/>
              </a:solidFill>
              <a:effectLst/>
              <a:latin typeface="+mn-lt"/>
              <a:ea typeface="+mn-ea"/>
              <a:cs typeface="+mn-cs"/>
            </a:rPr>
            <a:t>10</a:t>
          </a:r>
          <a:r>
            <a:rPr kumimoji="1" lang="ja-JP" altLang="ja-JP" sz="1300">
              <a:solidFill>
                <a:schemeClr val="dk1"/>
              </a:solidFill>
              <a:effectLst/>
              <a:latin typeface="+mn-lt"/>
              <a:ea typeface="+mn-ea"/>
              <a:cs typeface="+mn-cs"/>
            </a:rPr>
            <a:t>千円の減となっている。</a:t>
          </a:r>
          <a:endParaRPr lang="ja-JP" altLang="ja-JP" sz="1300">
            <a:effectLst/>
          </a:endParaRPr>
        </a:p>
        <a:p>
          <a:r>
            <a:rPr kumimoji="1" lang="ja-JP" altLang="ja-JP" sz="1300">
              <a:solidFill>
                <a:schemeClr val="dk1"/>
              </a:solidFill>
              <a:effectLst/>
              <a:latin typeface="+mn-lt"/>
              <a:ea typeface="+mn-ea"/>
              <a:cs typeface="+mn-cs"/>
            </a:rPr>
            <a:t>性質別に分析すると、人件費では住民一人当たり</a:t>
          </a:r>
          <a:r>
            <a:rPr kumimoji="1" lang="en-US" altLang="ja-JP" sz="1300">
              <a:solidFill>
                <a:schemeClr val="dk1"/>
              </a:solidFill>
              <a:effectLst/>
              <a:latin typeface="+mn-lt"/>
              <a:ea typeface="+mn-ea"/>
              <a:cs typeface="+mn-cs"/>
            </a:rPr>
            <a:t>81</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千円の増となった。これは、令和２年度の会計年度任用職員制度の導入後の金額と同水準となっている。</a:t>
          </a:r>
          <a:endParaRPr lang="ja-JP" altLang="ja-JP" sz="1300">
            <a:effectLst/>
          </a:endParaRPr>
        </a:p>
        <a:p>
          <a:r>
            <a:rPr kumimoji="1" lang="ja-JP" altLang="ja-JP" sz="1300">
              <a:solidFill>
                <a:schemeClr val="dk1"/>
              </a:solidFill>
              <a:effectLst/>
              <a:latin typeface="+mn-lt"/>
              <a:ea typeface="+mn-ea"/>
              <a:cs typeface="+mn-cs"/>
            </a:rPr>
            <a:t>扶助費では住民一人当たり</a:t>
          </a:r>
          <a:r>
            <a:rPr kumimoji="1" lang="en-US" altLang="ja-JP" sz="1300">
              <a:solidFill>
                <a:schemeClr val="dk1"/>
              </a:solidFill>
              <a:effectLst/>
              <a:latin typeface="+mn-lt"/>
              <a:ea typeface="+mn-ea"/>
              <a:cs typeface="+mn-cs"/>
            </a:rPr>
            <a:t>85</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千円の</a:t>
          </a:r>
          <a:r>
            <a:rPr kumimoji="1" lang="ja-JP" altLang="en-US" sz="1300">
              <a:solidFill>
                <a:schemeClr val="dk1"/>
              </a:solidFill>
              <a:effectLst/>
              <a:latin typeface="+mn-lt"/>
              <a:ea typeface="+mn-ea"/>
              <a:cs typeface="+mn-cs"/>
            </a:rPr>
            <a:t>増</a:t>
          </a:r>
          <a:r>
            <a:rPr kumimoji="1" lang="ja-JP" altLang="ja-JP" sz="1300">
              <a:solidFill>
                <a:schemeClr val="dk1"/>
              </a:solidFill>
              <a:effectLst/>
              <a:latin typeface="+mn-lt"/>
              <a:ea typeface="+mn-ea"/>
              <a:cs typeface="+mn-cs"/>
            </a:rPr>
            <a:t>となった。これは、</a:t>
          </a:r>
          <a:r>
            <a:rPr kumimoji="1" lang="ja-JP" altLang="en-US" sz="1300">
              <a:solidFill>
                <a:schemeClr val="dk1"/>
              </a:solidFill>
              <a:effectLst/>
              <a:latin typeface="+mn-lt"/>
              <a:ea typeface="+mn-ea"/>
              <a:cs typeface="+mn-cs"/>
            </a:rPr>
            <a:t>私立保育所・認定こども園運営費の増</a:t>
          </a:r>
          <a:r>
            <a:rPr kumimoji="1" lang="ja-JP" altLang="ja-JP" sz="1300">
              <a:solidFill>
                <a:schemeClr val="dk1"/>
              </a:solidFill>
              <a:effectLst/>
              <a:latin typeface="+mn-lt"/>
              <a:ea typeface="+mn-ea"/>
              <a:cs typeface="+mn-cs"/>
            </a:rPr>
            <a:t>によるものである。</a:t>
          </a:r>
          <a:endParaRPr lang="ja-JP" altLang="ja-JP" sz="1300">
            <a:effectLst/>
          </a:endParaRPr>
        </a:p>
        <a:p>
          <a:r>
            <a:rPr kumimoji="1" lang="ja-JP" altLang="ja-JP" sz="1300">
              <a:solidFill>
                <a:schemeClr val="dk1"/>
              </a:solidFill>
              <a:effectLst/>
              <a:latin typeface="+mn-lt"/>
              <a:ea typeface="+mn-ea"/>
              <a:cs typeface="+mn-cs"/>
            </a:rPr>
            <a:t>普通建設事業費については、住民一人当たり</a:t>
          </a:r>
          <a:r>
            <a:rPr kumimoji="1" lang="en-US" altLang="ja-JP" sz="1300">
              <a:solidFill>
                <a:schemeClr val="dk1"/>
              </a:solidFill>
              <a:effectLst/>
              <a:latin typeface="+mn-lt"/>
              <a:ea typeface="+mn-ea"/>
              <a:cs typeface="+mn-cs"/>
            </a:rPr>
            <a:t>97</a:t>
          </a:r>
          <a:r>
            <a:rPr kumimoji="1" lang="ja-JP" altLang="ja-JP" sz="1300">
              <a:solidFill>
                <a:schemeClr val="dk1"/>
              </a:solidFill>
              <a:effectLst/>
              <a:latin typeface="+mn-lt"/>
              <a:ea typeface="+mn-ea"/>
              <a:cs typeface="+mn-cs"/>
            </a:rPr>
            <a:t>千円となっており、前年度比</a:t>
          </a:r>
          <a:r>
            <a:rPr kumimoji="1" lang="en-US" altLang="ja-JP" sz="1300">
              <a:solidFill>
                <a:schemeClr val="dk1"/>
              </a:solidFill>
              <a:effectLst/>
              <a:latin typeface="+mn-lt"/>
              <a:ea typeface="+mn-ea"/>
              <a:cs typeface="+mn-cs"/>
            </a:rPr>
            <a:t>16</a:t>
          </a:r>
          <a:r>
            <a:rPr kumimoji="1" lang="ja-JP" altLang="ja-JP" sz="1300">
              <a:solidFill>
                <a:schemeClr val="dk1"/>
              </a:solidFill>
              <a:effectLst/>
              <a:latin typeface="+mn-lt"/>
              <a:ea typeface="+mn-ea"/>
              <a:cs typeface="+mn-cs"/>
            </a:rPr>
            <a:t>千円の減となった。これは、</a:t>
          </a:r>
          <a:r>
            <a:rPr kumimoji="1" lang="ja-JP" altLang="en-US" sz="1300">
              <a:solidFill>
                <a:schemeClr val="dk1"/>
              </a:solidFill>
              <a:effectLst/>
              <a:latin typeface="+mn-lt"/>
              <a:ea typeface="+mn-ea"/>
              <a:cs typeface="+mn-cs"/>
            </a:rPr>
            <a:t>くろべ市民交流センター整備事業費</a:t>
          </a:r>
          <a:r>
            <a:rPr kumimoji="1" lang="ja-JP" altLang="ja-JP" sz="1300">
              <a:solidFill>
                <a:schemeClr val="dk1"/>
              </a:solidFill>
              <a:effectLst/>
              <a:latin typeface="+mn-lt"/>
              <a:ea typeface="+mn-ea"/>
              <a:cs typeface="+mn-cs"/>
            </a:rPr>
            <a:t>、防災行政無線デジタル化整備事業費の減によるものである。</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富山県黒部市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39,697
39,164
426.31
23,789,435
23,058,632
515,058
13,081,697
30,123,223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113.9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153035</xdr:rowOff>
    </xdr:from>
    <xdr:to>
      <xdr:col>24</xdr:col>
      <xdr:colOff>63500</xdr:colOff>
      <xdr:row>35</xdr:row>
      <xdr:rowOff>27686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2335"/>
          <a:ext cx="8382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32275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33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27686</xdr:rowOff>
    </xdr:from>
    <xdr:to>
      <xdr:col>19</xdr:col>
      <xdr:colOff>177800</xdr:colOff>
      <xdr:row>35</xdr:row>
      <xdr:rowOff>109601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28436"/>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167149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79502</xdr:rowOff>
    </xdr:from>
    <xdr:to>
      <xdr:col>15</xdr:col>
      <xdr:colOff>50800</xdr:colOff>
      <xdr:row>35</xdr:row>
      <xdr:rowOff>109601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80252"/>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154957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121031</xdr:rowOff>
    </xdr:from>
    <xdr:to>
      <xdr:col>10</xdr:col>
      <xdr:colOff>114300</xdr:colOff>
      <xdr:row>35</xdr:row>
      <xdr:rowOff>79502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5033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95758</xdr:rowOff>
    </xdr:from>
    <xdr:to>
      <xdr:col>10</xdr:col>
      <xdr:colOff>165100</xdr:colOff>
      <xdr:row>36</xdr:row>
      <xdr:rowOff>25908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17035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37084</xdr:rowOff>
    </xdr:from>
    <xdr:to>
      <xdr:col>6</xdr:col>
      <xdr:colOff>38100</xdr:colOff>
      <xdr:row>35</xdr:row>
      <xdr:rowOff>138684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129811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102235</xdr:rowOff>
    </xdr:from>
    <xdr:to>
      <xdr:col>24</xdr:col>
      <xdr:colOff>114300</xdr:colOff>
      <xdr:row>35</xdr:row>
      <xdr:rowOff>32385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125112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148336</xdr:rowOff>
    </xdr:from>
    <xdr:to>
      <xdr:col>20</xdr:col>
      <xdr:colOff>38100</xdr:colOff>
      <xdr:row>35</xdr:row>
      <xdr:rowOff>78486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58801</xdr:rowOff>
    </xdr:from>
    <xdr:to>
      <xdr:col>15</xdr:col>
      <xdr:colOff>101600</xdr:colOff>
      <xdr:row>35</xdr:row>
      <xdr:rowOff>160401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5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5478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3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28702</xdr:rowOff>
    </xdr:from>
    <xdr:to>
      <xdr:col>10</xdr:col>
      <xdr:colOff>165100</xdr:colOff>
      <xdr:row>35</xdr:row>
      <xdr:rowOff>130302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146829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70231</xdr:rowOff>
    </xdr:from>
    <xdr:to>
      <xdr:col>6</xdr:col>
      <xdr:colOff>38100</xdr:colOff>
      <xdr:row>35</xdr:row>
      <xdr:rowOff>381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150612</xdr:rowOff>
    </xdr:from>
    <xdr:to>
      <xdr:col>24</xdr:col>
      <xdr:colOff>63500</xdr:colOff>
      <xdr:row>57</xdr:row>
      <xdr:rowOff>158259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23262"/>
          <a:ext cx="8382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04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92300</xdr:rowOff>
    </xdr:from>
    <xdr:to>
      <xdr:col>19</xdr:col>
      <xdr:colOff>177800</xdr:colOff>
      <xdr:row>57</xdr:row>
      <xdr:rowOff>158259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64950"/>
          <a:ext cx="889000" cy="6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98446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52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138488</xdr:rowOff>
    </xdr:from>
    <xdr:to>
      <xdr:col>15</xdr:col>
      <xdr:colOff>50800</xdr:colOff>
      <xdr:row>57</xdr:row>
      <xdr:rowOff>92300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568238"/>
          <a:ext cx="889000" cy="29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112935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4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138488</xdr:rowOff>
    </xdr:from>
    <xdr:to>
      <xdr:col>10</xdr:col>
      <xdr:colOff>114300</xdr:colOff>
      <xdr:row>58</xdr:row>
      <xdr:rowOff>50211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568238"/>
          <a:ext cx="889000" cy="42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139962</xdr:rowOff>
    </xdr:from>
    <xdr:to>
      <xdr:col>10</xdr:col>
      <xdr:colOff>165100</xdr:colOff>
      <xdr:row>55</xdr:row>
      <xdr:rowOff>70112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9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86639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7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47142</xdr:rowOff>
    </xdr:from>
    <xdr:to>
      <xdr:col>6</xdr:col>
      <xdr:colOff>38100</xdr:colOff>
      <xdr:row>57</xdr:row>
      <xdr:rowOff>148742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1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165269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99812</xdr:rowOff>
    </xdr:from>
    <xdr:to>
      <xdr:col>24</xdr:col>
      <xdr:colOff>114300</xdr:colOff>
      <xdr:row>58</xdr:row>
      <xdr:rowOff>29962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7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14739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107459</xdr:rowOff>
    </xdr:from>
    <xdr:to>
      <xdr:col>20</xdr:col>
      <xdr:colOff>38100</xdr:colOff>
      <xdr:row>58</xdr:row>
      <xdr:rowOff>37609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8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28736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41500</xdr:rowOff>
    </xdr:from>
    <xdr:to>
      <xdr:col>15</xdr:col>
      <xdr:colOff>101600</xdr:colOff>
      <xdr:row>57</xdr:row>
      <xdr:rowOff>143100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1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134227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87688</xdr:rowOff>
    </xdr:from>
    <xdr:to>
      <xdr:col>10</xdr:col>
      <xdr:colOff>165100</xdr:colOff>
      <xdr:row>56</xdr:row>
      <xdr:rowOff>17838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8965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1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170861</xdr:rowOff>
    </xdr:from>
    <xdr:to>
      <xdr:col>6</xdr:col>
      <xdr:colOff>38100</xdr:colOff>
      <xdr:row>58</xdr:row>
      <xdr:rowOff>101011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92138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66353</xdr:rowOff>
    </xdr:from>
    <xdr:to>
      <xdr:col>24</xdr:col>
      <xdr:colOff>63500</xdr:colOff>
      <xdr:row>77</xdr:row>
      <xdr:rowOff>42295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6553"/>
          <a:ext cx="838200" cy="14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66079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3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58720</xdr:rowOff>
    </xdr:from>
    <xdr:to>
      <xdr:col>19</xdr:col>
      <xdr:colOff>177800</xdr:colOff>
      <xdr:row>77</xdr:row>
      <xdr:rowOff>42295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88920"/>
          <a:ext cx="889000" cy="15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79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58720</xdr:rowOff>
    </xdr:from>
    <xdr:to>
      <xdr:col>15</xdr:col>
      <xdr:colOff>50800</xdr:colOff>
      <xdr:row>78</xdr:row>
      <xdr:rowOff>9082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88920"/>
          <a:ext cx="889000" cy="29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9082</xdr:rowOff>
    </xdr:from>
    <xdr:to>
      <xdr:col>10</xdr:col>
      <xdr:colOff>114300</xdr:colOff>
      <xdr:row>78</xdr:row>
      <xdr:rowOff>115294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82182"/>
          <a:ext cx="889000" cy="106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160745</xdr:rowOff>
    </xdr:from>
    <xdr:to>
      <xdr:col>10</xdr:col>
      <xdr:colOff>165100</xdr:colOff>
      <xdr:row>77</xdr:row>
      <xdr:rowOff>90895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107423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48177</xdr:rowOff>
    </xdr:from>
    <xdr:to>
      <xdr:col>6</xdr:col>
      <xdr:colOff>38100</xdr:colOff>
      <xdr:row>77</xdr:row>
      <xdr:rowOff>149777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166304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15553</xdr:rowOff>
    </xdr:from>
    <xdr:to>
      <xdr:col>24</xdr:col>
      <xdr:colOff>114300</xdr:colOff>
      <xdr:row>76</xdr:row>
      <xdr:rowOff>117153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165430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162945</xdr:rowOff>
    </xdr:from>
    <xdr:to>
      <xdr:col>20</xdr:col>
      <xdr:colOff>38100</xdr:colOff>
      <xdr:row>77</xdr:row>
      <xdr:rowOff>93095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84222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7920</xdr:rowOff>
    </xdr:from>
    <xdr:to>
      <xdr:col>15</xdr:col>
      <xdr:colOff>101600</xdr:colOff>
      <xdr:row>76</xdr:row>
      <xdr:rowOff>109520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3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100647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3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129732</xdr:rowOff>
    </xdr:from>
    <xdr:to>
      <xdr:col>10</xdr:col>
      <xdr:colOff>165100</xdr:colOff>
      <xdr:row>78</xdr:row>
      <xdr:rowOff>59882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51009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4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64494</xdr:rowOff>
    </xdr:from>
    <xdr:to>
      <xdr:col>6</xdr:col>
      <xdr:colOff>38100</xdr:colOff>
      <xdr:row>78</xdr:row>
      <xdr:rowOff>166094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157221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138615</xdr:rowOff>
    </xdr:from>
    <xdr:to>
      <xdr:col>24</xdr:col>
      <xdr:colOff>62865</xdr:colOff>
      <xdr:row>98</xdr:row>
      <xdr:rowOff>29648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97665"/>
          <a:ext cx="1270" cy="14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33475</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8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29648</xdr:rowOff>
    </xdr:from>
    <xdr:to>
      <xdr:col>24</xdr:col>
      <xdr:colOff>152400</xdr:colOff>
      <xdr:row>98</xdr:row>
      <xdr:rowOff>29648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831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85292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138615</xdr:rowOff>
    </xdr:from>
    <xdr:to>
      <xdr:col>24</xdr:col>
      <xdr:colOff>152400</xdr:colOff>
      <xdr:row>89</xdr:row>
      <xdr:rowOff>138615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9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90418</xdr:rowOff>
    </xdr:from>
    <xdr:to>
      <xdr:col>24</xdr:col>
      <xdr:colOff>63500</xdr:colOff>
      <xdr:row>95</xdr:row>
      <xdr:rowOff>163151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378168"/>
          <a:ext cx="838200" cy="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26091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42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3214</xdr:rowOff>
    </xdr:from>
    <xdr:to>
      <xdr:col>24</xdr:col>
      <xdr:colOff>114300</xdr:colOff>
      <xdr:row>95</xdr:row>
      <xdr:rowOff>104814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9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90418</xdr:rowOff>
    </xdr:from>
    <xdr:to>
      <xdr:col>19</xdr:col>
      <xdr:colOff>177800</xdr:colOff>
      <xdr:row>95</xdr:row>
      <xdr:rowOff>135776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378168"/>
          <a:ext cx="889000" cy="4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130829</xdr:rowOff>
    </xdr:from>
    <xdr:to>
      <xdr:col>20</xdr:col>
      <xdr:colOff>38100</xdr:colOff>
      <xdr:row>95</xdr:row>
      <xdr:rowOff>60979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24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77506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02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135776</xdr:rowOff>
    </xdr:from>
    <xdr:to>
      <xdr:col>15</xdr:col>
      <xdr:colOff>50800</xdr:colOff>
      <xdr:row>96</xdr:row>
      <xdr:rowOff>72797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423526"/>
          <a:ext cx="889000" cy="10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167120</xdr:rowOff>
    </xdr:from>
    <xdr:to>
      <xdr:col>15</xdr:col>
      <xdr:colOff>101600</xdr:colOff>
      <xdr:row>95</xdr:row>
      <xdr:rowOff>97270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28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113797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05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72797</xdr:rowOff>
    </xdr:from>
    <xdr:to>
      <xdr:col>10</xdr:col>
      <xdr:colOff>114300</xdr:colOff>
      <xdr:row>96</xdr:row>
      <xdr:rowOff>113830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531997"/>
          <a:ext cx="889000" cy="4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142126</xdr:rowOff>
    </xdr:from>
    <xdr:to>
      <xdr:col>10</xdr:col>
      <xdr:colOff>165100</xdr:colOff>
      <xdr:row>96</xdr:row>
      <xdr:rowOff>72276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88803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2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154660</xdr:rowOff>
    </xdr:from>
    <xdr:to>
      <xdr:col>6</xdr:col>
      <xdr:colOff>38100</xdr:colOff>
      <xdr:row>96</xdr:row>
      <xdr:rowOff>84810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4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101337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21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112351</xdr:rowOff>
    </xdr:from>
    <xdr:to>
      <xdr:col>24</xdr:col>
      <xdr:colOff>114300</xdr:colOff>
      <xdr:row>96</xdr:row>
      <xdr:rowOff>42501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0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90778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7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39618</xdr:rowOff>
    </xdr:from>
    <xdr:to>
      <xdr:col>20</xdr:col>
      <xdr:colOff>38100</xdr:colOff>
      <xdr:row>95</xdr:row>
      <xdr:rowOff>141218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132345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2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84976</xdr:rowOff>
    </xdr:from>
    <xdr:to>
      <xdr:col>15</xdr:col>
      <xdr:colOff>101600</xdr:colOff>
      <xdr:row>96</xdr:row>
      <xdr:rowOff>15126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7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6253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6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21997</xdr:rowOff>
    </xdr:from>
    <xdr:to>
      <xdr:col>10</xdr:col>
      <xdr:colOff>165100</xdr:colOff>
      <xdr:row>96</xdr:row>
      <xdr:rowOff>123597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114724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63030</xdr:rowOff>
    </xdr:from>
    <xdr:to>
      <xdr:col>6</xdr:col>
      <xdr:colOff>38100</xdr:colOff>
      <xdr:row>96</xdr:row>
      <xdr:rowOff>164630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52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155757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14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58710</xdr:rowOff>
    </xdr:from>
    <xdr:to>
      <xdr:col>55</xdr:col>
      <xdr:colOff>0</xdr:colOff>
      <xdr:row>36</xdr:row>
      <xdr:rowOff>146884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230910"/>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56223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399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137087</xdr:rowOff>
    </xdr:from>
    <xdr:to>
      <xdr:col>50</xdr:col>
      <xdr:colOff>114300</xdr:colOff>
      <xdr:row>36</xdr:row>
      <xdr:rowOff>146884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3092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16708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31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137087</xdr:rowOff>
    </xdr:from>
    <xdr:to>
      <xdr:col>45</xdr:col>
      <xdr:colOff>177800</xdr:colOff>
      <xdr:row>36</xdr:row>
      <xdr:rowOff>145578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30928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163339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145578</xdr:rowOff>
    </xdr:from>
    <xdr:to>
      <xdr:col>41</xdr:col>
      <xdr:colOff>50800</xdr:colOff>
      <xdr:row>36</xdr:row>
      <xdr:rowOff>162887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317778"/>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36975</xdr:rowOff>
    </xdr:from>
    <xdr:to>
      <xdr:col>41</xdr:col>
      <xdr:colOff>101600</xdr:colOff>
      <xdr:row>37</xdr:row>
      <xdr:rowOff>138575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129702</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4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55916</xdr:rowOff>
    </xdr:from>
    <xdr:to>
      <xdr:col>36</xdr:col>
      <xdr:colOff>165100</xdr:colOff>
      <xdr:row>37</xdr:row>
      <xdr:rowOff>157516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148643</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4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7910</xdr:rowOff>
    </xdr:from>
    <xdr:to>
      <xdr:col>55</xdr:col>
      <xdr:colOff>50800</xdr:colOff>
      <xdr:row>36</xdr:row>
      <xdr:rowOff>109510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30787</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03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96084</xdr:rowOff>
    </xdr:from>
    <xdr:to>
      <xdr:col>50</xdr:col>
      <xdr:colOff>165100</xdr:colOff>
      <xdr:row>37</xdr:row>
      <xdr:rowOff>26234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26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42761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604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86287</xdr:rowOff>
    </xdr:from>
    <xdr:to>
      <xdr:col>46</xdr:col>
      <xdr:colOff>38100</xdr:colOff>
      <xdr:row>37</xdr:row>
      <xdr:rowOff>16437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2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32964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60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94778</xdr:rowOff>
    </xdr:from>
    <xdr:to>
      <xdr:col>41</xdr:col>
      <xdr:colOff>101600</xdr:colOff>
      <xdr:row>37</xdr:row>
      <xdr:rowOff>24928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26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41455</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604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28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58764</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05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95294</xdr:rowOff>
    </xdr:from>
    <xdr:to>
      <xdr:col>55</xdr:col>
      <xdr:colOff>0</xdr:colOff>
      <xdr:row>55</xdr:row>
      <xdr:rowOff>140995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525044"/>
          <a:ext cx="838200" cy="45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113849</xdr:rowOff>
    </xdr:from>
    <xdr:to>
      <xdr:col>50</xdr:col>
      <xdr:colOff>114300</xdr:colOff>
      <xdr:row>55</xdr:row>
      <xdr:rowOff>140995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43599"/>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113849</xdr:rowOff>
    </xdr:from>
    <xdr:to>
      <xdr:col>45</xdr:col>
      <xdr:colOff>177800</xdr:colOff>
      <xdr:row>55</xdr:row>
      <xdr:rowOff>135737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543599"/>
          <a:ext cx="889000" cy="2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135737</xdr:rowOff>
    </xdr:from>
    <xdr:to>
      <xdr:col>41</xdr:col>
      <xdr:colOff>50800</xdr:colOff>
      <xdr:row>55</xdr:row>
      <xdr:rowOff>145929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65487"/>
          <a:ext cx="8890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105149</xdr:rowOff>
    </xdr:from>
    <xdr:to>
      <xdr:col>41</xdr:col>
      <xdr:colOff>101600</xdr:colOff>
      <xdr:row>57</xdr:row>
      <xdr:rowOff>35299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26426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96291</xdr:rowOff>
    </xdr:from>
    <xdr:to>
      <xdr:col>36</xdr:col>
      <xdr:colOff>165100</xdr:colOff>
      <xdr:row>57</xdr:row>
      <xdr:rowOff>26441</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17568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44494</xdr:rowOff>
    </xdr:from>
    <xdr:to>
      <xdr:col>55</xdr:col>
      <xdr:colOff>50800</xdr:colOff>
      <xdr:row>55</xdr:row>
      <xdr:rowOff>146094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67371</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2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90195</xdr:rowOff>
    </xdr:from>
    <xdr:to>
      <xdr:col>50</xdr:col>
      <xdr:colOff>165100</xdr:colOff>
      <xdr:row>56</xdr:row>
      <xdr:rowOff>20345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36872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29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63049</xdr:rowOff>
    </xdr:from>
    <xdr:to>
      <xdr:col>46</xdr:col>
      <xdr:colOff>38100</xdr:colOff>
      <xdr:row>55</xdr:row>
      <xdr:rowOff>164649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9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9726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26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84937</xdr:rowOff>
    </xdr:from>
    <xdr:to>
      <xdr:col>41</xdr:col>
      <xdr:colOff>101600</xdr:colOff>
      <xdr:row>56</xdr:row>
      <xdr:rowOff>15087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51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31614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95129</xdr:rowOff>
    </xdr:from>
    <xdr:to>
      <xdr:col>36</xdr:col>
      <xdr:colOff>165100</xdr:colOff>
      <xdr:row>56</xdr:row>
      <xdr:rowOff>25279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5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41806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3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144311</xdr:rowOff>
    </xdr:from>
    <xdr:to>
      <xdr:col>55</xdr:col>
      <xdr:colOff>0</xdr:colOff>
      <xdr:row>76</xdr:row>
      <xdr:rowOff>150082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74511"/>
          <a:ext cx="8382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148920</xdr:rowOff>
    </xdr:from>
    <xdr:to>
      <xdr:col>50</xdr:col>
      <xdr:colOff>114300</xdr:colOff>
      <xdr:row>76</xdr:row>
      <xdr:rowOff>150082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79120"/>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30033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8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148920</xdr:rowOff>
    </xdr:from>
    <xdr:to>
      <xdr:col>45</xdr:col>
      <xdr:colOff>177800</xdr:colOff>
      <xdr:row>77</xdr:row>
      <xdr:rowOff>6674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79120"/>
          <a:ext cx="889000" cy="2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33996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89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6674</xdr:rowOff>
    </xdr:from>
    <xdr:to>
      <xdr:col>41</xdr:col>
      <xdr:colOff>50800</xdr:colOff>
      <xdr:row>77</xdr:row>
      <xdr:rowOff>44031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08324"/>
          <a:ext cx="889000" cy="3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72231</xdr:rowOff>
    </xdr:from>
    <xdr:to>
      <xdr:col>41</xdr:col>
      <xdr:colOff>101600</xdr:colOff>
      <xdr:row>77</xdr:row>
      <xdr:rowOff>2381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0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18908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7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52019</xdr:rowOff>
    </xdr:from>
    <xdr:to>
      <xdr:col>36</xdr:col>
      <xdr:colOff>165100</xdr:colOff>
      <xdr:row>77</xdr:row>
      <xdr:rowOff>153619</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5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144746</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4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93511</xdr:rowOff>
    </xdr:from>
    <xdr:to>
      <xdr:col>55</xdr:col>
      <xdr:colOff>50800</xdr:colOff>
      <xdr:row>77</xdr:row>
      <xdr:rowOff>23661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116388</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7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99282</xdr:rowOff>
    </xdr:from>
    <xdr:to>
      <xdr:col>50</xdr:col>
      <xdr:colOff>165100</xdr:colOff>
      <xdr:row>77</xdr:row>
      <xdr:rowOff>29432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12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20559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3222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98120</xdr:rowOff>
    </xdr:from>
    <xdr:to>
      <xdr:col>46</xdr:col>
      <xdr:colOff>38100</xdr:colOff>
      <xdr:row>77</xdr:row>
      <xdr:rowOff>28270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19397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22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127324</xdr:rowOff>
    </xdr:from>
    <xdr:to>
      <xdr:col>41</xdr:col>
      <xdr:colOff>101600</xdr:colOff>
      <xdr:row>77</xdr:row>
      <xdr:rowOff>57474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48601</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2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164681</xdr:rowOff>
    </xdr:from>
    <xdr:to>
      <xdr:col>36</xdr:col>
      <xdr:colOff>165100</xdr:colOff>
      <xdr:row>77</xdr:row>
      <xdr:rowOff>94831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9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111358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51169</xdr:rowOff>
    </xdr:from>
    <xdr:to>
      <xdr:col>55</xdr:col>
      <xdr:colOff>0</xdr:colOff>
      <xdr:row>95</xdr:row>
      <xdr:rowOff>157327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338919"/>
          <a:ext cx="838200" cy="10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145287</xdr:rowOff>
    </xdr:from>
    <xdr:to>
      <xdr:col>50</xdr:col>
      <xdr:colOff>114300</xdr:colOff>
      <xdr:row>95</xdr:row>
      <xdr:rowOff>157327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090137"/>
          <a:ext cx="889000" cy="3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145287</xdr:rowOff>
    </xdr:from>
    <xdr:to>
      <xdr:col>45</xdr:col>
      <xdr:colOff>177800</xdr:colOff>
      <xdr:row>94</xdr:row>
      <xdr:rowOff>55283</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090137"/>
          <a:ext cx="889000" cy="8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55283</xdr:rowOff>
    </xdr:from>
    <xdr:to>
      <xdr:col>41</xdr:col>
      <xdr:colOff>50800</xdr:colOff>
      <xdr:row>96</xdr:row>
      <xdr:rowOff>14846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171583"/>
          <a:ext cx="889000" cy="3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117602</xdr:rowOff>
    </xdr:from>
    <xdr:to>
      <xdr:col>41</xdr:col>
      <xdr:colOff>101600</xdr:colOff>
      <xdr:row>97</xdr:row>
      <xdr:rowOff>47752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38879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62052</xdr:rowOff>
    </xdr:from>
    <xdr:to>
      <xdr:col>36</xdr:col>
      <xdr:colOff>165100</xdr:colOff>
      <xdr:row>97</xdr:row>
      <xdr:rowOff>163652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154779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369</xdr:rowOff>
    </xdr:from>
    <xdr:to>
      <xdr:col>55</xdr:col>
      <xdr:colOff>50800</xdr:colOff>
      <xdr:row>95</xdr:row>
      <xdr:rowOff>101969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2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23246</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13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106527</xdr:rowOff>
    </xdr:from>
    <xdr:to>
      <xdr:col>50</xdr:col>
      <xdr:colOff>165100</xdr:colOff>
      <xdr:row>96</xdr:row>
      <xdr:rowOff>36677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39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53204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16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94487</xdr:rowOff>
    </xdr:from>
    <xdr:to>
      <xdr:col>46</xdr:col>
      <xdr:colOff>38100</xdr:colOff>
      <xdr:row>94</xdr:row>
      <xdr:rowOff>24637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0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41164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50795" y="15814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4483</xdr:rowOff>
    </xdr:from>
    <xdr:to>
      <xdr:col>41</xdr:col>
      <xdr:colOff>101600</xdr:colOff>
      <xdr:row>94</xdr:row>
      <xdr:rowOff>106083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1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122610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58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135496</xdr:rowOff>
    </xdr:from>
    <xdr:to>
      <xdr:col>36</xdr:col>
      <xdr:colOff>165100</xdr:colOff>
      <xdr:row>96</xdr:row>
      <xdr:rowOff>65646</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82173</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19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66418</xdr:rowOff>
    </xdr:from>
    <xdr:to>
      <xdr:col>85</xdr:col>
      <xdr:colOff>127000</xdr:colOff>
      <xdr:row>38</xdr:row>
      <xdr:rowOff>81374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6581518"/>
          <a:ext cx="838200" cy="1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165726</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633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69183</xdr:rowOff>
    </xdr:from>
    <xdr:to>
      <xdr:col>81</xdr:col>
      <xdr:colOff>50800</xdr:colOff>
      <xdr:row>38</xdr:row>
      <xdr:rowOff>81374</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6584283"/>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103602</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2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69183</xdr:rowOff>
    </xdr:from>
    <xdr:to>
      <xdr:col>76</xdr:col>
      <xdr:colOff>114300</xdr:colOff>
      <xdr:row>38</xdr:row>
      <xdr:rowOff>80656</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3703300" y="6584283"/>
          <a:ext cx="88900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103874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80014</xdr:rowOff>
    </xdr:from>
    <xdr:to>
      <xdr:col>71</xdr:col>
      <xdr:colOff>177800</xdr:colOff>
      <xdr:row>38</xdr:row>
      <xdr:rowOff>80656</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a:off x="12814300" y="6595114"/>
          <a:ext cx="8890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147933</xdr:rowOff>
    </xdr:from>
    <xdr:to>
      <xdr:col>72</xdr:col>
      <xdr:colOff>38100</xdr:colOff>
      <xdr:row>38</xdr:row>
      <xdr:rowOff>78084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491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94610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26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163576</xdr:rowOff>
    </xdr:from>
    <xdr:to>
      <xdr:col>67</xdr:col>
      <xdr:colOff>101600</xdr:colOff>
      <xdr:row>38</xdr:row>
      <xdr:rowOff>93726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110253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28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15618</xdr:rowOff>
    </xdr:from>
    <xdr:to>
      <xdr:col>85</xdr:col>
      <xdr:colOff>177800</xdr:colOff>
      <xdr:row>38</xdr:row>
      <xdr:rowOff>117218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65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121276</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646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30574</xdr:rowOff>
    </xdr:from>
    <xdr:to>
      <xdr:col>81</xdr:col>
      <xdr:colOff>101600</xdr:colOff>
      <xdr:row>38</xdr:row>
      <xdr:rowOff>132174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654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123301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663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18383</xdr:rowOff>
    </xdr:from>
    <xdr:to>
      <xdr:col>76</xdr:col>
      <xdr:colOff>165100</xdr:colOff>
      <xdr:row>38</xdr:row>
      <xdr:rowOff>119983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653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111110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662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29856</xdr:rowOff>
    </xdr:from>
    <xdr:to>
      <xdr:col>72</xdr:col>
      <xdr:colOff>38100</xdr:colOff>
      <xdr:row>38</xdr:row>
      <xdr:rowOff>131456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65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122583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663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29214</xdr:rowOff>
    </xdr:from>
    <xdr:to>
      <xdr:col>67</xdr:col>
      <xdr:colOff>101600</xdr:colOff>
      <xdr:row>38</xdr:row>
      <xdr:rowOff>130814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5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121941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663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145970</xdr:rowOff>
    </xdr:from>
    <xdr:to>
      <xdr:col>85</xdr:col>
      <xdr:colOff>127000</xdr:colOff>
      <xdr:row>56</xdr:row>
      <xdr:rowOff>144109</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5481300" y="9404270"/>
          <a:ext cx="838200" cy="34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3167</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9775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145970</xdr:rowOff>
    </xdr:from>
    <xdr:to>
      <xdr:col>81</xdr:col>
      <xdr:colOff>50800</xdr:colOff>
      <xdr:row>56</xdr:row>
      <xdr:rowOff>64610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4592300" y="9404270"/>
          <a:ext cx="889000" cy="26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64610</xdr:rowOff>
    </xdr:from>
    <xdr:to>
      <xdr:col>76</xdr:col>
      <xdr:colOff>114300</xdr:colOff>
      <xdr:row>57</xdr:row>
      <xdr:rowOff>121782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9665810"/>
          <a:ext cx="889000" cy="22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70891</xdr:rowOff>
    </xdr:from>
    <xdr:to>
      <xdr:col>71</xdr:col>
      <xdr:colOff>177800</xdr:colOff>
      <xdr:row>57</xdr:row>
      <xdr:rowOff>121782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2814300" y="9843541"/>
          <a:ext cx="889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44683</xdr:rowOff>
    </xdr:from>
    <xdr:to>
      <xdr:col>72</xdr:col>
      <xdr:colOff>38100</xdr:colOff>
      <xdr:row>57</xdr:row>
      <xdr:rowOff>146283</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162810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59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94637</xdr:rowOff>
    </xdr:from>
    <xdr:to>
      <xdr:col>67</xdr:col>
      <xdr:colOff>101600</xdr:colOff>
      <xdr:row>58</xdr:row>
      <xdr:rowOff>24787</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986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15914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93309</xdr:rowOff>
    </xdr:from>
    <xdr:to>
      <xdr:col>85</xdr:col>
      <xdr:colOff>177800</xdr:colOff>
      <xdr:row>57</xdr:row>
      <xdr:rowOff>23459</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969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116186</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954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95170</xdr:rowOff>
    </xdr:from>
    <xdr:to>
      <xdr:col>81</xdr:col>
      <xdr:colOff>101600</xdr:colOff>
      <xdr:row>55</xdr:row>
      <xdr:rowOff>25320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9353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41847</xdr:rowOff>
    </xdr:from>
    <xdr:ext cx="59901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181795" y="9128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13810</xdr:rowOff>
    </xdr:from>
    <xdr:to>
      <xdr:col>76</xdr:col>
      <xdr:colOff>165100</xdr:colOff>
      <xdr:row>56</xdr:row>
      <xdr:rowOff>115410</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96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131937</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939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70982</xdr:rowOff>
    </xdr:from>
    <xdr:to>
      <xdr:col>72</xdr:col>
      <xdr:colOff>38100</xdr:colOff>
      <xdr:row>58</xdr:row>
      <xdr:rowOff>1132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163709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9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20091</xdr:rowOff>
    </xdr:from>
    <xdr:to>
      <xdr:col>67</xdr:col>
      <xdr:colOff>101600</xdr:colOff>
      <xdr:row>57</xdr:row>
      <xdr:rowOff>121691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79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138218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56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24600</xdr:rowOff>
    </xdr:from>
    <xdr:to>
      <xdr:col>85</xdr:col>
      <xdr:colOff>127000</xdr:colOff>
      <xdr:row>79</xdr:row>
      <xdr:rowOff>34353</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5481300" y="13569150"/>
          <a:ext cx="8382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35538</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23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34353</xdr:rowOff>
    </xdr:from>
    <xdr:to>
      <xdr:col>81</xdr:col>
      <xdr:colOff>50800</xdr:colOff>
      <xdr:row>79</xdr:row>
      <xdr:rowOff>41783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578903"/>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150640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8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41783</xdr:rowOff>
    </xdr:from>
    <xdr:to>
      <xdr:col>76</xdr:col>
      <xdr:colOff>114300</xdr:colOff>
      <xdr:row>79</xdr:row>
      <xdr:rowOff>42507</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3703300" y="13586333"/>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128007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15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11037</xdr:rowOff>
    </xdr:from>
    <xdr:to>
      <xdr:col>71</xdr:col>
      <xdr:colOff>177800</xdr:colOff>
      <xdr:row>79</xdr:row>
      <xdr:rowOff>42507</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55587"/>
          <a:ext cx="889000" cy="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90767</xdr:rowOff>
    </xdr:from>
    <xdr:to>
      <xdr:col>72</xdr:col>
      <xdr:colOff>38100</xdr:colOff>
      <xdr:row>78</xdr:row>
      <xdr:rowOff>20917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29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37444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68428" y="1306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91987</xdr:rowOff>
    </xdr:from>
    <xdr:to>
      <xdr:col>67</xdr:col>
      <xdr:colOff>101600</xdr:colOff>
      <xdr:row>78</xdr:row>
      <xdr:rowOff>22137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2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38664</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06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145250</xdr:rowOff>
    </xdr:from>
    <xdr:to>
      <xdr:col>85</xdr:col>
      <xdr:colOff>177800</xdr:colOff>
      <xdr:row>79</xdr:row>
      <xdr:rowOff>75400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51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60177</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3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155003</xdr:rowOff>
    </xdr:from>
    <xdr:to>
      <xdr:col>81</xdr:col>
      <xdr:colOff>101600</xdr:colOff>
      <xdr:row>79</xdr:row>
      <xdr:rowOff>85153</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52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76280</xdr:rowOff>
    </xdr:from>
    <xdr:ext cx="378565"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92017" y="13620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162433</xdr:rowOff>
    </xdr:from>
    <xdr:to>
      <xdr:col>76</xdr:col>
      <xdr:colOff>165100</xdr:colOff>
      <xdr:row>79</xdr:row>
      <xdr:rowOff>92583</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83710</xdr:rowOff>
    </xdr:from>
    <xdr:ext cx="313932"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35333" y="13628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163157</xdr:rowOff>
    </xdr:from>
    <xdr:to>
      <xdr:col>72</xdr:col>
      <xdr:colOff>38100</xdr:colOff>
      <xdr:row>79</xdr:row>
      <xdr:rowOff>93307</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84434</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46333" y="13628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131687</xdr:rowOff>
    </xdr:from>
    <xdr:to>
      <xdr:col>67</xdr:col>
      <xdr:colOff>101600</xdr:colOff>
      <xdr:row>79</xdr:row>
      <xdr:rowOff>61837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52964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25017" y="13597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6" name="公債費最小値テキスト">
          <a:extLst>
            <a:ext uri="{FF2B5EF4-FFF2-40B4-BE49-F238E27FC236}">
              <a16:creationId xmlns:a16="http://schemas.microsoft.com/office/drawing/2014/main" id="{00000000-0008-0000-0700-0000B8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698" name="公債費最大値テキスト">
          <a:extLst>
            <a:ext uri="{FF2B5EF4-FFF2-40B4-BE49-F238E27FC236}">
              <a16:creationId xmlns:a16="http://schemas.microsoft.com/office/drawing/2014/main" id="{00000000-0008-0000-0700-0000BA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79666</xdr:rowOff>
    </xdr:from>
    <xdr:to>
      <xdr:col>85</xdr:col>
      <xdr:colOff>127000</xdr:colOff>
      <xdr:row>94</xdr:row>
      <xdr:rowOff>125057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5481300" y="16195966"/>
          <a:ext cx="838200" cy="4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1" name="公債費平均値テキスト">
          <a:extLst>
            <a:ext uri="{FF2B5EF4-FFF2-40B4-BE49-F238E27FC236}">
              <a16:creationId xmlns:a16="http://schemas.microsoft.com/office/drawing/2014/main" id="{00000000-0008-0000-0700-0000BD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79666</xdr:rowOff>
    </xdr:from>
    <xdr:to>
      <xdr:col>81</xdr:col>
      <xdr:colOff>50800</xdr:colOff>
      <xdr:row>94</xdr:row>
      <xdr:rowOff>107429</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4592300" y="16195966"/>
          <a:ext cx="889000" cy="2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107429</xdr:rowOff>
    </xdr:from>
    <xdr:to>
      <xdr:col>76</xdr:col>
      <xdr:colOff>114300</xdr:colOff>
      <xdr:row>94</xdr:row>
      <xdr:rowOff>132817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3703300" y="16223729"/>
          <a:ext cx="889000" cy="2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132817</xdr:rowOff>
    </xdr:from>
    <xdr:to>
      <xdr:col>71</xdr:col>
      <xdr:colOff>177800</xdr:colOff>
      <xdr:row>94</xdr:row>
      <xdr:rowOff>166815</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2814300" y="16249117"/>
          <a:ext cx="889000" cy="3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154127</xdr:rowOff>
    </xdr:from>
    <xdr:to>
      <xdr:col>72</xdr:col>
      <xdr:colOff>38100</xdr:colOff>
      <xdr:row>95</xdr:row>
      <xdr:rowOff>84277</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3652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75404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25349</xdr:rowOff>
    </xdr:from>
    <xdr:to>
      <xdr:col>67</xdr:col>
      <xdr:colOff>101600</xdr:colOff>
      <xdr:row>95</xdr:row>
      <xdr:rowOff>126949</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763500" y="1631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118076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74257</xdr:rowOff>
    </xdr:from>
    <xdr:to>
      <xdr:col>85</xdr:col>
      <xdr:colOff>177800</xdr:colOff>
      <xdr:row>95</xdr:row>
      <xdr:rowOff>4407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6268700" y="1619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97134</xdr:rowOff>
    </xdr:from>
    <xdr:ext cx="534377" cy="259045"/>
    <xdr:sp macro="" textlink="">
      <xdr:nvSpPr>
        <xdr:cNvPr id="720" name="公債費該当値テキスト">
          <a:extLst>
            <a:ext uri="{FF2B5EF4-FFF2-40B4-BE49-F238E27FC236}">
              <a16:creationId xmlns:a16="http://schemas.microsoft.com/office/drawing/2014/main" id="{00000000-0008-0000-0700-0000D0020000}"/>
            </a:ext>
          </a:extLst>
        </xdr:cNvPr>
        <xdr:cNvSpPr txBox="1"/>
      </xdr:nvSpPr>
      <xdr:spPr>
        <a:xfrm>
          <a:off x="16370300" y="1604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28866</xdr:rowOff>
    </xdr:from>
    <xdr:to>
      <xdr:col>81</xdr:col>
      <xdr:colOff>101600</xdr:colOff>
      <xdr:row>94</xdr:row>
      <xdr:rowOff>130466</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5430500" y="161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146993</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5214111" y="159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56629</xdr:rowOff>
    </xdr:from>
    <xdr:to>
      <xdr:col>76</xdr:col>
      <xdr:colOff>165100</xdr:colOff>
      <xdr:row>94</xdr:row>
      <xdr:rowOff>158229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4541500" y="161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3306</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4325111" y="1594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82017</xdr:rowOff>
    </xdr:from>
    <xdr:to>
      <xdr:col>72</xdr:col>
      <xdr:colOff>38100</xdr:colOff>
      <xdr:row>95</xdr:row>
      <xdr:rowOff>12167</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652500" y="161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28694</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3436111" y="1597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116015</xdr:rowOff>
    </xdr:from>
    <xdr:to>
      <xdr:col>67</xdr:col>
      <xdr:colOff>101600</xdr:colOff>
      <xdr:row>95</xdr:row>
      <xdr:rowOff>46165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763500" y="162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62692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547111" y="160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95267</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6017" y="6438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161544</xdr:rowOff>
    </xdr:from>
    <xdr:to>
      <xdr:col>98</xdr:col>
      <xdr:colOff>38100</xdr:colOff>
      <xdr:row>39</xdr:row>
      <xdr:rowOff>91694</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8605500" y="667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108221</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99333" y="64518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a:extLst>
            <a:ext uri="{FF2B5EF4-FFF2-40B4-BE49-F238E27FC236}">
              <a16:creationId xmlns:a16="http://schemas.microsoft.com/office/drawing/2014/main" id="{00000000-0008-0000-07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a:extLst>
            <a:ext uri="{FF2B5EF4-FFF2-40B4-BE49-F238E27FC236}">
              <a16:creationId xmlns:a16="http://schemas.microsoft.com/office/drawing/2014/main" id="{00000000-0008-0000-0700-00002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a:extLst>
            <a:ext uri="{FF2B5EF4-FFF2-40B4-BE49-F238E27FC236}">
              <a16:creationId xmlns:a16="http://schemas.microsoft.com/office/drawing/2014/main" id="{00000000-0008-0000-0700-00002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a:extLst>
            <a:ext uri="{FF2B5EF4-FFF2-40B4-BE49-F238E27FC236}">
              <a16:creationId xmlns:a16="http://schemas.microsoft.com/office/drawing/2014/main" id="{00000000-0008-0000-0700-00002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a:extLst>
            <a:ext uri="{FF2B5EF4-FFF2-40B4-BE49-F238E27FC236}">
              <a16:creationId xmlns:a16="http://schemas.microsoft.com/office/drawing/2014/main" id="{00000000-0008-0000-0700-00003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50">
              <a:solidFill>
                <a:schemeClr val="dk1"/>
              </a:solidFill>
              <a:effectLst/>
              <a:latin typeface="+mn-lt"/>
              <a:ea typeface="+mn-ea"/>
              <a:cs typeface="+mn-cs"/>
            </a:rPr>
            <a:t>住民一人当たりの歳出決算総額は</a:t>
          </a:r>
          <a:r>
            <a:rPr kumimoji="1" lang="en-US" altLang="ja-JP" sz="1250">
              <a:solidFill>
                <a:schemeClr val="dk1"/>
              </a:solidFill>
              <a:effectLst/>
              <a:latin typeface="+mn-lt"/>
              <a:ea typeface="+mn-ea"/>
              <a:cs typeface="+mn-cs"/>
            </a:rPr>
            <a:t>581</a:t>
          </a:r>
          <a:r>
            <a:rPr kumimoji="1" lang="ja-JP" altLang="ja-JP" sz="1250">
              <a:solidFill>
                <a:schemeClr val="dk1"/>
              </a:solidFill>
              <a:effectLst/>
              <a:latin typeface="+mn-lt"/>
              <a:ea typeface="+mn-ea"/>
              <a:cs typeface="+mn-cs"/>
            </a:rPr>
            <a:t>千円であり、前年度より</a:t>
          </a:r>
          <a:r>
            <a:rPr kumimoji="1" lang="en-US" altLang="ja-JP" sz="1250">
              <a:solidFill>
                <a:schemeClr val="dk1"/>
              </a:solidFill>
              <a:effectLst/>
              <a:latin typeface="+mn-lt"/>
              <a:ea typeface="+mn-ea"/>
              <a:cs typeface="+mn-cs"/>
            </a:rPr>
            <a:t>10</a:t>
          </a:r>
          <a:r>
            <a:rPr kumimoji="1" lang="ja-JP" altLang="ja-JP" sz="1250">
              <a:solidFill>
                <a:schemeClr val="dk1"/>
              </a:solidFill>
              <a:effectLst/>
              <a:latin typeface="+mn-lt"/>
              <a:ea typeface="+mn-ea"/>
              <a:cs typeface="+mn-cs"/>
            </a:rPr>
            <a:t>千円の減となっている。</a:t>
          </a:r>
          <a:endParaRPr lang="ja-JP" altLang="ja-JP" sz="125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50">
              <a:solidFill>
                <a:schemeClr val="dk1"/>
              </a:solidFill>
              <a:effectLst/>
              <a:latin typeface="+mn-lt"/>
              <a:ea typeface="+mn-ea"/>
              <a:cs typeface="+mn-cs"/>
            </a:rPr>
            <a:t>目的別に分析すると、</a:t>
          </a:r>
          <a:r>
            <a:rPr kumimoji="1" lang="ja-JP" altLang="ja-JP" sz="1250" b="0" i="0" u="none" strike="noStrike" kern="0" cap="none" spc="0" normalizeH="0" baseline="0" noProof="0">
              <a:ln>
                <a:noFill/>
              </a:ln>
              <a:solidFill>
                <a:prstClr val="black"/>
              </a:solidFill>
              <a:effectLst/>
              <a:uLnTx/>
              <a:uFillTx/>
              <a:latin typeface="+mn-lt"/>
              <a:ea typeface="+mn-ea"/>
              <a:cs typeface="+mn-cs"/>
            </a:rPr>
            <a:t>民生費では、住民一人当たり</a:t>
          </a:r>
          <a:r>
            <a:rPr kumimoji="1" lang="en-US" altLang="ja-JP" sz="1250" b="0" i="0" u="none" strike="noStrike" kern="0" cap="none" spc="0" normalizeH="0" baseline="0" noProof="0">
              <a:ln>
                <a:noFill/>
              </a:ln>
              <a:solidFill>
                <a:prstClr val="black"/>
              </a:solidFill>
              <a:effectLst/>
              <a:uLnTx/>
              <a:uFillTx/>
              <a:latin typeface="+mn-lt"/>
              <a:ea typeface="+mn-ea"/>
              <a:cs typeface="+mn-cs"/>
            </a:rPr>
            <a:t>170</a:t>
          </a:r>
          <a:r>
            <a:rPr kumimoji="1" lang="ja-JP" altLang="ja-JP" sz="1250" b="0" i="0" u="none" strike="noStrike" kern="0" cap="none" spc="0" normalizeH="0" baseline="0" noProof="0">
              <a:ln>
                <a:noFill/>
              </a:ln>
              <a:solidFill>
                <a:prstClr val="black"/>
              </a:solidFill>
              <a:effectLst/>
              <a:uLnTx/>
              <a:uFillTx/>
              <a:latin typeface="+mn-lt"/>
              <a:ea typeface="+mn-ea"/>
              <a:cs typeface="+mn-cs"/>
            </a:rPr>
            <a:t>千円となっており、保育所施設整備事業費</a:t>
          </a:r>
          <a:r>
            <a:rPr kumimoji="1" lang="ja-JP" altLang="en-US" sz="1250" b="0" i="0" u="none" strike="noStrike" kern="0" cap="none" spc="0" normalizeH="0" baseline="0" noProof="0">
              <a:ln>
                <a:noFill/>
              </a:ln>
              <a:solidFill>
                <a:prstClr val="black"/>
              </a:solidFill>
              <a:effectLst/>
              <a:uLnTx/>
              <a:uFillTx/>
              <a:latin typeface="+mn-lt"/>
              <a:ea typeface="+mn-ea"/>
              <a:cs typeface="+mn-cs"/>
            </a:rPr>
            <a:t>、障害者自立支援給付事業費</a:t>
          </a:r>
          <a:r>
            <a:rPr kumimoji="1" lang="ja-JP" altLang="ja-JP" sz="1250" b="0" i="0" u="none" strike="noStrike" kern="0" cap="none" spc="0" normalizeH="0" baseline="0" noProof="0">
              <a:ln>
                <a:noFill/>
              </a:ln>
              <a:solidFill>
                <a:prstClr val="black"/>
              </a:solidFill>
              <a:effectLst/>
              <a:uLnTx/>
              <a:uFillTx/>
              <a:latin typeface="+mn-lt"/>
              <a:ea typeface="+mn-ea"/>
              <a:cs typeface="+mn-cs"/>
            </a:rPr>
            <a:t>の</a:t>
          </a:r>
          <a:r>
            <a:rPr kumimoji="1" lang="ja-JP" altLang="en-US" sz="1250" b="0" i="0" u="none" strike="noStrike" kern="0" cap="none" spc="0" normalizeH="0" baseline="0" noProof="0">
              <a:ln>
                <a:noFill/>
              </a:ln>
              <a:solidFill>
                <a:prstClr val="black"/>
              </a:solidFill>
              <a:effectLst/>
              <a:uLnTx/>
              <a:uFillTx/>
              <a:latin typeface="+mn-lt"/>
              <a:ea typeface="+mn-ea"/>
              <a:cs typeface="+mn-cs"/>
            </a:rPr>
            <a:t>増</a:t>
          </a:r>
          <a:r>
            <a:rPr kumimoji="1" lang="ja-JP" altLang="ja-JP" sz="1250" b="0" i="0" u="none" strike="noStrike" kern="0" cap="none" spc="0" normalizeH="0" baseline="0" noProof="0">
              <a:ln>
                <a:noFill/>
              </a:ln>
              <a:solidFill>
                <a:prstClr val="black"/>
              </a:solidFill>
              <a:effectLst/>
              <a:uLnTx/>
              <a:uFillTx/>
              <a:latin typeface="+mn-lt"/>
              <a:ea typeface="+mn-ea"/>
              <a:cs typeface="+mn-cs"/>
            </a:rPr>
            <a:t>により前年度比</a:t>
          </a:r>
          <a:r>
            <a:rPr kumimoji="1" lang="en-US" altLang="ja-JP" sz="1250" b="0" i="0" u="none" strike="noStrike" kern="0" cap="none" spc="0" normalizeH="0" baseline="0" noProof="0">
              <a:ln>
                <a:noFill/>
              </a:ln>
              <a:solidFill>
                <a:prstClr val="black"/>
              </a:solidFill>
              <a:effectLst/>
              <a:uLnTx/>
              <a:uFillTx/>
              <a:latin typeface="+mn-lt"/>
              <a:ea typeface="+mn-ea"/>
              <a:cs typeface="+mn-cs"/>
            </a:rPr>
            <a:t>13</a:t>
          </a:r>
          <a:r>
            <a:rPr kumimoji="1" lang="ja-JP" altLang="ja-JP" sz="125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250" b="0" i="0" u="none" strike="noStrike" kern="0" cap="none" spc="0" normalizeH="0" baseline="0" noProof="0">
              <a:ln>
                <a:noFill/>
              </a:ln>
              <a:solidFill>
                <a:prstClr val="black"/>
              </a:solidFill>
              <a:effectLst/>
              <a:uLnTx/>
              <a:uFillTx/>
              <a:latin typeface="+mn-lt"/>
              <a:ea typeface="+mn-ea"/>
              <a:cs typeface="+mn-cs"/>
            </a:rPr>
            <a:t>増</a:t>
          </a:r>
          <a:r>
            <a:rPr kumimoji="1" lang="ja-JP" altLang="ja-JP" sz="1250" b="0" i="0" u="none" strike="noStrike" kern="0" cap="none" spc="0" normalizeH="0" baseline="0" noProof="0">
              <a:ln>
                <a:noFill/>
              </a:ln>
              <a:solidFill>
                <a:prstClr val="black"/>
              </a:solidFill>
              <a:effectLst/>
              <a:uLnTx/>
              <a:uFillTx/>
              <a:latin typeface="+mn-lt"/>
              <a:ea typeface="+mn-ea"/>
              <a:cs typeface="+mn-cs"/>
            </a:rPr>
            <a:t>となった。</a:t>
          </a:r>
          <a:endParaRPr lang="ja-JP" altLang="ja-JP" sz="1250">
            <a:effectLst/>
          </a:endParaRPr>
        </a:p>
        <a:p>
          <a:r>
            <a:rPr kumimoji="1" lang="ja-JP" altLang="en-US" sz="1250" b="0" i="0" u="none" strike="noStrike" kern="0" cap="none" spc="0" normalizeH="0" baseline="0" noProof="0">
              <a:ln>
                <a:noFill/>
              </a:ln>
              <a:solidFill>
                <a:prstClr val="black"/>
              </a:solidFill>
              <a:effectLst/>
              <a:uLnTx/>
              <a:uFillTx/>
              <a:latin typeface="+mn-lt"/>
              <a:ea typeface="+mn-ea"/>
              <a:cs typeface="+mn-cs"/>
            </a:rPr>
            <a:t>衛生</a:t>
          </a:r>
          <a:r>
            <a:rPr kumimoji="1" lang="ja-JP" altLang="ja-JP" sz="1250" b="0" i="0" u="none" strike="noStrike" kern="0" cap="none" spc="0" normalizeH="0" baseline="0" noProof="0">
              <a:ln>
                <a:noFill/>
              </a:ln>
              <a:solidFill>
                <a:prstClr val="black"/>
              </a:solidFill>
              <a:effectLst/>
              <a:uLnTx/>
              <a:uFillTx/>
              <a:latin typeface="+mn-lt"/>
              <a:ea typeface="+mn-ea"/>
              <a:cs typeface="+mn-cs"/>
            </a:rPr>
            <a:t>費では住民一人当たり</a:t>
          </a:r>
          <a:r>
            <a:rPr kumimoji="1" lang="en-US" altLang="ja-JP" sz="1250" b="0" i="0" u="none" strike="noStrike" kern="0" cap="none" spc="0" normalizeH="0" baseline="0" noProof="0">
              <a:ln>
                <a:noFill/>
              </a:ln>
              <a:solidFill>
                <a:prstClr val="black"/>
              </a:solidFill>
              <a:effectLst/>
              <a:uLnTx/>
              <a:uFillTx/>
              <a:latin typeface="+mn-lt"/>
              <a:ea typeface="+mn-ea"/>
              <a:cs typeface="+mn-cs"/>
            </a:rPr>
            <a:t>50</a:t>
          </a:r>
          <a:r>
            <a:rPr kumimoji="1" lang="ja-JP" altLang="ja-JP" sz="1250" b="0" i="0" u="none" strike="noStrike" kern="0" cap="none" spc="0" normalizeH="0" baseline="0" noProof="0">
              <a:ln>
                <a:noFill/>
              </a:ln>
              <a:solidFill>
                <a:prstClr val="black"/>
              </a:solidFill>
              <a:effectLst/>
              <a:uLnTx/>
              <a:uFillTx/>
              <a:latin typeface="+mn-lt"/>
              <a:ea typeface="+mn-ea"/>
              <a:cs typeface="+mn-cs"/>
            </a:rPr>
            <a:t>千円となっており、</a:t>
          </a:r>
          <a:r>
            <a:rPr kumimoji="1" lang="ja-JP" altLang="en-US" sz="1250" b="0" i="0" u="none" strike="noStrike" kern="0" cap="none" spc="0" normalizeH="0" baseline="0" noProof="0">
              <a:ln>
                <a:noFill/>
              </a:ln>
              <a:solidFill>
                <a:prstClr val="black"/>
              </a:solidFill>
              <a:effectLst/>
              <a:uLnTx/>
              <a:uFillTx/>
              <a:latin typeface="+mn-lt"/>
              <a:ea typeface="+mn-ea"/>
              <a:cs typeface="+mn-cs"/>
            </a:rPr>
            <a:t>新型コロナウイルスワクチン接種事業費</a:t>
          </a:r>
          <a:r>
            <a:rPr kumimoji="1" lang="ja-JP" altLang="ja-JP" sz="1250" b="0" i="0" u="none" strike="noStrike" kern="0" cap="none" spc="0" normalizeH="0" baseline="0" noProof="0">
              <a:ln>
                <a:noFill/>
              </a:ln>
              <a:solidFill>
                <a:prstClr val="black"/>
              </a:solidFill>
              <a:effectLst/>
              <a:uLnTx/>
              <a:uFillTx/>
              <a:latin typeface="+mn-lt"/>
              <a:ea typeface="+mn-ea"/>
              <a:cs typeface="+mn-cs"/>
            </a:rPr>
            <a:t>の減により前年度比</a:t>
          </a:r>
          <a:r>
            <a:rPr kumimoji="1" lang="en-US" altLang="ja-JP" sz="1250" b="0" i="0" u="none" strike="noStrike" kern="0" cap="none" spc="0" normalizeH="0" baseline="0" noProof="0">
              <a:ln>
                <a:noFill/>
              </a:ln>
              <a:solidFill>
                <a:prstClr val="black"/>
              </a:solidFill>
              <a:effectLst/>
              <a:uLnTx/>
              <a:uFillTx/>
              <a:latin typeface="+mn-lt"/>
              <a:ea typeface="+mn-ea"/>
              <a:cs typeface="+mn-cs"/>
            </a:rPr>
            <a:t>4</a:t>
          </a:r>
          <a:r>
            <a:rPr kumimoji="1" lang="ja-JP" altLang="ja-JP" sz="1250" b="0" i="0" u="none" strike="noStrike" kern="0" cap="none" spc="0" normalizeH="0" baseline="0" noProof="0">
              <a:ln>
                <a:noFill/>
              </a:ln>
              <a:solidFill>
                <a:prstClr val="black"/>
              </a:solidFill>
              <a:effectLst/>
              <a:uLnTx/>
              <a:uFillTx/>
              <a:latin typeface="+mn-lt"/>
              <a:ea typeface="+mn-ea"/>
              <a:cs typeface="+mn-cs"/>
            </a:rPr>
            <a:t>千円の</a:t>
          </a:r>
          <a:r>
            <a:rPr kumimoji="1" lang="ja-JP" altLang="en-US" sz="1250" b="0" i="0" u="none" strike="noStrike" kern="0" cap="none" spc="0" normalizeH="0" baseline="0" noProof="0">
              <a:ln>
                <a:noFill/>
              </a:ln>
              <a:solidFill>
                <a:prstClr val="black"/>
              </a:solidFill>
              <a:effectLst/>
              <a:uLnTx/>
              <a:uFillTx/>
              <a:latin typeface="+mn-lt"/>
              <a:ea typeface="+mn-ea"/>
              <a:cs typeface="+mn-cs"/>
            </a:rPr>
            <a:t>減</a:t>
          </a:r>
          <a:r>
            <a:rPr kumimoji="1" lang="ja-JP" altLang="ja-JP" sz="1250" b="0" i="0" u="none" strike="noStrike" kern="0" cap="none" spc="0" normalizeH="0" baseline="0" noProof="0">
              <a:ln>
                <a:noFill/>
              </a:ln>
              <a:solidFill>
                <a:prstClr val="black"/>
              </a:solidFill>
              <a:effectLst/>
              <a:uLnTx/>
              <a:uFillTx/>
              <a:latin typeface="+mn-lt"/>
              <a:ea typeface="+mn-ea"/>
              <a:cs typeface="+mn-cs"/>
            </a:rPr>
            <a:t>となった。</a:t>
          </a:r>
          <a:endParaRPr lang="ja-JP" altLang="ja-JP" sz="1250">
            <a:effectLst/>
          </a:endParaRPr>
        </a:p>
        <a:p>
          <a:r>
            <a:rPr kumimoji="1" lang="ja-JP" altLang="ja-JP" sz="1250">
              <a:solidFill>
                <a:schemeClr val="dk1"/>
              </a:solidFill>
              <a:effectLst/>
              <a:latin typeface="+mn-lt"/>
              <a:ea typeface="+mn-ea"/>
              <a:cs typeface="+mn-cs"/>
            </a:rPr>
            <a:t>土木費では、住民一人当たり</a:t>
          </a:r>
          <a:r>
            <a:rPr kumimoji="1" lang="en-US" altLang="ja-JP" sz="1250">
              <a:solidFill>
                <a:schemeClr val="dk1"/>
              </a:solidFill>
              <a:effectLst/>
              <a:latin typeface="+mn-lt"/>
              <a:ea typeface="+mn-ea"/>
              <a:cs typeface="+mn-cs"/>
            </a:rPr>
            <a:t>83</a:t>
          </a:r>
          <a:r>
            <a:rPr kumimoji="1" lang="ja-JP" altLang="ja-JP" sz="1250">
              <a:solidFill>
                <a:schemeClr val="dk1"/>
              </a:solidFill>
              <a:effectLst/>
              <a:latin typeface="+mn-lt"/>
              <a:ea typeface="+mn-ea"/>
              <a:cs typeface="+mn-cs"/>
            </a:rPr>
            <a:t>千円となっており、</a:t>
          </a:r>
          <a:r>
            <a:rPr kumimoji="1" lang="ja-JP" altLang="en-US" sz="1250">
              <a:solidFill>
                <a:schemeClr val="dk1"/>
              </a:solidFill>
              <a:effectLst/>
              <a:latin typeface="+mn-lt"/>
              <a:ea typeface="+mn-ea"/>
              <a:cs typeface="+mn-cs"/>
            </a:rPr>
            <a:t>道路改良事業</a:t>
          </a:r>
          <a:r>
            <a:rPr kumimoji="1" lang="ja-JP" altLang="ja-JP" sz="1250">
              <a:solidFill>
                <a:schemeClr val="dk1"/>
              </a:solidFill>
              <a:effectLst/>
              <a:latin typeface="+mn-lt"/>
              <a:ea typeface="+mn-ea"/>
              <a:cs typeface="+mn-cs"/>
            </a:rPr>
            <a:t>費</a:t>
          </a:r>
          <a:r>
            <a:rPr kumimoji="1" lang="ja-JP" altLang="en-US" sz="1250">
              <a:solidFill>
                <a:schemeClr val="dk1"/>
              </a:solidFill>
              <a:effectLst/>
              <a:latin typeface="+mn-lt"/>
              <a:ea typeface="+mn-ea"/>
              <a:cs typeface="+mn-cs"/>
            </a:rPr>
            <a:t>、除雪対策事業費</a:t>
          </a:r>
          <a:r>
            <a:rPr kumimoji="1" lang="ja-JP" altLang="ja-JP" sz="1250">
              <a:solidFill>
                <a:schemeClr val="dk1"/>
              </a:solidFill>
              <a:effectLst/>
              <a:latin typeface="+mn-lt"/>
              <a:ea typeface="+mn-ea"/>
              <a:cs typeface="+mn-cs"/>
            </a:rPr>
            <a:t>の</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により前年度比</a:t>
          </a:r>
          <a:r>
            <a:rPr kumimoji="1" lang="en-US" altLang="ja-JP" sz="1250">
              <a:solidFill>
                <a:schemeClr val="dk1"/>
              </a:solidFill>
              <a:effectLst/>
              <a:latin typeface="+mn-lt"/>
              <a:ea typeface="+mn-ea"/>
              <a:cs typeface="+mn-cs"/>
            </a:rPr>
            <a:t>8</a:t>
          </a:r>
          <a:r>
            <a:rPr kumimoji="1" lang="ja-JP" altLang="ja-JP" sz="1250">
              <a:solidFill>
                <a:schemeClr val="dk1"/>
              </a:solidFill>
              <a:effectLst/>
              <a:latin typeface="+mn-lt"/>
              <a:ea typeface="+mn-ea"/>
              <a:cs typeface="+mn-cs"/>
            </a:rPr>
            <a:t>千円の</a:t>
          </a:r>
          <a:r>
            <a:rPr kumimoji="1" lang="ja-JP" altLang="en-US" sz="1250">
              <a:solidFill>
                <a:schemeClr val="dk1"/>
              </a:solidFill>
              <a:effectLst/>
              <a:latin typeface="+mn-lt"/>
              <a:ea typeface="+mn-ea"/>
              <a:cs typeface="+mn-cs"/>
            </a:rPr>
            <a:t>増</a:t>
          </a:r>
          <a:r>
            <a:rPr kumimoji="1" lang="ja-JP" altLang="ja-JP" sz="1250">
              <a:solidFill>
                <a:schemeClr val="dk1"/>
              </a:solidFill>
              <a:effectLst/>
              <a:latin typeface="+mn-lt"/>
              <a:ea typeface="+mn-ea"/>
              <a:cs typeface="+mn-cs"/>
            </a:rPr>
            <a:t>となった。</a:t>
          </a:r>
          <a:endParaRPr lang="ja-JP" altLang="ja-JP" sz="1250">
            <a:effectLst/>
          </a:endParaRPr>
        </a:p>
        <a:p>
          <a:r>
            <a:rPr kumimoji="1" lang="ja-JP" altLang="ja-JP" sz="1250">
              <a:solidFill>
                <a:schemeClr val="dk1"/>
              </a:solidFill>
              <a:effectLst/>
              <a:latin typeface="+mn-lt"/>
              <a:ea typeface="+mn-ea"/>
              <a:cs typeface="+mn-cs"/>
            </a:rPr>
            <a:t>教育費では、住民一人当たり</a:t>
          </a:r>
          <a:r>
            <a:rPr kumimoji="1" lang="en-US" altLang="ja-JP" sz="1250">
              <a:solidFill>
                <a:schemeClr val="dk1"/>
              </a:solidFill>
              <a:effectLst/>
              <a:latin typeface="+mn-lt"/>
              <a:ea typeface="+mn-ea"/>
              <a:cs typeface="+mn-cs"/>
            </a:rPr>
            <a:t>73</a:t>
          </a:r>
          <a:r>
            <a:rPr kumimoji="1" lang="ja-JP" altLang="ja-JP" sz="1250">
              <a:solidFill>
                <a:schemeClr val="dk1"/>
              </a:solidFill>
              <a:effectLst/>
              <a:latin typeface="+mn-lt"/>
              <a:ea typeface="+mn-ea"/>
              <a:cs typeface="+mn-cs"/>
            </a:rPr>
            <a:t>千円となっており、市民交流センター整備事業費</a:t>
          </a:r>
          <a:r>
            <a:rPr kumimoji="1" lang="ja-JP" altLang="en-US" sz="1250">
              <a:solidFill>
                <a:schemeClr val="dk1"/>
              </a:solidFill>
              <a:effectLst/>
              <a:latin typeface="+mn-lt"/>
              <a:ea typeface="+mn-ea"/>
              <a:cs typeface="+mn-cs"/>
            </a:rPr>
            <a:t>、小学校施設維持管理費</a:t>
          </a:r>
          <a:r>
            <a:rPr kumimoji="1" lang="ja-JP" altLang="ja-JP" sz="1250">
              <a:solidFill>
                <a:schemeClr val="dk1"/>
              </a:solidFill>
              <a:effectLst/>
              <a:latin typeface="+mn-lt"/>
              <a:ea typeface="+mn-ea"/>
              <a:cs typeface="+mn-cs"/>
            </a:rPr>
            <a:t>の</a:t>
          </a:r>
          <a:r>
            <a:rPr kumimoji="1" lang="ja-JP" altLang="en-US" sz="1250">
              <a:solidFill>
                <a:schemeClr val="dk1"/>
              </a:solidFill>
              <a:effectLst/>
              <a:latin typeface="+mn-lt"/>
              <a:ea typeface="+mn-ea"/>
              <a:cs typeface="+mn-cs"/>
            </a:rPr>
            <a:t>減</a:t>
          </a:r>
          <a:r>
            <a:rPr kumimoji="1" lang="ja-JP" altLang="ja-JP" sz="1250">
              <a:solidFill>
                <a:schemeClr val="dk1"/>
              </a:solidFill>
              <a:effectLst/>
              <a:latin typeface="+mn-lt"/>
              <a:ea typeface="+mn-ea"/>
              <a:cs typeface="+mn-cs"/>
            </a:rPr>
            <a:t>により前年度比</a:t>
          </a:r>
          <a:r>
            <a:rPr kumimoji="1" lang="en-US" altLang="ja-JP" sz="1250">
              <a:solidFill>
                <a:schemeClr val="dk1"/>
              </a:solidFill>
              <a:effectLst/>
              <a:latin typeface="+mn-lt"/>
              <a:ea typeface="+mn-ea"/>
              <a:cs typeface="+mn-cs"/>
            </a:rPr>
            <a:t>31</a:t>
          </a:r>
          <a:r>
            <a:rPr kumimoji="1" lang="ja-JP" altLang="ja-JP" sz="1250">
              <a:solidFill>
                <a:schemeClr val="dk1"/>
              </a:solidFill>
              <a:effectLst/>
              <a:latin typeface="+mn-lt"/>
              <a:ea typeface="+mn-ea"/>
              <a:cs typeface="+mn-cs"/>
            </a:rPr>
            <a:t>千円の</a:t>
          </a:r>
          <a:r>
            <a:rPr kumimoji="1" lang="ja-JP" altLang="en-US" sz="1250">
              <a:solidFill>
                <a:schemeClr val="dk1"/>
              </a:solidFill>
              <a:effectLst/>
              <a:latin typeface="+mn-lt"/>
              <a:ea typeface="+mn-ea"/>
              <a:cs typeface="+mn-cs"/>
            </a:rPr>
            <a:t>減</a:t>
          </a:r>
          <a:r>
            <a:rPr kumimoji="1" lang="ja-JP" altLang="ja-JP" sz="1250">
              <a:solidFill>
                <a:schemeClr val="dk1"/>
              </a:solidFill>
              <a:effectLst/>
              <a:latin typeface="+mn-lt"/>
              <a:ea typeface="+mn-ea"/>
              <a:cs typeface="+mn-cs"/>
            </a:rPr>
            <a:t>となった。</a:t>
          </a:r>
          <a:endParaRPr lang="ja-JP" altLang="ja-JP" sz="125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財政調整基金の残高は水準維持に努めており、実質歳入から実質歳出を引いたものから翌年度への繰越財源を控除した実質収支額は概ね黒字基調となっている。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平成</a:t>
          </a:r>
          <a:r>
            <a:rPr kumimoji="1" lang="en-US" altLang="ja-JP" sz="1300" b="0" i="0" u="none" strike="noStrike" kern="0" cap="none" spc="0" normalizeH="0" baseline="0" noProof="0">
              <a:ln>
                <a:noFill/>
              </a:ln>
              <a:solidFill>
                <a:prstClr val="black"/>
              </a:solidFill>
              <a:effectLst/>
              <a:uLnTx/>
              <a:uFillTx/>
              <a:latin typeface="+mn-lt"/>
              <a:ea typeface="+mn-ea"/>
              <a:cs typeface="+mn-cs"/>
            </a:rPr>
            <a:t>19</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r>
            <a:rPr kumimoji="1" lang="en-US" altLang="ja-JP" sz="1300" b="0" i="0" u="none" strike="noStrike" kern="0" cap="none" spc="0" normalizeH="0" baseline="0" noProof="0">
              <a:ln>
                <a:noFill/>
              </a:ln>
              <a:solidFill>
                <a:prstClr val="black"/>
              </a:solidFill>
              <a:effectLst/>
              <a:uLnTx/>
              <a:uFillTx/>
              <a:latin typeface="+mn-lt"/>
              <a:ea typeface="+mn-ea"/>
              <a:cs typeface="+mn-cs"/>
            </a:rPr>
            <a:t>20</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年度で国民健康保険事業で赤字となっていたが、税率改正を行い、以降黒字基調となっており、全て黒字となっている。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については、道の駅整備や市民交流センター整備等の総合振興計画前期基本計画からの大型事業を含めて、今後も公債費が高い水準で続く見込みである。引き続き計画的な繰上償還の実施や利率見直し、新規発行額の抑制を行い公債費の歳出抑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公営企業債の元利償還金に対する繰入金が減少するように、引き続き公営企業会計においても繰上償還の実施に努める。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富山県黒部市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将来負担額は、地方債現在高、公営企業債等繰入見込額の減少により全体として減少した。地方債現在高の減少の要因は、道の駅整備完了に伴い新規発行額が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減少した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ことや新駅周辺整備事業、新庁舎建設事業等の大型事業の償還によるものである。公営企業債繰入見込額の減少要因は、病院、水道、下水道事業会計及び特別会計の繰入見込額の減によるものである。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充当可能財源等については、充当可能基金は新たに積立てたことにより増加したが、充当可能特定歳入、基準財政需要額算入見込額の減少により全体として減少した。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将来負担額の減少により、将来負担比率の分子は前年度より減少した。</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富山県黒部市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令和</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年度においては、芸術文化振興事業、スポーツ振興事業へ教育文化振興基金を</a:t>
          </a:r>
          <a:r>
            <a:rPr kumimoji="1" lang="en-US" altLang="ja-JP" sz="1300" b="0" i="0" u="none" strike="noStrike" kern="0" cap="none" spc="0" normalizeH="0" baseline="0" noProof="0">
              <a:ln>
                <a:noFill/>
              </a:ln>
              <a:solidFill>
                <a:prstClr val="black"/>
              </a:solidFill>
              <a:effectLst/>
              <a:uLnTx/>
              <a:uFillTx/>
              <a:latin typeface="+mn-lt"/>
              <a:ea typeface="+mn-ea"/>
              <a:cs typeface="+mn-cs"/>
            </a:rPr>
            <a:t>69,957</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千円、地域振興等のソフト事業へ合併地域振興基金を</a:t>
          </a:r>
          <a:r>
            <a:rPr kumimoji="1" lang="en-US" altLang="ja-JP" sz="1300" b="0" i="0" u="none" strike="noStrike" kern="0" cap="none" spc="0" normalizeH="0" baseline="0" noProof="0">
              <a:ln>
                <a:noFill/>
              </a:ln>
              <a:solidFill>
                <a:prstClr val="black"/>
              </a:solidFill>
              <a:effectLst/>
              <a:uLnTx/>
              <a:uFillTx/>
              <a:latin typeface="+mn-lt"/>
              <a:ea typeface="+mn-ea"/>
              <a:cs typeface="+mn-cs"/>
            </a:rPr>
            <a:t>135,748</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千円取崩した。また、平成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年度から平成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28</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年度にかけて積立てた公共施設維持補修基金について、平成</a:t>
          </a:r>
          <a:r>
            <a:rPr kumimoji="1" lang="en-US" altLang="ja-JP" sz="1300" b="0" i="0" u="none" strike="noStrike" kern="0" cap="none" spc="0" normalizeH="0" baseline="0" noProof="0">
              <a:ln>
                <a:noFill/>
              </a:ln>
              <a:solidFill>
                <a:prstClr val="black"/>
              </a:solidFill>
              <a:effectLst/>
              <a:uLnTx/>
              <a:uFillTx/>
              <a:latin typeface="+mn-lt"/>
              <a:ea typeface="+mn-ea"/>
              <a:cs typeface="+mn-cs"/>
            </a:rPr>
            <a:t>29</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年度より計画的に施設の補修事業へと充当している。基金全体として令和</a:t>
          </a:r>
          <a:r>
            <a:rPr kumimoji="1" lang="en-US" altLang="ja-JP" sz="1300" b="0" i="0" u="none" strike="noStrike" kern="0" cap="none" spc="0" normalizeH="0" baseline="0" noProof="0">
              <a:ln>
                <a:noFill/>
              </a:ln>
              <a:solidFill>
                <a:prstClr val="black"/>
              </a:solidFill>
              <a:effectLst/>
              <a:uLnTx/>
              <a:uFillTx/>
              <a:latin typeface="+mn-lt"/>
              <a:ea typeface="+mn-ea"/>
              <a:cs typeface="+mn-cs"/>
            </a:rPr>
            <a:t>4</a:t>
          </a:r>
          <a:r>
            <a:rPr kumimoji="1" lang="ja-JP" altLang="ja-JP" sz="1300" b="0" i="0" u="none" strike="noStrike" kern="0" cap="none" spc="0" normalizeH="0" baseline="0" noProof="0">
              <a:ln>
                <a:noFill/>
              </a:ln>
              <a:solidFill>
                <a:prstClr val="black"/>
              </a:solidFill>
              <a:effectLst/>
              <a:uLnTx/>
              <a:uFillTx/>
              <a:latin typeface="+mn-lt"/>
              <a:ea typeface="+mn-ea"/>
              <a:cs typeface="+mn-cs"/>
            </a:rPr>
            <a:t>年度末で</a:t>
          </a:r>
          <a:r>
            <a:rPr kumimoji="1" lang="en-US" altLang="ja-JP" sz="1300" b="0" i="0" u="none" strike="noStrike" kern="0" cap="none" spc="0" normalizeH="0" baseline="0" noProof="0">
              <a:ln>
                <a:noFill/>
              </a:ln>
              <a:solidFill>
                <a:prstClr val="black"/>
              </a:solidFill>
              <a:effectLst/>
              <a:uLnTx/>
              <a:uFillTx/>
              <a:latin typeface="+mn-lt"/>
              <a:ea typeface="+mn-ea"/>
              <a:cs typeface="+mn-cs"/>
            </a:rPr>
            <a:t>3,671,369</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千円であった現在高が令和</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年度末で</a:t>
          </a:r>
          <a:r>
            <a:rPr kumimoji="1" lang="en-US" altLang="ja-JP" sz="1300" b="0" i="0" u="none" strike="noStrike" kern="0" cap="none" spc="0" normalizeH="0" baseline="0" noProof="0">
              <a:ln>
                <a:noFill/>
              </a:ln>
              <a:solidFill>
                <a:prstClr val="black"/>
              </a:solidFill>
              <a:effectLst/>
              <a:uLnTx/>
              <a:uFillTx/>
              <a:latin typeface="+mn-lt"/>
              <a:ea typeface="+mn-ea"/>
              <a:cs typeface="+mn-cs"/>
            </a:rPr>
            <a:t>3,612,288</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千円と</a:t>
          </a:r>
          <a:r>
            <a:rPr kumimoji="1" lang="en-US" altLang="ja-JP" sz="1300" b="0" i="0" u="none" strike="noStrike" kern="0" cap="none" spc="0" normalizeH="0" baseline="0" noProof="0">
              <a:ln>
                <a:noFill/>
              </a:ln>
              <a:solidFill>
                <a:prstClr val="black"/>
              </a:solidFill>
              <a:effectLst/>
              <a:uLnTx/>
              <a:uFillTx/>
              <a:latin typeface="+mn-lt"/>
              <a:ea typeface="+mn-ea"/>
              <a:cs typeface="+mn-cs"/>
            </a:rPr>
            <a:t>59,081</a:t>
          </a:r>
          <a:r>
            <a:rPr kumimoji="1" lang="ja-JP" altLang="ja-JP" sz="1300" b="0" i="0" u="none" strike="noStrike" kern="0" cap="none" spc="0" normalizeH="0" baseline="0" noProof="0">
              <a:ln>
                <a:noFill/>
              </a:ln>
              <a:solidFill>
                <a:prstClr val="black"/>
              </a:solidFill>
              <a:effectLst/>
              <a:uLnTx/>
              <a:uFillTx/>
              <a:latin typeface="+mn-lt"/>
              <a:ea typeface="+mn-ea"/>
              <a:cs typeface="+mn-cs"/>
            </a:rPr>
            <a:t>千円の減となった。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毎年度の予算編成において、財政状況に応じて財源の調整を行っており、基金強化による財源の涵養を図りながら、計画的な財政運営に努める。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合併地域振興基金・・・・・合併特例債による積立。地域振興等のソフト事業へ充当する。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公共施設維持補修基金・・・電源立地地域対策交付金及び一般財源による積立。公共施設の維持補修費へ充当する。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合併地域振興基金・・・・・自治振興会運営補助金、名水マラソン開催補助金等に</a:t>
          </a:r>
          <a:r>
            <a:rPr kumimoji="1" lang="en-US" altLang="ja-JP" sz="1300" b="0" i="0" u="none" strike="noStrike" kern="0" cap="none" spc="0" normalizeH="0" baseline="0" noProof="0">
              <a:ln>
                <a:noFill/>
              </a:ln>
              <a:solidFill>
                <a:prstClr val="black"/>
              </a:solidFill>
              <a:effectLst/>
              <a:uLnTx/>
              <a:uFillTx/>
              <a:latin typeface="+mn-lt"/>
              <a:ea typeface="+mn-ea"/>
              <a:cs typeface="+mn-cs"/>
            </a:rPr>
            <a:t>135,748</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千円取崩し、</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運用益積立と合わせて</a:t>
          </a:r>
          <a:r>
            <a:rPr kumimoji="1" lang="en-US" altLang="ja-JP" sz="1300" b="0" i="0" u="none" strike="noStrike" kern="0" cap="none" spc="0" normalizeH="0" baseline="0" noProof="0">
              <a:ln>
                <a:noFill/>
              </a:ln>
              <a:solidFill>
                <a:prstClr val="black"/>
              </a:solidFill>
              <a:effectLst/>
              <a:uLnTx/>
              <a:uFillTx/>
              <a:latin typeface="+mn-lt"/>
              <a:ea typeface="+mn-ea"/>
              <a:cs typeface="+mn-cs"/>
            </a:rPr>
            <a:t>135,684</a:t>
          </a:r>
          <a:r>
            <a:rPr kumimoji="1" lang="ja-JP" altLang="ja-JP" sz="1300" b="0" i="0" u="none" strike="noStrike" kern="0" cap="none" spc="0" normalizeH="0" baseline="0" noProof="0">
              <a:ln>
                <a:noFill/>
              </a:ln>
              <a:solidFill>
                <a:prstClr val="black"/>
              </a:solidFill>
              <a:effectLst/>
              <a:uLnTx/>
              <a:uFillTx/>
              <a:latin typeface="+mn-lt"/>
              <a:ea typeface="+mn-ea"/>
              <a:cs typeface="+mn-cs"/>
            </a:rPr>
            <a:t>千円減少した。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公共施設維持補修基金・・・</a:t>
          </a:r>
          <a:r>
            <a:rPr kumimoji="1" lang="ja-JP" altLang="en-US" sz="1300" b="0" i="0" u="none" strike="noStrike" kern="0" cap="none" spc="0" normalizeH="0" baseline="0" noProof="0">
              <a:ln>
                <a:noFill/>
              </a:ln>
              <a:solidFill>
                <a:prstClr val="black"/>
              </a:solidFill>
              <a:effectLst/>
              <a:uLnTx/>
              <a:uFillTx/>
              <a:latin typeface="+mn-lt"/>
              <a:ea typeface="+mn-ea"/>
              <a:cs typeface="+mn-cs"/>
            </a:rPr>
            <a:t>小中学校校舎、体育館、公園施設、道路区画線等</a:t>
          </a:r>
          <a:r>
            <a:rPr kumimoji="1" lang="ja-JP" altLang="ja-JP" sz="1300" b="0" i="0" u="none" strike="noStrike" kern="0" cap="none" spc="0" normalizeH="0" baseline="0" noProof="0">
              <a:ln>
                <a:noFill/>
              </a:ln>
              <a:solidFill>
                <a:prstClr val="black"/>
              </a:solidFill>
              <a:effectLst/>
              <a:uLnTx/>
              <a:uFillTx/>
              <a:latin typeface="+mn-lt"/>
              <a:ea typeface="+mn-ea"/>
              <a:cs typeface="+mn-cs"/>
            </a:rPr>
            <a:t>の補修</a:t>
          </a:r>
          <a:r>
            <a:rPr kumimoji="1" lang="ja-JP" altLang="en-US" sz="1300" b="0" i="0" u="none" strike="noStrike" kern="0" cap="none" spc="0" normalizeH="0" baseline="0" noProof="0">
              <a:ln>
                <a:noFill/>
              </a:ln>
              <a:solidFill>
                <a:prstClr val="black"/>
              </a:solidFill>
              <a:effectLst/>
              <a:uLnTx/>
              <a:uFillTx/>
              <a:latin typeface="+mn-lt"/>
              <a:ea typeface="+mn-ea"/>
              <a:cs typeface="+mn-cs"/>
            </a:rPr>
            <a:t>工事</a:t>
          </a:r>
          <a:r>
            <a:rPr kumimoji="1" lang="ja-JP" altLang="ja-JP" sz="1300" b="0" i="0" u="none" strike="noStrike" kern="0" cap="none" spc="0" normalizeH="0" baseline="0" noProof="0">
              <a:ln>
                <a:noFill/>
              </a:ln>
              <a:solidFill>
                <a:prstClr val="black"/>
              </a:solidFill>
              <a:effectLst/>
              <a:uLnTx/>
              <a:uFillTx/>
              <a:latin typeface="+mn-lt"/>
              <a:ea typeface="+mn-ea"/>
              <a:cs typeface="+mn-cs"/>
            </a:rPr>
            <a:t>に</a:t>
          </a:r>
          <a:r>
            <a:rPr kumimoji="1" lang="en-US" altLang="ja-JP" sz="1300" b="0" i="0" u="none" strike="noStrike" kern="0" cap="none" spc="0" normalizeH="0" baseline="0" noProof="0">
              <a:ln>
                <a:noFill/>
              </a:ln>
              <a:solidFill>
                <a:prstClr val="black"/>
              </a:solidFill>
              <a:effectLst/>
              <a:uLnTx/>
              <a:uFillTx/>
              <a:latin typeface="+mn-lt"/>
              <a:ea typeface="+mn-ea"/>
              <a:cs typeface="+mn-cs"/>
            </a:rPr>
            <a:t>52,394</a:t>
          </a:r>
          <a:r>
            <a:rPr kumimoji="1" lang="ja-JP" altLang="ja-JP" sz="1300" b="0" i="0" u="none" strike="noStrike" kern="0" cap="none" spc="0" normalizeH="0" baseline="0" noProof="0">
              <a:ln>
                <a:noFill/>
              </a:ln>
              <a:solidFill>
                <a:prstClr val="black"/>
              </a:solidFill>
              <a:effectLst/>
              <a:uLnTx/>
              <a:uFillTx/>
              <a:latin typeface="+mn-lt"/>
              <a:ea typeface="+mn-ea"/>
              <a:cs typeface="+mn-cs"/>
            </a:rPr>
            <a:t>千円取崩した。</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運用益積立と合わせて</a:t>
          </a:r>
          <a:r>
            <a:rPr kumimoji="1" lang="en-US" altLang="ja-JP" sz="1300" b="0" i="0" u="none" strike="noStrike" kern="0" cap="none" spc="0" normalizeH="0" baseline="0" noProof="0">
              <a:ln>
                <a:noFill/>
              </a:ln>
              <a:solidFill>
                <a:prstClr val="black"/>
              </a:solidFill>
              <a:effectLst/>
              <a:uLnTx/>
              <a:uFillTx/>
              <a:latin typeface="+mn-lt"/>
              <a:ea typeface="+mn-ea"/>
              <a:cs typeface="+mn-cs"/>
            </a:rPr>
            <a:t>52,265</a:t>
          </a:r>
          <a:r>
            <a:rPr kumimoji="1" lang="ja-JP" altLang="ja-JP" sz="1300" b="0" i="0" u="none" strike="noStrike" kern="0" cap="none" spc="0" normalizeH="0" baseline="0" noProof="0">
              <a:ln>
                <a:noFill/>
              </a:ln>
              <a:solidFill>
                <a:prstClr val="black"/>
              </a:solidFill>
              <a:effectLst/>
              <a:uLnTx/>
              <a:uFillTx/>
              <a:latin typeface="+mn-lt"/>
              <a:ea typeface="+mn-ea"/>
              <a:cs typeface="+mn-cs"/>
            </a:rPr>
            <a:t>千円</a:t>
          </a:r>
          <a:r>
            <a:rPr kumimoji="1" lang="ja-JP" altLang="en-US" sz="1300" b="0" i="0" u="none" strike="noStrike" kern="0" cap="none" spc="0" normalizeH="0" baseline="0" noProof="0">
              <a:ln>
                <a:noFill/>
              </a:ln>
              <a:solidFill>
                <a:prstClr val="black"/>
              </a:solidFill>
              <a:effectLst/>
              <a:uLnTx/>
              <a:uFillTx/>
              <a:latin typeface="+mn-lt"/>
              <a:ea typeface="+mn-ea"/>
              <a:cs typeface="+mn-cs"/>
            </a:rPr>
            <a:t>減少</a:t>
          </a:r>
          <a:r>
            <a:rPr kumimoji="1" lang="ja-JP" altLang="ja-JP" sz="1300" b="0" i="0" u="none" strike="noStrike" kern="0" cap="none" spc="0" normalizeH="0" baseline="0" noProof="0">
              <a:ln>
                <a:noFill/>
              </a:ln>
              <a:solidFill>
                <a:prstClr val="black"/>
              </a:solidFill>
              <a:effectLst/>
              <a:uLnTx/>
              <a:uFillTx/>
              <a:latin typeface="+mn-lt"/>
              <a:ea typeface="+mn-ea"/>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合併地域振興基金・・・・・毎年度の予算編成において、原資となった合併特例債の償還額相当の範囲内で取崩す。</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mn-lt"/>
              <a:ea typeface="+mn-ea"/>
              <a:cs typeface="+mn-cs"/>
            </a:rPr>
            <a:t>　公共施設維持補修基金・・・毎年度の予算編成において、財政状況に応じて積立、取崩をする。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令和</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年度においては取崩を行っておらず</a:t>
          </a:r>
          <a:r>
            <a:rPr kumimoji="1" lang="ja-JP" altLang="en-US" sz="1300" b="0" i="0" u="none" strike="noStrike" kern="0" cap="none" spc="0" normalizeH="0" baseline="0" noProof="0">
              <a:ln>
                <a:noFill/>
              </a:ln>
              <a:solidFill>
                <a:prstClr val="black"/>
              </a:solidFill>
              <a:effectLst/>
              <a:uLnTx/>
              <a:uFillTx/>
              <a:latin typeface="+mn-lt"/>
              <a:ea typeface="+mn-ea"/>
              <a:cs typeface="+mn-cs"/>
            </a:rPr>
            <a:t>、決算見込を踏まえ、新たに他運用益を含めた</a:t>
          </a:r>
          <a:r>
            <a:rPr kumimoji="1" lang="en-US" altLang="ja-JP" sz="1300" b="0" i="0" u="none" strike="noStrike" kern="0" cap="none" spc="0" normalizeH="0" baseline="0" noProof="0">
              <a:ln>
                <a:noFill/>
              </a:ln>
              <a:solidFill>
                <a:prstClr val="black"/>
              </a:solidFill>
              <a:effectLst/>
              <a:uLnTx/>
              <a:uFillTx/>
              <a:latin typeface="+mn-lt"/>
              <a:ea typeface="+mn-ea"/>
              <a:cs typeface="+mn-cs"/>
            </a:rPr>
            <a:t>28,000</a:t>
          </a:r>
          <a:r>
            <a:rPr kumimoji="1" lang="ja-JP" altLang="en-US" sz="1300" b="0" i="0" u="none" strike="noStrike" kern="0" cap="none" spc="0" normalizeH="0" baseline="0" noProof="0">
              <a:ln>
                <a:noFill/>
              </a:ln>
              <a:solidFill>
                <a:prstClr val="black"/>
              </a:solidFill>
              <a:effectLst/>
              <a:uLnTx/>
              <a:uFillTx/>
              <a:latin typeface="+mn-lt"/>
              <a:ea typeface="+mn-ea"/>
              <a:cs typeface="+mn-cs"/>
            </a:rPr>
            <a:t>千円を積み立てた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大規模な財政支出や急激な税収の落ち込み等の将来のリスクへの備えとして基金の効率的な活用はもとより、本市が実施している黒部市財政運営指針に基づき、法定積立（決算剰余金の</a:t>
          </a:r>
          <a:r>
            <a:rPr kumimoji="1" lang="en-US" altLang="ja-JP" sz="1300" b="0" i="0" u="none" strike="noStrike" kern="0" cap="none" spc="0" normalizeH="0" baseline="0" noProof="0">
              <a:ln>
                <a:noFill/>
              </a:ln>
              <a:solidFill>
                <a:prstClr val="black"/>
              </a:solidFill>
              <a:effectLst/>
              <a:uLnTx/>
              <a:uFillTx/>
              <a:latin typeface="+mn-lt"/>
              <a:ea typeface="+mn-ea"/>
              <a:cs typeface="+mn-cs"/>
            </a:rPr>
            <a:t>1/2</a:t>
          </a:r>
          <a:r>
            <a:rPr kumimoji="1" lang="ja-JP" altLang="ja-JP" sz="1300" b="0" i="0" u="none" strike="noStrike" kern="0" cap="none" spc="0" normalizeH="0" baseline="0" noProof="0">
              <a:ln>
                <a:noFill/>
              </a:ln>
              <a:solidFill>
                <a:prstClr val="black"/>
              </a:solidFill>
              <a:effectLst/>
              <a:uLnTx/>
              <a:uFillTx/>
              <a:latin typeface="+mn-lt"/>
              <a:ea typeface="+mn-ea"/>
              <a:cs typeface="+mn-cs"/>
            </a:rPr>
            <a:t>以上）を行いながら、当初予算には必要額を計上するものの、最終的には年度末の決算見込みにより取崩しを止めるなど、毎年度の恒常的な取崩しを抑制する。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令和</a:t>
          </a:r>
          <a:r>
            <a:rPr kumimoji="1" lang="en-US" altLang="ja-JP" sz="1300" b="0" i="0" u="none" strike="noStrike" kern="0" cap="none" spc="0" normalizeH="0" baseline="0" noProof="0">
              <a:ln>
                <a:noFill/>
              </a:ln>
              <a:solidFill>
                <a:prstClr val="black"/>
              </a:solidFill>
              <a:effectLst/>
              <a:uLnTx/>
              <a:uFillTx/>
              <a:latin typeface="+mn-lt"/>
              <a:ea typeface="+mn-ea"/>
              <a:cs typeface="+mn-cs"/>
            </a:rPr>
            <a:t>5</a:t>
          </a:r>
          <a:r>
            <a:rPr kumimoji="1" lang="ja-JP" altLang="ja-JP" sz="1300" b="0" i="0" u="none" strike="noStrike" kern="0" cap="none" spc="0" normalizeH="0" baseline="0" noProof="0">
              <a:ln>
                <a:noFill/>
              </a:ln>
              <a:solidFill>
                <a:prstClr val="black"/>
              </a:solidFill>
              <a:effectLst/>
              <a:uLnTx/>
              <a:uFillTx/>
              <a:latin typeface="+mn-lt"/>
              <a:ea typeface="+mn-ea"/>
              <a:cs typeface="+mn-cs"/>
            </a:rPr>
            <a:t>年度においては取崩を行っておらず</a:t>
          </a:r>
          <a:r>
            <a:rPr kumimoji="1" lang="ja-JP" altLang="en-US" sz="1300" b="0" i="0" u="none" strike="noStrike" kern="0" cap="none" spc="0" normalizeH="0" baseline="0" noProof="0">
              <a:ln>
                <a:noFill/>
              </a:ln>
              <a:solidFill>
                <a:prstClr val="black"/>
              </a:solidFill>
              <a:effectLst/>
              <a:uLnTx/>
              <a:uFillTx/>
              <a:latin typeface="+mn-lt"/>
              <a:ea typeface="+mn-ea"/>
              <a:cs typeface="+mn-cs"/>
            </a:rPr>
            <a:t>、新たに普通交付税の再算定で臨時財政対策債償還基金費として措置された</a:t>
          </a:r>
          <a:r>
            <a:rPr kumimoji="1" lang="en-US" altLang="ja-JP" sz="1300" b="0" i="0" u="none" strike="noStrike" kern="0" cap="none" spc="0" normalizeH="0" baseline="0" noProof="0">
              <a:ln>
                <a:noFill/>
              </a:ln>
              <a:solidFill>
                <a:prstClr val="black"/>
              </a:solidFill>
              <a:effectLst/>
              <a:uLnTx/>
              <a:uFillTx/>
              <a:latin typeface="+mn-lt"/>
              <a:ea typeface="+mn-ea"/>
              <a:cs typeface="+mn-cs"/>
            </a:rPr>
            <a:t>65,000</a:t>
          </a:r>
          <a:r>
            <a:rPr kumimoji="1" lang="ja-JP" altLang="en-US" sz="1300" b="0" i="0" u="none" strike="noStrike" kern="0" cap="none" spc="0" normalizeH="0" baseline="0" noProof="0">
              <a:ln>
                <a:noFill/>
              </a:ln>
              <a:solidFill>
                <a:prstClr val="black"/>
              </a:solidFill>
              <a:effectLst/>
              <a:uLnTx/>
              <a:uFillTx/>
              <a:latin typeface="+mn-lt"/>
              <a:ea typeface="+mn-ea"/>
              <a:cs typeface="+mn-cs"/>
            </a:rPr>
            <a:t>千円を積み立てた</a:t>
          </a:r>
          <a:r>
            <a:rPr kumimoji="1" lang="ja-JP" altLang="ja-JP" sz="1300" b="0" i="0" u="none" strike="noStrike" kern="0" cap="none" spc="0" normalizeH="0" baseline="0" noProof="0">
              <a:ln>
                <a:noFill/>
              </a:ln>
              <a:solidFill>
                <a:prstClr val="black"/>
              </a:solidFill>
              <a:effectLst/>
              <a:uLnTx/>
              <a:uFillTx/>
              <a:latin typeface="+mn-lt"/>
              <a:ea typeface="+mn-ea"/>
              <a:cs typeface="+mn-cs"/>
            </a:rPr>
            <a:t>。</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mn-lt"/>
              <a:ea typeface="+mn-ea"/>
              <a:cs typeface="+mn-cs"/>
            </a:rPr>
            <a:t>市債の償還財源を確保するための減債基金については、第二の財政調整基金としての位置づけにより、類似団体における合計残高を目標に基金ストックの充実を図る。</a:t>
          </a:r>
          <a:endParaRPr kumimoji="0" lang="ja-JP" altLang="ja-JP" sz="1300" b="0" i="0" u="none" strike="noStrike" kern="0" cap="none" spc="0" normalizeH="0" baseline="0" noProof="0">
            <a:ln>
              <a:noFill/>
            </a:ln>
            <a:solidFill>
              <a:prstClr val="black"/>
            </a:solidFill>
            <a:effectLst/>
            <a:uLnTx/>
            <a:uFillTx/>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23789435</v>
      </c>
      <c r="BO4" s="371"/>
      <c r="BP4" s="371"/>
      <c r="BQ4" s="371"/>
      <c r="BR4" s="371"/>
      <c r="BS4" s="371"/>
      <c r="BT4" s="371"/>
      <c r="BU4" s="372"/>
      <c r="BV4" s="370">
        <v>24700637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3.9</v>
      </c>
      <c r="CU4" s="377"/>
      <c r="CV4" s="377"/>
      <c r="CW4" s="377"/>
      <c r="CX4" s="377"/>
      <c r="CY4" s="377"/>
      <c r="CZ4" s="377"/>
      <c r="DA4" s="378"/>
      <c r="DB4" s="376">
        <v>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23058632</v>
      </c>
      <c r="BO5" s="408"/>
      <c r="BP5" s="408"/>
      <c r="BQ5" s="408"/>
      <c r="BR5" s="408"/>
      <c r="BS5" s="408"/>
      <c r="BT5" s="408"/>
      <c r="BU5" s="409"/>
      <c r="BV5" s="407">
        <v>23680960</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89.5</v>
      </c>
      <c r="CU5" s="405"/>
      <c r="CV5" s="405"/>
      <c r="CW5" s="405"/>
      <c r="CX5" s="405"/>
      <c r="CY5" s="405"/>
      <c r="CZ5" s="405"/>
      <c r="DA5" s="406"/>
      <c r="DB5" s="404">
        <v>89.4</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730803</v>
      </c>
      <c r="BO6" s="408"/>
      <c r="BP6" s="408"/>
      <c r="BQ6" s="408"/>
      <c r="BR6" s="408"/>
      <c r="BS6" s="408"/>
      <c r="BT6" s="408"/>
      <c r="BU6" s="409"/>
      <c r="BV6" s="407">
        <v>1019677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91.2</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215745</v>
      </c>
      <c r="BO7" s="408"/>
      <c r="BP7" s="408"/>
      <c r="BQ7" s="408"/>
      <c r="BR7" s="408"/>
      <c r="BS7" s="408"/>
      <c r="BT7" s="408"/>
      <c r="BU7" s="409"/>
      <c r="BV7" s="407">
        <v>240344</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13081697</v>
      </c>
      <c r="CU7" s="408"/>
      <c r="CV7" s="408"/>
      <c r="CW7" s="408"/>
      <c r="CX7" s="408"/>
      <c r="CY7" s="408"/>
      <c r="CZ7" s="408"/>
      <c r="DA7" s="409"/>
      <c r="DB7" s="407">
        <v>12941290</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515058</v>
      </c>
      <c r="BO8" s="408"/>
      <c r="BP8" s="408"/>
      <c r="BQ8" s="408"/>
      <c r="BR8" s="408"/>
      <c r="BS8" s="408"/>
      <c r="BT8" s="408"/>
      <c r="BU8" s="409"/>
      <c r="BV8" s="407">
        <v>779333</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0.62</v>
      </c>
      <c r="CU8" s="448"/>
      <c r="CV8" s="448"/>
      <c r="CW8" s="448"/>
      <c r="CX8" s="448"/>
      <c r="CY8" s="448"/>
      <c r="CZ8" s="448"/>
      <c r="DA8" s="449"/>
      <c r="DB8" s="447">
        <v>0.63</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39638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-264275</v>
      </c>
      <c r="BO9" s="408"/>
      <c r="BP9" s="408"/>
      <c r="BQ9" s="408"/>
      <c r="BR9" s="408"/>
      <c r="BS9" s="408"/>
      <c r="BT9" s="408"/>
      <c r="BU9" s="409"/>
      <c r="BV9" s="407">
        <v>-134752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15.1</v>
      </c>
      <c r="CU9" s="405"/>
      <c r="CV9" s="405"/>
      <c r="CW9" s="405"/>
      <c r="CX9" s="405"/>
      <c r="CY9" s="405"/>
      <c r="CZ9" s="405"/>
      <c r="DA9" s="406"/>
      <c r="DB9" s="404">
        <v>15.7</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40991</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28364</v>
      </c>
      <c r="BO10" s="408"/>
      <c r="BP10" s="408"/>
      <c r="BQ10" s="408"/>
      <c r="BR10" s="408"/>
      <c r="BS10" s="408"/>
      <c r="BT10" s="408"/>
      <c r="BU10" s="409"/>
      <c r="BV10" s="407">
        <v>1772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39697</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39164</v>
      </c>
      <c r="S13" s="492"/>
      <c r="T13" s="492"/>
      <c r="U13" s="492"/>
      <c r="V13" s="493"/>
      <c r="W13" s="423" t="s">
        <v>131</v>
      </c>
      <c r="X13" s="424"/>
      <c r="Y13" s="424"/>
      <c r="Z13" s="424"/>
      <c r="AA13" s="424"/>
      <c r="AB13" s="414"/>
      <c r="AC13" s="458">
        <v>692</v>
      </c>
      <c r="AD13" s="459"/>
      <c r="AE13" s="459"/>
      <c r="AF13" s="459"/>
      <c r="AG13" s="501"/>
      <c r="AH13" s="458">
        <v>828</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-235911</v>
      </c>
      <c r="BO13" s="408"/>
      <c r="BP13" s="408"/>
      <c r="BQ13" s="408"/>
      <c r="BR13" s="408"/>
      <c r="BS13" s="408"/>
      <c r="BT13" s="408"/>
      <c r="BU13" s="409"/>
      <c r="BV13" s="407">
        <v>-132980</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10.8</v>
      </c>
      <c r="CU13" s="405"/>
      <c r="CV13" s="405"/>
      <c r="CW13" s="405"/>
      <c r="CX13" s="405"/>
      <c r="CY13" s="405"/>
      <c r="CZ13" s="405"/>
      <c r="DA13" s="406"/>
      <c r="DB13" s="404">
        <v>10.7</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40072</v>
      </c>
      <c r="S14" s="492"/>
      <c r="T14" s="492"/>
      <c r="U14" s="492"/>
      <c r="V14" s="493"/>
      <c r="W14" s="397"/>
      <c r="X14" s="398"/>
      <c r="Y14" s="398"/>
      <c r="Z14" s="398"/>
      <c r="AA14" s="398"/>
      <c r="AB14" s="387"/>
      <c r="AC14" s="494">
        <v>3.4</v>
      </c>
      <c r="AD14" s="495"/>
      <c r="AE14" s="495"/>
      <c r="AF14" s="495"/>
      <c r="AG14" s="496"/>
      <c r="AH14" s="494">
        <v>4</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113.9</v>
      </c>
      <c r="CU14" s="506"/>
      <c r="CV14" s="506"/>
      <c r="CW14" s="506"/>
      <c r="CX14" s="506"/>
      <c r="CY14" s="506"/>
      <c r="CZ14" s="506"/>
      <c r="DA14" s="507"/>
      <c r="DB14" s="505">
        <v>117.3</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39588</v>
      </c>
      <c r="S15" s="492"/>
      <c r="T15" s="492"/>
      <c r="U15" s="492"/>
      <c r="V15" s="493"/>
      <c r="W15" s="423" t="s">
        <v>137</v>
      </c>
      <c r="X15" s="424"/>
      <c r="Y15" s="424"/>
      <c r="Z15" s="424"/>
      <c r="AA15" s="424"/>
      <c r="AB15" s="414"/>
      <c r="AC15" s="458">
        <v>8827</v>
      </c>
      <c r="AD15" s="459"/>
      <c r="AE15" s="459"/>
      <c r="AF15" s="459"/>
      <c r="AG15" s="501"/>
      <c r="AH15" s="458">
        <v>9056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6872150</v>
      </c>
      <c r="BO15" s="371"/>
      <c r="BP15" s="371"/>
      <c r="BQ15" s="371"/>
      <c r="BR15" s="371"/>
      <c r="BS15" s="371"/>
      <c r="BT15" s="371"/>
      <c r="BU15" s="372"/>
      <c r="BV15" s="370">
        <v>6713963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43.6</v>
      </c>
      <c r="AD16" s="495"/>
      <c r="AE16" s="495"/>
      <c r="AF16" s="495"/>
      <c r="AG16" s="496"/>
      <c r="AH16" s="494">
        <v>43.6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11127669</v>
      </c>
      <c r="BO16" s="408"/>
      <c r="BP16" s="408"/>
      <c r="BQ16" s="408"/>
      <c r="BR16" s="408"/>
      <c r="BS16" s="408"/>
      <c r="BT16" s="408"/>
      <c r="BU16" s="409"/>
      <c r="BV16" s="407">
        <v>10859723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10727</v>
      </c>
      <c r="AD17" s="459"/>
      <c r="AE17" s="459"/>
      <c r="AF17" s="459"/>
      <c r="AG17" s="501"/>
      <c r="AH17" s="458">
        <v>10876</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8729589</v>
      </c>
      <c r="BO17" s="408"/>
      <c r="BP17" s="408"/>
      <c r="BQ17" s="408"/>
      <c r="BR17" s="408"/>
      <c r="BS17" s="408"/>
      <c r="BT17" s="408"/>
      <c r="BU17" s="409"/>
      <c r="BV17" s="407">
        <v>8519630</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426.31</v>
      </c>
      <c r="M18" s="531"/>
      <c r="N18" s="531"/>
      <c r="O18" s="531"/>
      <c r="P18" s="531"/>
      <c r="Q18" s="531"/>
      <c r="R18" s="532"/>
      <c r="S18" s="532"/>
      <c r="T18" s="532"/>
      <c r="U18" s="532"/>
      <c r="V18" s="533"/>
      <c r="W18" s="425"/>
      <c r="X18" s="426"/>
      <c r="Y18" s="426"/>
      <c r="Z18" s="426"/>
      <c r="AA18" s="426"/>
      <c r="AB18" s="417"/>
      <c r="AC18" s="534">
        <v>53</v>
      </c>
      <c r="AD18" s="535"/>
      <c r="AE18" s="535"/>
      <c r="AF18" s="535"/>
      <c r="AG18" s="536"/>
      <c r="AH18" s="534">
        <v>52.4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12501130</v>
      </c>
      <c r="BO18" s="408"/>
      <c r="BP18" s="408"/>
      <c r="BQ18" s="408"/>
      <c r="BR18" s="408"/>
      <c r="BS18" s="408"/>
      <c r="BT18" s="408"/>
      <c r="BU18" s="409"/>
      <c r="BV18" s="407">
        <v>12411230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16103418</v>
      </c>
      <c r="BO19" s="408"/>
      <c r="BP19" s="408"/>
      <c r="BQ19" s="408"/>
      <c r="BR19" s="408"/>
      <c r="BS19" s="408"/>
      <c r="BT19" s="408"/>
      <c r="BU19" s="409"/>
      <c r="BV19" s="407">
        <v>16393019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15238</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30123223</v>
      </c>
      <c r="BO22" s="371"/>
      <c r="BP22" s="371"/>
      <c r="BQ22" s="371"/>
      <c r="BR22" s="371"/>
      <c r="BS22" s="371"/>
      <c r="BT22" s="371"/>
      <c r="BU22" s="372"/>
      <c r="BV22" s="370">
        <v>31018583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8177178</v>
      </c>
      <c r="BO23" s="408"/>
      <c r="BP23" s="408"/>
      <c r="BQ23" s="408"/>
      <c r="BR23" s="408"/>
      <c r="BS23" s="408"/>
      <c r="BT23" s="408"/>
      <c r="BU23" s="409"/>
      <c r="BV23" s="407">
        <v>8940206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9200</v>
      </c>
      <c r="R24" s="459"/>
      <c r="S24" s="459"/>
      <c r="T24" s="459"/>
      <c r="U24" s="459"/>
      <c r="V24" s="501"/>
      <c r="W24" s="553"/>
      <c r="X24" s="554"/>
      <c r="Y24" s="555"/>
      <c r="Z24" s="457" t="s">
        <v>162</v>
      </c>
      <c r="AA24" s="437"/>
      <c r="AB24" s="437"/>
      <c r="AC24" s="437"/>
      <c r="AD24" s="437"/>
      <c r="AE24" s="437"/>
      <c r="AF24" s="437"/>
      <c r="AG24" s="438"/>
      <c r="AH24" s="458">
        <v>323</v>
      </c>
      <c r="AI24" s="459"/>
      <c r="AJ24" s="459"/>
      <c r="AK24" s="459"/>
      <c r="AL24" s="501"/>
      <c r="AM24" s="458">
        <v>978367</v>
      </c>
      <c r="AN24" s="459"/>
      <c r="AO24" s="459"/>
      <c r="AP24" s="459"/>
      <c r="AQ24" s="459"/>
      <c r="AR24" s="501"/>
      <c r="AS24" s="458">
        <v>3029</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21164932</v>
      </c>
      <c r="BO24" s="408"/>
      <c r="BP24" s="408"/>
      <c r="BQ24" s="408"/>
      <c r="BR24" s="408"/>
      <c r="BS24" s="408"/>
      <c r="BT24" s="408"/>
      <c r="BU24" s="409"/>
      <c r="BV24" s="407">
        <v>21332861</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7340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4370523</v>
      </c>
      <c r="BO25" s="371"/>
      <c r="BP25" s="371"/>
      <c r="BQ25" s="371"/>
      <c r="BR25" s="371"/>
      <c r="BS25" s="371"/>
      <c r="BT25" s="371"/>
      <c r="BU25" s="372"/>
      <c r="BV25" s="370">
        <v>733872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6210</v>
      </c>
      <c r="R26" s="459"/>
      <c r="S26" s="459"/>
      <c r="T26" s="459"/>
      <c r="U26" s="459"/>
      <c r="V26" s="501"/>
      <c r="W26" s="553"/>
      <c r="X26" s="554"/>
      <c r="Y26" s="555"/>
      <c r="Z26" s="457" t="s">
        <v>168</v>
      </c>
      <c r="AA26" s="559"/>
      <c r="AB26" s="559"/>
      <c r="AC26" s="559"/>
      <c r="AD26" s="559"/>
      <c r="AE26" s="559"/>
      <c r="AF26" s="559"/>
      <c r="AG26" s="560"/>
      <c r="AH26" s="458">
        <v>20</v>
      </c>
      <c r="AI26" s="459"/>
      <c r="AJ26" s="459"/>
      <c r="AK26" s="459"/>
      <c r="AL26" s="501"/>
      <c r="AM26" s="458">
        <v>59100</v>
      </c>
      <c r="AN26" s="459"/>
      <c r="AO26" s="459"/>
      <c r="AP26" s="459"/>
      <c r="AQ26" s="459"/>
      <c r="AR26" s="501"/>
      <c r="AS26" s="458">
        <v>2955</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4660</v>
      </c>
      <c r="R27" s="459"/>
      <c r="S27" s="459"/>
      <c r="T27" s="459"/>
      <c r="U27" s="459"/>
      <c r="V27" s="501"/>
      <c r="W27" s="553"/>
      <c r="X27" s="554"/>
      <c r="Y27" s="555"/>
      <c r="Z27" s="457" t="s">
        <v>171</v>
      </c>
      <c r="AA27" s="437"/>
      <c r="AB27" s="437"/>
      <c r="AC27" s="437"/>
      <c r="AD27" s="437"/>
      <c r="AE27" s="437"/>
      <c r="AF27" s="437"/>
      <c r="AG27" s="438"/>
      <c r="AH27" s="458">
        <v>4</v>
      </c>
      <c r="AI27" s="459"/>
      <c r="AJ27" s="459"/>
      <c r="AK27" s="459"/>
      <c r="AL27" s="501"/>
      <c r="AM27" s="458">
        <v>12700</v>
      </c>
      <c r="AN27" s="459"/>
      <c r="AO27" s="459"/>
      <c r="AP27" s="459"/>
      <c r="AQ27" s="459"/>
      <c r="AR27" s="501"/>
      <c r="AS27" s="458">
        <v>3175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4110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1779460</v>
      </c>
      <c r="BO28" s="371"/>
      <c r="BP28" s="371"/>
      <c r="BQ28" s="371"/>
      <c r="BR28" s="371"/>
      <c r="BS28" s="371"/>
      <c r="BT28" s="371"/>
      <c r="BU28" s="372"/>
      <c r="BV28" s="370">
        <v>1751096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15</v>
      </c>
      <c r="M29" s="459"/>
      <c r="N29" s="459"/>
      <c r="O29" s="459"/>
      <c r="P29" s="501"/>
      <c r="Q29" s="458">
        <v>3800</v>
      </c>
      <c r="R29" s="459"/>
      <c r="S29" s="459"/>
      <c r="T29" s="459"/>
      <c r="U29" s="459"/>
      <c r="V29" s="501"/>
      <c r="W29" s="556"/>
      <c r="X29" s="557"/>
      <c r="Y29" s="558"/>
      <c r="Z29" s="457" t="s">
        <v>177</v>
      </c>
      <c r="AA29" s="437"/>
      <c r="AB29" s="437"/>
      <c r="AC29" s="437"/>
      <c r="AD29" s="437"/>
      <c r="AE29" s="437"/>
      <c r="AF29" s="437"/>
      <c r="AG29" s="438"/>
      <c r="AH29" s="458">
        <v>327</v>
      </c>
      <c r="AI29" s="459"/>
      <c r="AJ29" s="459"/>
      <c r="AK29" s="459"/>
      <c r="AL29" s="501"/>
      <c r="AM29" s="458">
        <v>991067</v>
      </c>
      <c r="AN29" s="459"/>
      <c r="AO29" s="459"/>
      <c r="AP29" s="459"/>
      <c r="AQ29" s="459"/>
      <c r="AR29" s="501"/>
      <c r="AS29" s="458">
        <v>3031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601530</v>
      </c>
      <c r="BO29" s="408"/>
      <c r="BP29" s="408"/>
      <c r="BQ29" s="408"/>
      <c r="BR29" s="408"/>
      <c r="BS29" s="408"/>
      <c r="BT29" s="408"/>
      <c r="BU29" s="409"/>
      <c r="BV29" s="407">
        <v>537160</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1231298</v>
      </c>
      <c r="BO30" s="527"/>
      <c r="BP30" s="527"/>
      <c r="BQ30" s="527"/>
      <c r="BR30" s="527"/>
      <c r="BS30" s="527"/>
      <c r="BT30" s="527"/>
      <c r="BU30" s="528"/>
      <c r="BV30" s="526">
        <v>1383113</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f>IF(AO34="","",MAX(C34:D43,U34:V43)+1)</f>
        <v>4</v>
      </c>
      <c r="AN34" s="597"/>
      <c r="AO34" s="598" t="str">
        <f>IF('各会計、関係団体の財政状況及び健全化判断比率'!B30="","",'各会計、関係団体の財政状況及び健全化判断比率'!B30)</f>
        <v>病院事業会計</v>
      </c>
      <c r="AP34" s="598"/>
      <c r="AQ34" s="598"/>
      <c r="AR34" s="598"/>
      <c r="AS34" s="598"/>
      <c r="AT34" s="598"/>
      <c r="AU34" s="598"/>
      <c r="AV34" s="598"/>
      <c r="AW34" s="598"/>
      <c r="AX34" s="598"/>
      <c r="AY34" s="598"/>
      <c r="AZ34" s="598"/>
      <c r="BA34" s="598"/>
      <c r="BB34" s="598"/>
      <c r="BC34" s="598"/>
      <c r="BD34" s="181"/>
      <c r="BE34" s="597">
        <f>IF(BG34="","",MAX(C34:D43,U34:V43,AM34:AN43)+1)</f>
        <v>8</v>
      </c>
      <c r="BF34" s="597"/>
      <c r="BG34" s="598" t="str">
        <f>IF('各会計、関係団体の財政状況及び健全化判断比率'!B34="","",'各会計、関係団体の財政状況及び健全化判断比率'!B34)</f>
        <v>発電事業特別会計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新川広域圏事務組合</v>
      </c>
      <c r="BZ34" s="598"/>
      <c r="CA34" s="598"/>
      <c r="CB34" s="598"/>
      <c r="CC34" s="598"/>
      <c r="CD34" s="598"/>
      <c r="CE34" s="598"/>
      <c r="CF34" s="598"/>
      <c r="CG34" s="598"/>
      <c r="CH34" s="598"/>
      <c r="CI34" s="598"/>
      <c r="CJ34" s="598"/>
      <c r="CK34" s="598"/>
      <c r="CL34" s="598"/>
      <c r="CM34" s="598"/>
      <c r="CN34" s="181"/>
      <c r="CO34" s="597">
        <f>IF(CQ34="","",MAX(C34:D43,U34:V43,AM34:AN43,BE34:BF43,BW34:BX43)+1)</f>
        <v>22</v>
      </c>
      <c r="CP34" s="597"/>
      <c r="CQ34" s="598" t="str">
        <f>IF('各会計、関係団体の財政状況及び健全化判断比率'!BS7="","",'各会計、関係団体の財政状況及び健全化判断比率'!BS7)</f>
        <v>黒部市体育協会</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後期高齢者医療事業</v>
      </c>
      <c r="X35" s="598"/>
      <c r="Y35" s="598"/>
      <c r="Z35" s="598"/>
      <c r="AA35" s="598"/>
      <c r="AB35" s="598"/>
      <c r="AC35" s="598"/>
      <c r="AD35" s="598"/>
      <c r="AE35" s="598"/>
      <c r="AF35" s="598"/>
      <c r="AG35" s="598"/>
      <c r="AH35" s="598"/>
      <c r="AI35" s="598"/>
      <c r="AJ35" s="598"/>
      <c r="AK35" s="598"/>
      <c r="AL35" s="181"/>
      <c r="AM35" s="597">
        <f t="shared" ref="AM35:AM43" si="0">IF(AO35="","",AM34+1)</f>
        <v>5</v>
      </c>
      <c r="AN35" s="597"/>
      <c r="AO35" s="598" t="str">
        <f>IF('各会計、関係団体の財政状況及び健全化判断比率'!B31="","",'各会計、関係団体の財政状況及び健全化判断比率'!B31)</f>
        <v>水道事業会計</v>
      </c>
      <c r="AP35" s="598"/>
      <c r="AQ35" s="598"/>
      <c r="AR35" s="598"/>
      <c r="AS35" s="598"/>
      <c r="AT35" s="598"/>
      <c r="AU35" s="598"/>
      <c r="AV35" s="598"/>
      <c r="AW35" s="598"/>
      <c r="AX35" s="598"/>
      <c r="AY35" s="598"/>
      <c r="AZ35" s="598"/>
      <c r="BA35" s="598"/>
      <c r="BB35" s="598"/>
      <c r="BC35" s="598"/>
      <c r="BD35" s="181"/>
      <c r="BE35" s="597">
        <f t="shared" ref="BE35:BE43" si="1">IF(BG35="","",BE34+1)</f>
        <v>9</v>
      </c>
      <c r="BF35" s="597"/>
      <c r="BG35" s="598" t="str">
        <f>IF('各会計、関係団体の財政状況及び健全化判断比率'!B35="","",'各会計、関係団体の財政状況及び健全化判断比率'!B35)</f>
        <v>牧場事業特別会計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新川地域消防組合</v>
      </c>
      <c r="BZ35" s="598"/>
      <c r="CA35" s="598"/>
      <c r="CB35" s="598"/>
      <c r="CC35" s="598"/>
      <c r="CD35" s="598"/>
      <c r="CE35" s="598"/>
      <c r="CF35" s="598"/>
      <c r="CG35" s="598"/>
      <c r="CH35" s="598"/>
      <c r="CI35" s="598"/>
      <c r="CJ35" s="598"/>
      <c r="CK35" s="598"/>
      <c r="CL35" s="598"/>
      <c r="CM35" s="598"/>
      <c r="CN35" s="181"/>
      <c r="CO35" s="597">
        <f t="shared" ref="CO35:CO43" si="3">IF(CQ35="","",CO34+1)</f>
        <v>23</v>
      </c>
      <c r="CP35" s="597"/>
      <c r="CQ35" s="598" t="str">
        <f>IF('各会計、関係団体の財政状況及び健全化判断比率'!BS8="","",'各会計、関係団体の財政状況及び健全化判断比率'!BS8)</f>
        <v>黒部市国際文化センター</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f t="shared" si="0"/>
        <v>6</v>
      </c>
      <c r="AN36" s="597"/>
      <c r="AO36" s="598" t="str">
        <f>IF('各会計、関係団体の財政状況及び健全化判断比率'!B32="","",'各会計、関係団体の財政状況及び健全化判断比率'!B32)</f>
        <v>下水道事業会計</v>
      </c>
      <c r="AP36" s="598"/>
      <c r="AQ36" s="598"/>
      <c r="AR36" s="598"/>
      <c r="AS36" s="598"/>
      <c r="AT36" s="598"/>
      <c r="AU36" s="598"/>
      <c r="AV36" s="598"/>
      <c r="AW36" s="598"/>
      <c r="AX36" s="598"/>
      <c r="AY36" s="598"/>
      <c r="AZ36" s="598"/>
      <c r="BA36" s="598"/>
      <c r="BB36" s="598"/>
      <c r="BC36" s="598"/>
      <c r="BD36" s="181"/>
      <c r="BE36" s="597">
        <f t="shared" si="1"/>
        <v>10</v>
      </c>
      <c r="BF36" s="597"/>
      <c r="BG36" s="598" t="str">
        <f>IF('各会計、関係団体の財政状況及び健全化判断比率'!B36="","",'各会計、関係団体の財政状況及び健全化判断比率'!B36)</f>
        <v>フィッシャリーナ事業特別会計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新川地域介護保険・ケーブルテレビ事業組合</v>
      </c>
      <c r="BZ36" s="598"/>
      <c r="CA36" s="598"/>
      <c r="CB36" s="598"/>
      <c r="CC36" s="598"/>
      <c r="CD36" s="598"/>
      <c r="CE36" s="598"/>
      <c r="CF36" s="598"/>
      <c r="CG36" s="598"/>
      <c r="CH36" s="598"/>
      <c r="CI36" s="598"/>
      <c r="CJ36" s="598"/>
      <c r="CK36" s="598"/>
      <c r="CL36" s="598"/>
      <c r="CM36" s="598"/>
      <c r="CN36" s="181"/>
      <c r="CO36" s="597">
        <f t="shared" si="3"/>
        <v>24</v>
      </c>
      <c r="CP36" s="597"/>
      <c r="CQ36" s="598" t="str">
        <f>IF('各会計、関係団体の財政状況及び健全化判断比率'!BS9="","",'各会計、関係団体の財政状況及び健全化判断比率'!BS9)</f>
        <v>黒部市吉田科学館振興協会</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7</v>
      </c>
      <c r="AN37" s="597"/>
      <c r="AO37" s="598" t="str">
        <f>IF('各会計、関係団体の財政状況及び健全化判断比率'!B33="","",'各会計、関係団体の財政状況及び健全化判断比率'!B33)</f>
        <v>簡易水道事業会計</v>
      </c>
      <c r="AP37" s="598"/>
      <c r="AQ37" s="598"/>
      <c r="AR37" s="598"/>
      <c r="AS37" s="598"/>
      <c r="AT37" s="598"/>
      <c r="AU37" s="598"/>
      <c r="AV37" s="598"/>
      <c r="AW37" s="598"/>
      <c r="AX37" s="598"/>
      <c r="AY37" s="598"/>
      <c r="AZ37" s="598"/>
      <c r="BA37" s="598"/>
      <c r="BB37" s="598"/>
      <c r="BC37" s="598"/>
      <c r="BD37" s="181"/>
      <c r="BE37" s="597">
        <f t="shared" si="1"/>
        <v>11</v>
      </c>
      <c r="BF37" s="597"/>
      <c r="BG37" s="598" t="str">
        <f>IF('各会計、関係団体の財政状況及び健全化判断比率'!B37="","",'各会計、関係団体の財政状況及び健全化判断比率'!B37)</f>
        <v>地域開発事業特別会計</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　一般会計分</v>
      </c>
      <c r="BZ37" s="598"/>
      <c r="CA37" s="598"/>
      <c r="CB37" s="598"/>
      <c r="CC37" s="598"/>
      <c r="CD37" s="598"/>
      <c r="CE37" s="598"/>
      <c r="CF37" s="598"/>
      <c r="CG37" s="598"/>
      <c r="CH37" s="598"/>
      <c r="CI37" s="598"/>
      <c r="CJ37" s="598"/>
      <c r="CK37" s="598"/>
      <c r="CL37" s="598"/>
      <c r="CM37" s="598"/>
      <c r="CN37" s="181"/>
      <c r="CO37" s="597">
        <f t="shared" si="3"/>
        <v>25</v>
      </c>
      <c r="CP37" s="597"/>
      <c r="CQ37" s="598" t="str">
        <f>IF('各会計、関係団体の財政状況及び健全化判断比率'!BS10="","",'各会計、関係団体の財政状況及び健全化判断比率'!BS10)</f>
        <v>黒部市施設管理公社</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　介護保険事業特別会計</v>
      </c>
      <c r="BZ38" s="598"/>
      <c r="CA38" s="598"/>
      <c r="CB38" s="598"/>
      <c r="CC38" s="598"/>
      <c r="CD38" s="598"/>
      <c r="CE38" s="598"/>
      <c r="CF38" s="598"/>
      <c r="CG38" s="598"/>
      <c r="CH38" s="598"/>
      <c r="CI38" s="598"/>
      <c r="CJ38" s="598"/>
      <c r="CK38" s="598"/>
      <c r="CL38" s="598"/>
      <c r="CM38" s="598"/>
      <c r="CN38" s="181"/>
      <c r="CO38" s="597">
        <f t="shared" si="3"/>
        <v>26</v>
      </c>
      <c r="CP38" s="597"/>
      <c r="CQ38" s="598" t="str">
        <f>IF('各会計、関係団体の財政状況及び健全化判断比率'!BS11="","",'各会計、関係団体の財政状況及び健全化判断比率'!BS11)</f>
        <v>新川コミュニティ放送</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　CATV事業特別会計</v>
      </c>
      <c r="BZ39" s="598"/>
      <c r="CA39" s="598"/>
      <c r="CB39" s="598"/>
      <c r="CC39" s="598"/>
      <c r="CD39" s="598"/>
      <c r="CE39" s="598"/>
      <c r="CF39" s="598"/>
      <c r="CG39" s="598"/>
      <c r="CH39" s="598"/>
      <c r="CI39" s="598"/>
      <c r="CJ39" s="598"/>
      <c r="CK39" s="598"/>
      <c r="CL39" s="598"/>
      <c r="CM39" s="598"/>
      <c r="CN39" s="181"/>
      <c r="CO39" s="597">
        <f t="shared" si="3"/>
        <v>27</v>
      </c>
      <c r="CP39" s="597"/>
      <c r="CQ39" s="598" t="str">
        <f>IF('各会計、関係団体の財政状況及び健全化判断比率'!BS12="","",'各会計、関係団体の財政状況及び健全化判断比率'!BS12)</f>
        <v>宇奈月ビール</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富山県市町村総合事務組合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富山県市町村管理組合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富山県後期高齢者医療広域連合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21</v>
      </c>
      <c r="BX43" s="597"/>
      <c r="BY43" s="598" t="str">
        <f>IF('各会計、関係団体の財政状況及び健全化判断比率'!B77="","",'各会計、関係団体の財政状況及び健全化判断比率'!B77)</f>
        <v>　一般会計分</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atlWrFyyfd7QEjgXp6B4ABPo6J0O7Kwt7Q/cm4dz5fRIC3ABkG4vYCuG5RrcsHzsxrx6yksuLdeiRrNKDTRfDw==" saltValue="Ys5Jsd+CqyklO0/PZSM7V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CQ33" sqref="CQ33:DE33"/>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8047610</v>
      </c>
      <c r="S5" s="613"/>
      <c r="T5" s="613"/>
      <c r="U5" s="613"/>
      <c r="V5" s="613"/>
      <c r="W5" s="613"/>
      <c r="X5" s="613"/>
      <c r="Y5" s="614"/>
      <c r="Z5" s="615">
        <v>33.799999999999997</v>
      </c>
      <c r="AA5" s="615"/>
      <c r="AB5" s="615"/>
      <c r="AC5" s="615"/>
      <c r="AD5" s="616">
        <v>8047610</v>
      </c>
      <c r="AE5" s="616"/>
      <c r="AF5" s="616"/>
      <c r="AG5" s="616"/>
      <c r="AH5" s="616"/>
      <c r="AI5" s="616"/>
      <c r="AJ5" s="616"/>
      <c r="AK5" s="616"/>
      <c r="AL5" s="617">
        <v>58.1</v>
      </c>
      <c r="AM5" s="618"/>
      <c r="AN5" s="618"/>
      <c r="AO5" s="619"/>
      <c r="AP5" s="609" t="s">
        <v>216</v>
      </c>
      <c r="AQ5" s="610"/>
      <c r="AR5" s="610"/>
      <c r="AS5" s="610"/>
      <c r="AT5" s="610"/>
      <c r="AU5" s="610"/>
      <c r="AV5" s="610"/>
      <c r="AW5" s="610"/>
      <c r="AX5" s="610"/>
      <c r="AY5" s="610"/>
      <c r="AZ5" s="610"/>
      <c r="BA5" s="610"/>
      <c r="BB5" s="610"/>
      <c r="BC5" s="610"/>
      <c r="BD5" s="610"/>
      <c r="BE5" s="610"/>
      <c r="BF5" s="611"/>
      <c r="BG5" s="623">
        <v>8005954</v>
      </c>
      <c r="BH5" s="624"/>
      <c r="BI5" s="624"/>
      <c r="BJ5" s="624"/>
      <c r="BK5" s="624"/>
      <c r="BL5" s="624"/>
      <c r="BM5" s="624"/>
      <c r="BN5" s="625"/>
      <c r="BO5" s="626">
        <v>99.5</v>
      </c>
      <c r="BP5" s="626"/>
      <c r="BQ5" s="626"/>
      <c r="BR5" s="626"/>
      <c r="BS5" s="627">
        <v>673872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179092</v>
      </c>
      <c r="S6" s="624"/>
      <c r="T6" s="624"/>
      <c r="U6" s="624"/>
      <c r="V6" s="624"/>
      <c r="W6" s="624"/>
      <c r="X6" s="624"/>
      <c r="Y6" s="625"/>
      <c r="Z6" s="626">
        <v>0.8</v>
      </c>
      <c r="AA6" s="626"/>
      <c r="AB6" s="626"/>
      <c r="AC6" s="626"/>
      <c r="AD6" s="627">
        <v>179092</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8005954</v>
      </c>
      <c r="BH6" s="624"/>
      <c r="BI6" s="624"/>
      <c r="BJ6" s="624"/>
      <c r="BK6" s="624"/>
      <c r="BL6" s="624"/>
      <c r="BM6" s="624"/>
      <c r="BN6" s="625"/>
      <c r="BO6" s="626">
        <v>99.5</v>
      </c>
      <c r="BP6" s="626"/>
      <c r="BQ6" s="626"/>
      <c r="BR6" s="626"/>
      <c r="BS6" s="627">
        <v>673872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197092</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197072</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2255</v>
      </c>
      <c r="S7" s="624"/>
      <c r="T7" s="624"/>
      <c r="U7" s="624"/>
      <c r="V7" s="624"/>
      <c r="W7" s="624"/>
      <c r="X7" s="624"/>
      <c r="Y7" s="625"/>
      <c r="Z7" s="626">
        <v>0</v>
      </c>
      <c r="AA7" s="626"/>
      <c r="AB7" s="626"/>
      <c r="AC7" s="626"/>
      <c r="AD7" s="627">
        <v>2255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2767038</v>
      </c>
      <c r="BH7" s="624"/>
      <c r="BI7" s="624"/>
      <c r="BJ7" s="624"/>
      <c r="BK7" s="624"/>
      <c r="BL7" s="624"/>
      <c r="BM7" s="624"/>
      <c r="BN7" s="625"/>
      <c r="BO7" s="626">
        <v>34.4</v>
      </c>
      <c r="BP7" s="626"/>
      <c r="BQ7" s="626"/>
      <c r="BR7" s="626"/>
      <c r="BS7" s="627">
        <v>87480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2466610</v>
      </c>
      <c r="CS7" s="624"/>
      <c r="CT7" s="624"/>
      <c r="CU7" s="624"/>
      <c r="CV7" s="624"/>
      <c r="CW7" s="624"/>
      <c r="CX7" s="624"/>
      <c r="CY7" s="625"/>
      <c r="CZ7" s="626">
        <v>10.7</v>
      </c>
      <c r="DA7" s="626"/>
      <c r="DB7" s="626"/>
      <c r="DC7" s="626"/>
      <c r="DD7" s="632">
        <v>160358</v>
      </c>
      <c r="DE7" s="624"/>
      <c r="DF7" s="624"/>
      <c r="DG7" s="624"/>
      <c r="DH7" s="624"/>
      <c r="DI7" s="624"/>
      <c r="DJ7" s="624"/>
      <c r="DK7" s="624"/>
      <c r="DL7" s="624"/>
      <c r="DM7" s="624"/>
      <c r="DN7" s="624"/>
      <c r="DO7" s="624"/>
      <c r="DP7" s="625"/>
      <c r="DQ7" s="632">
        <v>1724671</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42289</v>
      </c>
      <c r="S8" s="624"/>
      <c r="T8" s="624"/>
      <c r="U8" s="624"/>
      <c r="V8" s="624"/>
      <c r="W8" s="624"/>
      <c r="X8" s="624"/>
      <c r="Y8" s="625"/>
      <c r="Z8" s="626">
        <v>0.2</v>
      </c>
      <c r="AA8" s="626"/>
      <c r="AB8" s="626"/>
      <c r="AC8" s="626"/>
      <c r="AD8" s="627">
        <v>42289</v>
      </c>
      <c r="AE8" s="627"/>
      <c r="AF8" s="627"/>
      <c r="AG8" s="627"/>
      <c r="AH8" s="627"/>
      <c r="AI8" s="627"/>
      <c r="AJ8" s="627"/>
      <c r="AK8" s="627"/>
      <c r="AL8" s="628">
        <v>0.3</v>
      </c>
      <c r="AM8" s="629"/>
      <c r="AN8" s="629"/>
      <c r="AO8" s="630"/>
      <c r="AP8" s="620" t="s">
        <v>227</v>
      </c>
      <c r="AQ8" s="621"/>
      <c r="AR8" s="621"/>
      <c r="AS8" s="621"/>
      <c r="AT8" s="621"/>
      <c r="AU8" s="621"/>
      <c r="AV8" s="621"/>
      <c r="AW8" s="621"/>
      <c r="AX8" s="621"/>
      <c r="AY8" s="621"/>
      <c r="AZ8" s="621"/>
      <c r="BA8" s="621"/>
      <c r="BB8" s="621"/>
      <c r="BC8" s="621"/>
      <c r="BD8" s="621"/>
      <c r="BE8" s="621"/>
      <c r="BF8" s="622"/>
      <c r="BG8" s="623">
        <v>82357</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6757944</v>
      </c>
      <c r="CS8" s="624"/>
      <c r="CT8" s="624"/>
      <c r="CU8" s="624"/>
      <c r="CV8" s="624"/>
      <c r="CW8" s="624"/>
      <c r="CX8" s="624"/>
      <c r="CY8" s="625"/>
      <c r="CZ8" s="626">
        <v>29.3</v>
      </c>
      <c r="DA8" s="626"/>
      <c r="DB8" s="626"/>
      <c r="DC8" s="626"/>
      <c r="DD8" s="632">
        <v>454786</v>
      </c>
      <c r="DE8" s="624"/>
      <c r="DF8" s="624"/>
      <c r="DG8" s="624"/>
      <c r="DH8" s="624"/>
      <c r="DI8" s="624"/>
      <c r="DJ8" s="624"/>
      <c r="DK8" s="624"/>
      <c r="DL8" s="624"/>
      <c r="DM8" s="624"/>
      <c r="DN8" s="624"/>
      <c r="DO8" s="624"/>
      <c r="DP8" s="625"/>
      <c r="DQ8" s="632">
        <v>3829833</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45981</v>
      </c>
      <c r="S9" s="624"/>
      <c r="T9" s="624"/>
      <c r="U9" s="624"/>
      <c r="V9" s="624"/>
      <c r="W9" s="624"/>
      <c r="X9" s="624"/>
      <c r="Y9" s="625"/>
      <c r="Z9" s="626">
        <v>0.2</v>
      </c>
      <c r="AA9" s="626"/>
      <c r="AB9" s="626"/>
      <c r="AC9" s="626"/>
      <c r="AD9" s="627">
        <v>45981</v>
      </c>
      <c r="AE9" s="627"/>
      <c r="AF9" s="627"/>
      <c r="AG9" s="627"/>
      <c r="AH9" s="627"/>
      <c r="AI9" s="627"/>
      <c r="AJ9" s="627"/>
      <c r="AK9" s="627"/>
      <c r="AL9" s="628">
        <v>0.3</v>
      </c>
      <c r="AM9" s="629"/>
      <c r="AN9" s="629"/>
      <c r="AO9" s="630"/>
      <c r="AP9" s="620" t="s">
        <v>230</v>
      </c>
      <c r="AQ9" s="621"/>
      <c r="AR9" s="621"/>
      <c r="AS9" s="621"/>
      <c r="AT9" s="621"/>
      <c r="AU9" s="621"/>
      <c r="AV9" s="621"/>
      <c r="AW9" s="621"/>
      <c r="AX9" s="621"/>
      <c r="AY9" s="621"/>
      <c r="AZ9" s="621"/>
      <c r="BA9" s="621"/>
      <c r="BB9" s="621"/>
      <c r="BC9" s="621"/>
      <c r="BD9" s="621"/>
      <c r="BE9" s="621"/>
      <c r="BF9" s="622"/>
      <c r="BG9" s="623">
        <v>2331839</v>
      </c>
      <c r="BH9" s="624"/>
      <c r="BI9" s="624"/>
      <c r="BJ9" s="624"/>
      <c r="BK9" s="624"/>
      <c r="BL9" s="624"/>
      <c r="BM9" s="624"/>
      <c r="BN9" s="625"/>
      <c r="BO9" s="626">
        <v>29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1975669</v>
      </c>
      <c r="CS9" s="624"/>
      <c r="CT9" s="624"/>
      <c r="CU9" s="624"/>
      <c r="CV9" s="624"/>
      <c r="CW9" s="624"/>
      <c r="CX9" s="624"/>
      <c r="CY9" s="625"/>
      <c r="CZ9" s="626">
        <v>8.6</v>
      </c>
      <c r="DA9" s="626"/>
      <c r="DB9" s="626"/>
      <c r="DC9" s="626"/>
      <c r="DD9" s="632">
        <v>4376</v>
      </c>
      <c r="DE9" s="624"/>
      <c r="DF9" s="624"/>
      <c r="DG9" s="624"/>
      <c r="DH9" s="624"/>
      <c r="DI9" s="624"/>
      <c r="DJ9" s="624"/>
      <c r="DK9" s="624"/>
      <c r="DL9" s="624"/>
      <c r="DM9" s="624"/>
      <c r="DN9" s="624"/>
      <c r="DO9" s="624"/>
      <c r="DP9" s="625"/>
      <c r="DQ9" s="632">
        <v>1835746</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138569</v>
      </c>
      <c r="BH10" s="624"/>
      <c r="BI10" s="624"/>
      <c r="BJ10" s="624"/>
      <c r="BK10" s="624"/>
      <c r="BL10" s="624"/>
      <c r="BM10" s="624"/>
      <c r="BN10" s="625"/>
      <c r="BO10" s="626">
        <v>1.7</v>
      </c>
      <c r="BP10" s="626"/>
      <c r="BQ10" s="626"/>
      <c r="BR10" s="626"/>
      <c r="BS10" s="627">
        <v>26274</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67396</v>
      </c>
      <c r="CS10" s="624"/>
      <c r="CT10" s="624"/>
      <c r="CU10" s="624"/>
      <c r="CV10" s="624"/>
      <c r="CW10" s="624"/>
      <c r="CX10" s="624"/>
      <c r="CY10" s="625"/>
      <c r="CZ10" s="626">
        <v>0.3</v>
      </c>
      <c r="DA10" s="626"/>
      <c r="DB10" s="626"/>
      <c r="DC10" s="626"/>
      <c r="DD10" s="632">
        <v>341</v>
      </c>
      <c r="DE10" s="624"/>
      <c r="DF10" s="624"/>
      <c r="DG10" s="624"/>
      <c r="DH10" s="624"/>
      <c r="DI10" s="624"/>
      <c r="DJ10" s="624"/>
      <c r="DK10" s="624"/>
      <c r="DL10" s="624"/>
      <c r="DM10" s="624"/>
      <c r="DN10" s="624"/>
      <c r="DO10" s="624"/>
      <c r="DP10" s="625"/>
      <c r="DQ10" s="632">
        <v>25452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1069976</v>
      </c>
      <c r="S11" s="624"/>
      <c r="T11" s="624"/>
      <c r="U11" s="624"/>
      <c r="V11" s="624"/>
      <c r="W11" s="624"/>
      <c r="X11" s="624"/>
      <c r="Y11" s="625"/>
      <c r="Z11" s="628">
        <v>4.5</v>
      </c>
      <c r="AA11" s="629"/>
      <c r="AB11" s="629"/>
      <c r="AC11" s="635"/>
      <c r="AD11" s="632">
        <v>1069976</v>
      </c>
      <c r="AE11" s="624"/>
      <c r="AF11" s="624"/>
      <c r="AG11" s="624"/>
      <c r="AH11" s="624"/>
      <c r="AI11" s="624"/>
      <c r="AJ11" s="624"/>
      <c r="AK11" s="625"/>
      <c r="AL11" s="628">
        <v>7.7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214273</v>
      </c>
      <c r="BH11" s="624"/>
      <c r="BI11" s="624"/>
      <c r="BJ11" s="624"/>
      <c r="BK11" s="624"/>
      <c r="BL11" s="624"/>
      <c r="BM11" s="624"/>
      <c r="BN11" s="625"/>
      <c r="BO11" s="626">
        <v>2.7</v>
      </c>
      <c r="BP11" s="626"/>
      <c r="BQ11" s="626"/>
      <c r="BR11" s="626"/>
      <c r="BS11" s="627">
        <v>61206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1323123</v>
      </c>
      <c r="CS11" s="624"/>
      <c r="CT11" s="624"/>
      <c r="CU11" s="624"/>
      <c r="CV11" s="624"/>
      <c r="CW11" s="624"/>
      <c r="CX11" s="624"/>
      <c r="CY11" s="625"/>
      <c r="CZ11" s="626">
        <v>5.7</v>
      </c>
      <c r="DA11" s="626"/>
      <c r="DB11" s="626"/>
      <c r="DC11" s="626"/>
      <c r="DD11" s="632">
        <v>406278</v>
      </c>
      <c r="DE11" s="624"/>
      <c r="DF11" s="624"/>
      <c r="DG11" s="624"/>
      <c r="DH11" s="624"/>
      <c r="DI11" s="624"/>
      <c r="DJ11" s="624"/>
      <c r="DK11" s="624"/>
      <c r="DL11" s="624"/>
      <c r="DM11" s="624"/>
      <c r="DN11" s="624"/>
      <c r="DO11" s="624"/>
      <c r="DP11" s="625"/>
      <c r="DQ11" s="632">
        <v>635240</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4790436</v>
      </c>
      <c r="BH12" s="624"/>
      <c r="BI12" s="624"/>
      <c r="BJ12" s="624"/>
      <c r="BK12" s="624"/>
      <c r="BL12" s="624"/>
      <c r="BM12" s="624"/>
      <c r="BN12" s="625"/>
      <c r="BO12" s="626">
        <v>59.5</v>
      </c>
      <c r="BP12" s="626"/>
      <c r="BQ12" s="626"/>
      <c r="BR12" s="626"/>
      <c r="BS12" s="627">
        <v>586392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863715</v>
      </c>
      <c r="CS12" s="624"/>
      <c r="CT12" s="624"/>
      <c r="CU12" s="624"/>
      <c r="CV12" s="624"/>
      <c r="CW12" s="624"/>
      <c r="CX12" s="624"/>
      <c r="CY12" s="625"/>
      <c r="CZ12" s="626">
        <v>3.7</v>
      </c>
      <c r="DA12" s="626"/>
      <c r="DB12" s="626"/>
      <c r="DC12" s="626"/>
      <c r="DD12" s="632">
        <v>99796</v>
      </c>
      <c r="DE12" s="624"/>
      <c r="DF12" s="624"/>
      <c r="DG12" s="624"/>
      <c r="DH12" s="624"/>
      <c r="DI12" s="624"/>
      <c r="DJ12" s="624"/>
      <c r="DK12" s="624"/>
      <c r="DL12" s="624"/>
      <c r="DM12" s="624"/>
      <c r="DN12" s="624"/>
      <c r="DO12" s="624"/>
      <c r="DP12" s="625"/>
      <c r="DQ12" s="632">
        <v>475301</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4708347</v>
      </c>
      <c r="BH13" s="624"/>
      <c r="BI13" s="624"/>
      <c r="BJ13" s="624"/>
      <c r="BK13" s="624"/>
      <c r="BL13" s="624"/>
      <c r="BM13" s="624"/>
      <c r="BN13" s="625"/>
      <c r="BO13" s="626">
        <v>58.5</v>
      </c>
      <c r="BP13" s="626"/>
      <c r="BQ13" s="626"/>
      <c r="BR13" s="626"/>
      <c r="BS13" s="627">
        <v>586392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3313531</v>
      </c>
      <c r="CS13" s="624"/>
      <c r="CT13" s="624"/>
      <c r="CU13" s="624"/>
      <c r="CV13" s="624"/>
      <c r="CW13" s="624"/>
      <c r="CX13" s="624"/>
      <c r="CY13" s="625"/>
      <c r="CZ13" s="626">
        <v>14.4</v>
      </c>
      <c r="DA13" s="626"/>
      <c r="DB13" s="626"/>
      <c r="DC13" s="626"/>
      <c r="DD13" s="632">
        <v>1693861</v>
      </c>
      <c r="DE13" s="624"/>
      <c r="DF13" s="624"/>
      <c r="DG13" s="624"/>
      <c r="DH13" s="624"/>
      <c r="DI13" s="624"/>
      <c r="DJ13" s="624"/>
      <c r="DK13" s="624"/>
      <c r="DL13" s="624"/>
      <c r="DM13" s="624"/>
      <c r="DN13" s="624"/>
      <c r="DO13" s="624"/>
      <c r="DP13" s="625"/>
      <c r="DQ13" s="632">
        <v>1851136</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1931</v>
      </c>
      <c r="S14" s="624"/>
      <c r="T14" s="624"/>
      <c r="U14" s="624"/>
      <c r="V14" s="624"/>
      <c r="W14" s="624"/>
      <c r="X14" s="624"/>
      <c r="Y14" s="625"/>
      <c r="Z14" s="626">
        <v>0</v>
      </c>
      <c r="AA14" s="626"/>
      <c r="AB14" s="626"/>
      <c r="AC14" s="626"/>
      <c r="AD14" s="627">
        <v>1931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153753</v>
      </c>
      <c r="BH14" s="624"/>
      <c r="BI14" s="624"/>
      <c r="BJ14" s="624"/>
      <c r="BK14" s="624"/>
      <c r="BL14" s="624"/>
      <c r="BM14" s="624"/>
      <c r="BN14" s="625"/>
      <c r="BO14" s="626">
        <v>1.9</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743614</v>
      </c>
      <c r="CS14" s="624"/>
      <c r="CT14" s="624"/>
      <c r="CU14" s="624"/>
      <c r="CV14" s="624"/>
      <c r="CW14" s="624"/>
      <c r="CX14" s="624"/>
      <c r="CY14" s="625"/>
      <c r="CZ14" s="626">
        <v>3.2</v>
      </c>
      <c r="DA14" s="626"/>
      <c r="DB14" s="626"/>
      <c r="DC14" s="626"/>
      <c r="DD14" s="632">
        <v>5500</v>
      </c>
      <c r="DE14" s="624"/>
      <c r="DF14" s="624"/>
      <c r="DG14" s="624"/>
      <c r="DH14" s="624"/>
      <c r="DI14" s="624"/>
      <c r="DJ14" s="624"/>
      <c r="DK14" s="624"/>
      <c r="DL14" s="624"/>
      <c r="DM14" s="624"/>
      <c r="DN14" s="624"/>
      <c r="DO14" s="624"/>
      <c r="DP14" s="625"/>
      <c r="DQ14" s="632">
        <v>721106</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294727</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2901662</v>
      </c>
      <c r="CS15" s="624"/>
      <c r="CT15" s="624"/>
      <c r="CU15" s="624"/>
      <c r="CV15" s="624"/>
      <c r="CW15" s="624"/>
      <c r="CX15" s="624"/>
      <c r="CY15" s="625"/>
      <c r="CZ15" s="626">
        <v>12.6</v>
      </c>
      <c r="DA15" s="626"/>
      <c r="DB15" s="626"/>
      <c r="DC15" s="626"/>
      <c r="DD15" s="632">
        <v>1044329</v>
      </c>
      <c r="DE15" s="624"/>
      <c r="DF15" s="624"/>
      <c r="DG15" s="624"/>
      <c r="DH15" s="624"/>
      <c r="DI15" s="624"/>
      <c r="DJ15" s="624"/>
      <c r="DK15" s="624"/>
      <c r="DL15" s="624"/>
      <c r="DM15" s="624"/>
      <c r="DN15" s="624"/>
      <c r="DO15" s="624"/>
      <c r="DP15" s="625"/>
      <c r="DQ15" s="632">
        <v>1629233</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20224</v>
      </c>
      <c r="S16" s="624"/>
      <c r="T16" s="624"/>
      <c r="U16" s="624"/>
      <c r="V16" s="624"/>
      <c r="W16" s="624"/>
      <c r="X16" s="624"/>
      <c r="Y16" s="625"/>
      <c r="Z16" s="626">
        <v>0.1</v>
      </c>
      <c r="AA16" s="626"/>
      <c r="AB16" s="626"/>
      <c r="AC16" s="626"/>
      <c r="AD16" s="627">
        <v>20224</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20676</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20343</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121471</v>
      </c>
      <c r="S17" s="624"/>
      <c r="T17" s="624"/>
      <c r="U17" s="624"/>
      <c r="V17" s="624"/>
      <c r="W17" s="624"/>
      <c r="X17" s="624"/>
      <c r="Y17" s="625"/>
      <c r="Z17" s="626">
        <v>0.5</v>
      </c>
      <c r="AA17" s="626"/>
      <c r="AB17" s="626"/>
      <c r="AC17" s="626"/>
      <c r="AD17" s="627">
        <v>121471</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2427600</v>
      </c>
      <c r="CS17" s="624"/>
      <c r="CT17" s="624"/>
      <c r="CU17" s="624"/>
      <c r="CV17" s="624"/>
      <c r="CW17" s="624"/>
      <c r="CX17" s="624"/>
      <c r="CY17" s="625"/>
      <c r="CZ17" s="626">
        <v>10.5</v>
      </c>
      <c r="DA17" s="626"/>
      <c r="DB17" s="626"/>
      <c r="DC17" s="626"/>
      <c r="DD17" s="632" t="s">
        <v>122</v>
      </c>
      <c r="DE17" s="624"/>
      <c r="DF17" s="624"/>
      <c r="DG17" s="624"/>
      <c r="DH17" s="624"/>
      <c r="DI17" s="624"/>
      <c r="DJ17" s="624"/>
      <c r="DK17" s="624"/>
      <c r="DL17" s="624"/>
      <c r="DM17" s="624"/>
      <c r="DN17" s="624"/>
      <c r="DO17" s="624"/>
      <c r="DP17" s="625"/>
      <c r="DQ17" s="632">
        <v>2427482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42219</v>
      </c>
      <c r="S18" s="624"/>
      <c r="T18" s="624"/>
      <c r="U18" s="624"/>
      <c r="V18" s="624"/>
      <c r="W18" s="624"/>
      <c r="X18" s="624"/>
      <c r="Y18" s="625"/>
      <c r="Z18" s="626">
        <v>0.2</v>
      </c>
      <c r="AA18" s="626"/>
      <c r="AB18" s="626"/>
      <c r="AC18" s="626"/>
      <c r="AD18" s="627">
        <v>42219</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37726</v>
      </c>
      <c r="S19" s="624"/>
      <c r="T19" s="624"/>
      <c r="U19" s="624"/>
      <c r="V19" s="624"/>
      <c r="W19" s="624"/>
      <c r="X19" s="624"/>
      <c r="Y19" s="625"/>
      <c r="Z19" s="626">
        <v>0.2</v>
      </c>
      <c r="AA19" s="626"/>
      <c r="AB19" s="626"/>
      <c r="AC19" s="626"/>
      <c r="AD19" s="627">
        <v>37726</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41656</v>
      </c>
      <c r="BH19" s="624"/>
      <c r="BI19" s="624"/>
      <c r="BJ19" s="624"/>
      <c r="BK19" s="624"/>
      <c r="BL19" s="624"/>
      <c r="BM19" s="624"/>
      <c r="BN19" s="625"/>
      <c r="BO19" s="626">
        <v>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4493</v>
      </c>
      <c r="S20" s="624"/>
      <c r="T20" s="624"/>
      <c r="U20" s="624"/>
      <c r="V20" s="624"/>
      <c r="W20" s="624"/>
      <c r="X20" s="624"/>
      <c r="Y20" s="625"/>
      <c r="Z20" s="626">
        <v>0</v>
      </c>
      <c r="AA20" s="626"/>
      <c r="AB20" s="626"/>
      <c r="AC20" s="626"/>
      <c r="AD20" s="627">
        <v>4493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41656</v>
      </c>
      <c r="BH20" s="624"/>
      <c r="BI20" s="624"/>
      <c r="BJ20" s="624"/>
      <c r="BK20" s="624"/>
      <c r="BL20" s="624"/>
      <c r="BM20" s="624"/>
      <c r="BN20" s="625"/>
      <c r="BO20" s="626">
        <v>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23058632</v>
      </c>
      <c r="CS20" s="624"/>
      <c r="CT20" s="624"/>
      <c r="CU20" s="624"/>
      <c r="CV20" s="624"/>
      <c r="CW20" s="624"/>
      <c r="CX20" s="624"/>
      <c r="CY20" s="625"/>
      <c r="CZ20" s="626">
        <v>100</v>
      </c>
      <c r="DA20" s="626"/>
      <c r="DB20" s="626"/>
      <c r="DC20" s="626"/>
      <c r="DD20" s="632">
        <v>3869625</v>
      </c>
      <c r="DE20" s="624"/>
      <c r="DF20" s="624"/>
      <c r="DG20" s="624"/>
      <c r="DH20" s="624"/>
      <c r="DI20" s="624"/>
      <c r="DJ20" s="624"/>
      <c r="DK20" s="624"/>
      <c r="DL20" s="624"/>
      <c r="DM20" s="624"/>
      <c r="DN20" s="624"/>
      <c r="DO20" s="624"/>
      <c r="DP20" s="625"/>
      <c r="DQ20" s="632">
        <v>15372615</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5084394</v>
      </c>
      <c r="S21" s="624"/>
      <c r="T21" s="624"/>
      <c r="U21" s="624"/>
      <c r="V21" s="624"/>
      <c r="W21" s="624"/>
      <c r="X21" s="624"/>
      <c r="Y21" s="625"/>
      <c r="Z21" s="626">
        <v>21.4</v>
      </c>
      <c r="AA21" s="626"/>
      <c r="AB21" s="626"/>
      <c r="AC21" s="626"/>
      <c r="AD21" s="627">
        <v>4236896</v>
      </c>
      <c r="AE21" s="627"/>
      <c r="AF21" s="627"/>
      <c r="AG21" s="627"/>
      <c r="AH21" s="627"/>
      <c r="AI21" s="627"/>
      <c r="AJ21" s="627"/>
      <c r="AK21" s="627"/>
      <c r="AL21" s="628">
        <v>30.6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41656</v>
      </c>
      <c r="BH21" s="624"/>
      <c r="BI21" s="624"/>
      <c r="BJ21" s="624"/>
      <c r="BK21" s="624"/>
      <c r="BL21" s="624"/>
      <c r="BM21" s="624"/>
      <c r="BN21" s="625"/>
      <c r="BO21" s="626">
        <v>0.5</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4236896</v>
      </c>
      <c r="S22" s="624"/>
      <c r="T22" s="624"/>
      <c r="U22" s="624"/>
      <c r="V22" s="624"/>
      <c r="W22" s="624"/>
      <c r="X22" s="624"/>
      <c r="Y22" s="625"/>
      <c r="Z22" s="626">
        <v>17.8</v>
      </c>
      <c r="AA22" s="626"/>
      <c r="AB22" s="626"/>
      <c r="AC22" s="626"/>
      <c r="AD22" s="627">
        <v>4236896</v>
      </c>
      <c r="AE22" s="627"/>
      <c r="AF22" s="627"/>
      <c r="AG22" s="627"/>
      <c r="AH22" s="627"/>
      <c r="AI22" s="627"/>
      <c r="AJ22" s="627"/>
      <c r="AK22" s="627"/>
      <c r="AL22" s="628">
        <v>30.6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847498</v>
      </c>
      <c r="S23" s="624"/>
      <c r="T23" s="624"/>
      <c r="U23" s="624"/>
      <c r="V23" s="624"/>
      <c r="W23" s="624"/>
      <c r="X23" s="624"/>
      <c r="Y23" s="625"/>
      <c r="Z23" s="626">
        <v>3.6</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9027030</v>
      </c>
      <c r="CS24" s="613"/>
      <c r="CT24" s="613"/>
      <c r="CU24" s="613"/>
      <c r="CV24" s="613"/>
      <c r="CW24" s="613"/>
      <c r="CX24" s="613"/>
      <c r="CY24" s="614"/>
      <c r="CZ24" s="617">
        <v>39.1</v>
      </c>
      <c r="DA24" s="618"/>
      <c r="DB24" s="618"/>
      <c r="DC24" s="634"/>
      <c r="DD24" s="658">
        <v>6634654</v>
      </c>
      <c r="DE24" s="613"/>
      <c r="DF24" s="613"/>
      <c r="DG24" s="613"/>
      <c r="DH24" s="613"/>
      <c r="DI24" s="613"/>
      <c r="DJ24" s="613"/>
      <c r="DK24" s="614"/>
      <c r="DL24" s="658">
        <v>6281549</v>
      </c>
      <c r="DM24" s="613"/>
      <c r="DN24" s="613"/>
      <c r="DO24" s="613"/>
      <c r="DP24" s="613"/>
      <c r="DQ24" s="613"/>
      <c r="DR24" s="613"/>
      <c r="DS24" s="613"/>
      <c r="DT24" s="613"/>
      <c r="DU24" s="613"/>
      <c r="DV24" s="614"/>
      <c r="DW24" s="617">
        <v>45</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14657442</v>
      </c>
      <c r="S25" s="624"/>
      <c r="T25" s="624"/>
      <c r="U25" s="624"/>
      <c r="V25" s="624"/>
      <c r="W25" s="624"/>
      <c r="X25" s="624"/>
      <c r="Y25" s="625"/>
      <c r="Z25" s="626">
        <v>61.6</v>
      </c>
      <c r="AA25" s="626"/>
      <c r="AB25" s="626"/>
      <c r="AC25" s="626"/>
      <c r="AD25" s="627">
        <v>13809944</v>
      </c>
      <c r="AE25" s="627"/>
      <c r="AF25" s="627"/>
      <c r="AG25" s="627"/>
      <c r="AH25" s="627"/>
      <c r="AI25" s="627"/>
      <c r="AJ25" s="627"/>
      <c r="AK25" s="627"/>
      <c r="AL25" s="628">
        <v>99.7</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3222725</v>
      </c>
      <c r="CS25" s="655"/>
      <c r="CT25" s="655"/>
      <c r="CU25" s="655"/>
      <c r="CV25" s="655"/>
      <c r="CW25" s="655"/>
      <c r="CX25" s="655"/>
      <c r="CY25" s="656"/>
      <c r="CZ25" s="628">
        <v>14</v>
      </c>
      <c r="DA25" s="653"/>
      <c r="DB25" s="653"/>
      <c r="DC25" s="657"/>
      <c r="DD25" s="632">
        <v>2943375</v>
      </c>
      <c r="DE25" s="655"/>
      <c r="DF25" s="655"/>
      <c r="DG25" s="655"/>
      <c r="DH25" s="655"/>
      <c r="DI25" s="655"/>
      <c r="DJ25" s="655"/>
      <c r="DK25" s="656"/>
      <c r="DL25" s="632">
        <v>2811132</v>
      </c>
      <c r="DM25" s="655"/>
      <c r="DN25" s="655"/>
      <c r="DO25" s="655"/>
      <c r="DP25" s="655"/>
      <c r="DQ25" s="655"/>
      <c r="DR25" s="655"/>
      <c r="DS25" s="655"/>
      <c r="DT25" s="655"/>
      <c r="DU25" s="655"/>
      <c r="DV25" s="656"/>
      <c r="DW25" s="628">
        <v>20.100000000000001</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2474</v>
      </c>
      <c r="S26" s="624"/>
      <c r="T26" s="624"/>
      <c r="U26" s="624"/>
      <c r="V26" s="624"/>
      <c r="W26" s="624"/>
      <c r="X26" s="624"/>
      <c r="Y26" s="625"/>
      <c r="Z26" s="626">
        <v>0</v>
      </c>
      <c r="AA26" s="626"/>
      <c r="AB26" s="626"/>
      <c r="AC26" s="626"/>
      <c r="AD26" s="627">
        <v>2474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2022988</v>
      </c>
      <c r="CS26" s="624"/>
      <c r="CT26" s="624"/>
      <c r="CU26" s="624"/>
      <c r="CV26" s="624"/>
      <c r="CW26" s="624"/>
      <c r="CX26" s="624"/>
      <c r="CY26" s="625"/>
      <c r="CZ26" s="628">
        <v>8.8000000000000007</v>
      </c>
      <c r="DA26" s="653"/>
      <c r="DB26" s="653"/>
      <c r="DC26" s="657"/>
      <c r="DD26" s="632">
        <v>1814638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53052</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8047610</v>
      </c>
      <c r="BH27" s="624"/>
      <c r="BI27" s="624"/>
      <c r="BJ27" s="624"/>
      <c r="BK27" s="624"/>
      <c r="BL27" s="624"/>
      <c r="BM27" s="624"/>
      <c r="BN27" s="625"/>
      <c r="BO27" s="626">
        <v>100</v>
      </c>
      <c r="BP27" s="626"/>
      <c r="BQ27" s="626"/>
      <c r="BR27" s="626"/>
      <c r="BS27" s="627">
        <v>673872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3376705</v>
      </c>
      <c r="CS27" s="655"/>
      <c r="CT27" s="655"/>
      <c r="CU27" s="655"/>
      <c r="CV27" s="655"/>
      <c r="CW27" s="655"/>
      <c r="CX27" s="655"/>
      <c r="CY27" s="656"/>
      <c r="CZ27" s="628">
        <v>14.6</v>
      </c>
      <c r="DA27" s="653"/>
      <c r="DB27" s="653"/>
      <c r="DC27" s="657"/>
      <c r="DD27" s="632">
        <v>1263797</v>
      </c>
      <c r="DE27" s="655"/>
      <c r="DF27" s="655"/>
      <c r="DG27" s="655"/>
      <c r="DH27" s="655"/>
      <c r="DI27" s="655"/>
      <c r="DJ27" s="655"/>
      <c r="DK27" s="656"/>
      <c r="DL27" s="632">
        <v>1042935</v>
      </c>
      <c r="DM27" s="655"/>
      <c r="DN27" s="655"/>
      <c r="DO27" s="655"/>
      <c r="DP27" s="655"/>
      <c r="DQ27" s="655"/>
      <c r="DR27" s="655"/>
      <c r="DS27" s="655"/>
      <c r="DT27" s="655"/>
      <c r="DU27" s="655"/>
      <c r="DV27" s="656"/>
      <c r="DW27" s="628">
        <v>7.5</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196310</v>
      </c>
      <c r="S28" s="624"/>
      <c r="T28" s="624"/>
      <c r="U28" s="624"/>
      <c r="V28" s="624"/>
      <c r="W28" s="624"/>
      <c r="X28" s="624"/>
      <c r="Y28" s="625"/>
      <c r="Z28" s="626">
        <v>0.8</v>
      </c>
      <c r="AA28" s="626"/>
      <c r="AB28" s="626"/>
      <c r="AC28" s="626"/>
      <c r="AD28" s="627">
        <v>28177</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2427600</v>
      </c>
      <c r="CS28" s="624"/>
      <c r="CT28" s="624"/>
      <c r="CU28" s="624"/>
      <c r="CV28" s="624"/>
      <c r="CW28" s="624"/>
      <c r="CX28" s="624"/>
      <c r="CY28" s="625"/>
      <c r="CZ28" s="628">
        <v>10.5</v>
      </c>
      <c r="DA28" s="653"/>
      <c r="DB28" s="653"/>
      <c r="DC28" s="657"/>
      <c r="DD28" s="632">
        <v>2427482</v>
      </c>
      <c r="DE28" s="624"/>
      <c r="DF28" s="624"/>
      <c r="DG28" s="624"/>
      <c r="DH28" s="624"/>
      <c r="DI28" s="624"/>
      <c r="DJ28" s="624"/>
      <c r="DK28" s="625"/>
      <c r="DL28" s="632">
        <v>2427482</v>
      </c>
      <c r="DM28" s="624"/>
      <c r="DN28" s="624"/>
      <c r="DO28" s="624"/>
      <c r="DP28" s="624"/>
      <c r="DQ28" s="624"/>
      <c r="DR28" s="624"/>
      <c r="DS28" s="624"/>
      <c r="DT28" s="624"/>
      <c r="DU28" s="624"/>
      <c r="DV28" s="625"/>
      <c r="DW28" s="628">
        <v>17.399999999999999</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24313</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2427241</v>
      </c>
      <c r="CS29" s="655"/>
      <c r="CT29" s="655"/>
      <c r="CU29" s="655"/>
      <c r="CV29" s="655"/>
      <c r="CW29" s="655"/>
      <c r="CX29" s="655"/>
      <c r="CY29" s="656"/>
      <c r="CZ29" s="628">
        <v>10.5</v>
      </c>
      <c r="DA29" s="653"/>
      <c r="DB29" s="653"/>
      <c r="DC29" s="657"/>
      <c r="DD29" s="632">
        <v>2427123</v>
      </c>
      <c r="DE29" s="655"/>
      <c r="DF29" s="655"/>
      <c r="DG29" s="655"/>
      <c r="DH29" s="655"/>
      <c r="DI29" s="655"/>
      <c r="DJ29" s="655"/>
      <c r="DK29" s="656"/>
      <c r="DL29" s="632">
        <v>2427123</v>
      </c>
      <c r="DM29" s="655"/>
      <c r="DN29" s="655"/>
      <c r="DO29" s="655"/>
      <c r="DP29" s="655"/>
      <c r="DQ29" s="655"/>
      <c r="DR29" s="655"/>
      <c r="DS29" s="655"/>
      <c r="DT29" s="655"/>
      <c r="DU29" s="655"/>
      <c r="DV29" s="656"/>
      <c r="DW29" s="628">
        <v>17.399999999999999</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3257679</v>
      </c>
      <c r="S30" s="624"/>
      <c r="T30" s="624"/>
      <c r="U30" s="624"/>
      <c r="V30" s="624"/>
      <c r="W30" s="624"/>
      <c r="X30" s="624"/>
      <c r="Y30" s="625"/>
      <c r="Z30" s="626">
        <v>13.7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2334672</v>
      </c>
      <c r="CS30" s="624"/>
      <c r="CT30" s="624"/>
      <c r="CU30" s="624"/>
      <c r="CV30" s="624"/>
      <c r="CW30" s="624"/>
      <c r="CX30" s="624"/>
      <c r="CY30" s="625"/>
      <c r="CZ30" s="628">
        <v>10.1</v>
      </c>
      <c r="DA30" s="653"/>
      <c r="DB30" s="653"/>
      <c r="DC30" s="657"/>
      <c r="DD30" s="632">
        <v>2334554</v>
      </c>
      <c r="DE30" s="624"/>
      <c r="DF30" s="624"/>
      <c r="DG30" s="624"/>
      <c r="DH30" s="624"/>
      <c r="DI30" s="624"/>
      <c r="DJ30" s="624"/>
      <c r="DK30" s="625"/>
      <c r="DL30" s="632">
        <v>2334554</v>
      </c>
      <c r="DM30" s="624"/>
      <c r="DN30" s="624"/>
      <c r="DO30" s="624"/>
      <c r="DP30" s="624"/>
      <c r="DQ30" s="624"/>
      <c r="DR30" s="624"/>
      <c r="DS30" s="624"/>
      <c r="DT30" s="624"/>
      <c r="DU30" s="624"/>
      <c r="DV30" s="625"/>
      <c r="DW30" s="628">
        <v>16.7</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98.1</v>
      </c>
      <c r="BN31" s="667"/>
      <c r="BO31" s="667"/>
      <c r="BP31" s="667"/>
      <c r="BQ31" s="668"/>
      <c r="BR31" s="679">
        <v>99.4</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92569</v>
      </c>
      <c r="CS31" s="655"/>
      <c r="CT31" s="655"/>
      <c r="CU31" s="655"/>
      <c r="CV31" s="655"/>
      <c r="CW31" s="655"/>
      <c r="CX31" s="655"/>
      <c r="CY31" s="656"/>
      <c r="CZ31" s="628">
        <v>0.4</v>
      </c>
      <c r="DA31" s="653"/>
      <c r="DB31" s="653"/>
      <c r="DC31" s="657"/>
      <c r="DD31" s="632">
        <v>92569</v>
      </c>
      <c r="DE31" s="655"/>
      <c r="DF31" s="655"/>
      <c r="DG31" s="655"/>
      <c r="DH31" s="655"/>
      <c r="DI31" s="655"/>
      <c r="DJ31" s="655"/>
      <c r="DK31" s="656"/>
      <c r="DL31" s="632">
        <v>92569</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1286742</v>
      </c>
      <c r="S32" s="624"/>
      <c r="T32" s="624"/>
      <c r="U32" s="624"/>
      <c r="V32" s="624"/>
      <c r="W32" s="624"/>
      <c r="X32" s="624"/>
      <c r="Y32" s="625"/>
      <c r="Z32" s="626">
        <v>5.4</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99.4</v>
      </c>
      <c r="BH32" s="655"/>
      <c r="BI32" s="655"/>
      <c r="BJ32" s="655"/>
      <c r="BK32" s="655"/>
      <c r="BL32" s="655"/>
      <c r="BM32" s="629">
        <v>98.2</v>
      </c>
      <c r="BN32" s="655"/>
      <c r="BO32" s="655"/>
      <c r="BP32" s="655"/>
      <c r="BQ32" s="678"/>
      <c r="BR32" s="680">
        <v>99.4</v>
      </c>
      <c r="BS32" s="655"/>
      <c r="BT32" s="655"/>
      <c r="BU32" s="655"/>
      <c r="BV32" s="655"/>
      <c r="BW32" s="655"/>
      <c r="BX32" s="629">
        <v>98.1</v>
      </c>
      <c r="BY32" s="655"/>
      <c r="BZ32" s="655"/>
      <c r="CA32" s="655"/>
      <c r="CB32" s="678"/>
      <c r="CD32" s="663"/>
      <c r="CE32" s="664"/>
      <c r="CF32" s="620" t="s">
        <v>304</v>
      </c>
      <c r="CG32" s="621"/>
      <c r="CH32" s="621"/>
      <c r="CI32" s="621"/>
      <c r="CJ32" s="621"/>
      <c r="CK32" s="621"/>
      <c r="CL32" s="621"/>
      <c r="CM32" s="621"/>
      <c r="CN32" s="621"/>
      <c r="CO32" s="621"/>
      <c r="CP32" s="621"/>
      <c r="CQ32" s="622"/>
      <c r="CR32" s="623">
        <v>359</v>
      </c>
      <c r="CS32" s="624"/>
      <c r="CT32" s="624"/>
      <c r="CU32" s="624"/>
      <c r="CV32" s="624"/>
      <c r="CW32" s="624"/>
      <c r="CX32" s="624"/>
      <c r="CY32" s="625"/>
      <c r="CZ32" s="628">
        <v>0</v>
      </c>
      <c r="DA32" s="653"/>
      <c r="DB32" s="653"/>
      <c r="DC32" s="657"/>
      <c r="DD32" s="632">
        <v>359</v>
      </c>
      <c r="DE32" s="624"/>
      <c r="DF32" s="624"/>
      <c r="DG32" s="624"/>
      <c r="DH32" s="624"/>
      <c r="DI32" s="624"/>
      <c r="DJ32" s="624"/>
      <c r="DK32" s="625"/>
      <c r="DL32" s="632">
        <v>359</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25376</v>
      </c>
      <c r="S33" s="624"/>
      <c r="T33" s="624"/>
      <c r="U33" s="624"/>
      <c r="V33" s="624"/>
      <c r="W33" s="624"/>
      <c r="X33" s="624"/>
      <c r="Y33" s="625"/>
      <c r="Z33" s="626">
        <v>0.1</v>
      </c>
      <c r="AA33" s="626"/>
      <c r="AB33" s="626"/>
      <c r="AC33" s="626"/>
      <c r="AD33" s="627">
        <v>6214</v>
      </c>
      <c r="AE33" s="627"/>
      <c r="AF33" s="627"/>
      <c r="AG33" s="627"/>
      <c r="AH33" s="627"/>
      <c r="AI33" s="627"/>
      <c r="AJ33" s="627"/>
      <c r="AK33" s="627"/>
      <c r="AL33" s="628">
        <v>0</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99.4</v>
      </c>
      <c r="BH33" s="682"/>
      <c r="BI33" s="682"/>
      <c r="BJ33" s="682"/>
      <c r="BK33" s="682"/>
      <c r="BL33" s="682"/>
      <c r="BM33" s="683">
        <v>97.9</v>
      </c>
      <c r="BN33" s="682"/>
      <c r="BO33" s="682"/>
      <c r="BP33" s="682"/>
      <c r="BQ33" s="684"/>
      <c r="BR33" s="681">
        <v>99.4</v>
      </c>
      <c r="BS33" s="682"/>
      <c r="BT33" s="682"/>
      <c r="BU33" s="682"/>
      <c r="BV33" s="682"/>
      <c r="BW33" s="682"/>
      <c r="BX33" s="683">
        <v>97.8</v>
      </c>
      <c r="BY33" s="682"/>
      <c r="BZ33" s="682"/>
      <c r="CA33" s="682"/>
      <c r="CB33" s="684"/>
      <c r="CD33" s="620" t="s">
        <v>307</v>
      </c>
      <c r="CE33" s="621"/>
      <c r="CF33" s="621"/>
      <c r="CG33" s="621"/>
      <c r="CH33" s="621"/>
      <c r="CI33" s="621"/>
      <c r="CJ33" s="621"/>
      <c r="CK33" s="621"/>
      <c r="CL33" s="621"/>
      <c r="CM33" s="621"/>
      <c r="CN33" s="621"/>
      <c r="CO33" s="621"/>
      <c r="CP33" s="621"/>
      <c r="CQ33" s="622"/>
      <c r="CR33" s="623">
        <v>10141301</v>
      </c>
      <c r="CS33" s="655"/>
      <c r="CT33" s="655"/>
      <c r="CU33" s="655"/>
      <c r="CV33" s="655"/>
      <c r="CW33" s="655"/>
      <c r="CX33" s="655"/>
      <c r="CY33" s="656"/>
      <c r="CZ33" s="628">
        <v>44</v>
      </c>
      <c r="DA33" s="653"/>
      <c r="DB33" s="653"/>
      <c r="DC33" s="657"/>
      <c r="DD33" s="632">
        <v>7913355</v>
      </c>
      <c r="DE33" s="655"/>
      <c r="DF33" s="655"/>
      <c r="DG33" s="655"/>
      <c r="DH33" s="655"/>
      <c r="DI33" s="655"/>
      <c r="DJ33" s="655"/>
      <c r="DK33" s="656"/>
      <c r="DL33" s="632">
        <v>6219581</v>
      </c>
      <c r="DM33" s="655"/>
      <c r="DN33" s="655"/>
      <c r="DO33" s="655"/>
      <c r="DP33" s="655"/>
      <c r="DQ33" s="655"/>
      <c r="DR33" s="655"/>
      <c r="DS33" s="655"/>
      <c r="DT33" s="655"/>
      <c r="DU33" s="655"/>
      <c r="DV33" s="656"/>
      <c r="DW33" s="628">
        <v>44.5</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336897</v>
      </c>
      <c r="S34" s="624"/>
      <c r="T34" s="624"/>
      <c r="U34" s="624"/>
      <c r="V34" s="624"/>
      <c r="W34" s="624"/>
      <c r="X34" s="624"/>
      <c r="Y34" s="625"/>
      <c r="Z34" s="626">
        <v>1.4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2695138</v>
      </c>
      <c r="CS34" s="624"/>
      <c r="CT34" s="624"/>
      <c r="CU34" s="624"/>
      <c r="CV34" s="624"/>
      <c r="CW34" s="624"/>
      <c r="CX34" s="624"/>
      <c r="CY34" s="625"/>
      <c r="CZ34" s="628">
        <v>11.7</v>
      </c>
      <c r="DA34" s="653"/>
      <c r="DB34" s="653"/>
      <c r="DC34" s="657"/>
      <c r="DD34" s="632">
        <v>2178407</v>
      </c>
      <c r="DE34" s="624"/>
      <c r="DF34" s="624"/>
      <c r="DG34" s="624"/>
      <c r="DH34" s="624"/>
      <c r="DI34" s="624"/>
      <c r="DJ34" s="624"/>
      <c r="DK34" s="625"/>
      <c r="DL34" s="632">
        <v>2004043</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580555</v>
      </c>
      <c r="S35" s="624"/>
      <c r="T35" s="624"/>
      <c r="U35" s="624"/>
      <c r="V35" s="624"/>
      <c r="W35" s="624"/>
      <c r="X35" s="624"/>
      <c r="Y35" s="625"/>
      <c r="Z35" s="626">
        <v>2.4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441308</v>
      </c>
      <c r="CS35" s="655"/>
      <c r="CT35" s="655"/>
      <c r="CU35" s="655"/>
      <c r="CV35" s="655"/>
      <c r="CW35" s="655"/>
      <c r="CX35" s="655"/>
      <c r="CY35" s="656"/>
      <c r="CZ35" s="628">
        <v>1.9</v>
      </c>
      <c r="DA35" s="653"/>
      <c r="DB35" s="653"/>
      <c r="DC35" s="657"/>
      <c r="DD35" s="632">
        <v>241044</v>
      </c>
      <c r="DE35" s="655"/>
      <c r="DF35" s="655"/>
      <c r="DG35" s="655"/>
      <c r="DH35" s="655"/>
      <c r="DI35" s="655"/>
      <c r="DJ35" s="655"/>
      <c r="DK35" s="656"/>
      <c r="DL35" s="632">
        <v>240991</v>
      </c>
      <c r="DM35" s="655"/>
      <c r="DN35" s="655"/>
      <c r="DO35" s="655"/>
      <c r="DP35" s="655"/>
      <c r="DQ35" s="655"/>
      <c r="DR35" s="655"/>
      <c r="DS35" s="655"/>
      <c r="DT35" s="655"/>
      <c r="DU35" s="655"/>
      <c r="DV35" s="656"/>
      <c r="DW35" s="628">
        <v>1.7</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1019677</v>
      </c>
      <c r="S36" s="624"/>
      <c r="T36" s="624"/>
      <c r="U36" s="624"/>
      <c r="V36" s="624"/>
      <c r="W36" s="624"/>
      <c r="X36" s="624"/>
      <c r="Y36" s="625"/>
      <c r="Z36" s="626">
        <v>4.3</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3243458</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82606</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4153725</v>
      </c>
      <c r="CS36" s="624"/>
      <c r="CT36" s="624"/>
      <c r="CU36" s="624"/>
      <c r="CV36" s="624"/>
      <c r="CW36" s="624"/>
      <c r="CX36" s="624"/>
      <c r="CY36" s="625"/>
      <c r="CZ36" s="628">
        <v>18</v>
      </c>
      <c r="DA36" s="653"/>
      <c r="DB36" s="653"/>
      <c r="DC36" s="657"/>
      <c r="DD36" s="632">
        <v>3580669</v>
      </c>
      <c r="DE36" s="624"/>
      <c r="DF36" s="624"/>
      <c r="DG36" s="624"/>
      <c r="DH36" s="624"/>
      <c r="DI36" s="624"/>
      <c r="DJ36" s="624"/>
      <c r="DK36" s="625"/>
      <c r="DL36" s="632">
        <v>2789037</v>
      </c>
      <c r="DM36" s="624"/>
      <c r="DN36" s="624"/>
      <c r="DO36" s="624"/>
      <c r="DP36" s="624"/>
      <c r="DQ36" s="624"/>
      <c r="DR36" s="624"/>
      <c r="DS36" s="624"/>
      <c r="DT36" s="624"/>
      <c r="DU36" s="624"/>
      <c r="DV36" s="625"/>
      <c r="DW36" s="628">
        <v>20</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909606</v>
      </c>
      <c r="S37" s="624"/>
      <c r="T37" s="624"/>
      <c r="U37" s="624"/>
      <c r="V37" s="624"/>
      <c r="W37" s="624"/>
      <c r="X37" s="624"/>
      <c r="Y37" s="625"/>
      <c r="Z37" s="626">
        <v>3.8</v>
      </c>
      <c r="AA37" s="626"/>
      <c r="AB37" s="626"/>
      <c r="AC37" s="626"/>
      <c r="AD37" s="627">
        <v>4509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928854</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54925</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1158887</v>
      </c>
      <c r="CS37" s="655"/>
      <c r="CT37" s="655"/>
      <c r="CU37" s="655"/>
      <c r="CV37" s="655"/>
      <c r="CW37" s="655"/>
      <c r="CX37" s="655"/>
      <c r="CY37" s="656"/>
      <c r="CZ37" s="628">
        <v>5</v>
      </c>
      <c r="DA37" s="653"/>
      <c r="DB37" s="653"/>
      <c r="DC37" s="657"/>
      <c r="DD37" s="632">
        <v>1137658</v>
      </c>
      <c r="DE37" s="655"/>
      <c r="DF37" s="655"/>
      <c r="DG37" s="655"/>
      <c r="DH37" s="655"/>
      <c r="DI37" s="655"/>
      <c r="DJ37" s="655"/>
      <c r="DK37" s="656"/>
      <c r="DL37" s="632">
        <v>1119507</v>
      </c>
      <c r="DM37" s="655"/>
      <c r="DN37" s="655"/>
      <c r="DO37" s="655"/>
      <c r="DP37" s="655"/>
      <c r="DQ37" s="655"/>
      <c r="DR37" s="655"/>
      <c r="DS37" s="655"/>
      <c r="DT37" s="655"/>
      <c r="DU37" s="655"/>
      <c r="DV37" s="656"/>
      <c r="DW37" s="628">
        <v>8</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1439312</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678795</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4243</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1521755</v>
      </c>
      <c r="CS38" s="624"/>
      <c r="CT38" s="624"/>
      <c r="CU38" s="624"/>
      <c r="CV38" s="624"/>
      <c r="CW38" s="624"/>
      <c r="CX38" s="624"/>
      <c r="CY38" s="625"/>
      <c r="CZ38" s="628">
        <v>6.6</v>
      </c>
      <c r="DA38" s="653"/>
      <c r="DB38" s="653"/>
      <c r="DC38" s="657"/>
      <c r="DD38" s="632">
        <v>1267042</v>
      </c>
      <c r="DE38" s="624"/>
      <c r="DF38" s="624"/>
      <c r="DG38" s="624"/>
      <c r="DH38" s="624"/>
      <c r="DI38" s="624"/>
      <c r="DJ38" s="624"/>
      <c r="DK38" s="625"/>
      <c r="DL38" s="632">
        <v>1178450</v>
      </c>
      <c r="DM38" s="624"/>
      <c r="DN38" s="624"/>
      <c r="DO38" s="624"/>
      <c r="DP38" s="624"/>
      <c r="DQ38" s="624"/>
      <c r="DR38" s="624"/>
      <c r="DS38" s="624"/>
      <c r="DT38" s="624"/>
      <c r="DU38" s="624"/>
      <c r="DV38" s="625"/>
      <c r="DW38" s="628">
        <v>8.4</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90118</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6089</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428474</v>
      </c>
      <c r="CS39" s="655"/>
      <c r="CT39" s="655"/>
      <c r="CU39" s="655"/>
      <c r="CV39" s="655"/>
      <c r="CW39" s="655"/>
      <c r="CX39" s="655"/>
      <c r="CY39" s="656"/>
      <c r="CZ39" s="628">
        <v>1.9</v>
      </c>
      <c r="DA39" s="653"/>
      <c r="DB39" s="653"/>
      <c r="DC39" s="657"/>
      <c r="DD39" s="632">
        <v>120052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v>115212</v>
      </c>
      <c r="S40" s="624"/>
      <c r="T40" s="624"/>
      <c r="U40" s="624"/>
      <c r="V40" s="624"/>
      <c r="W40" s="624"/>
      <c r="X40" s="624"/>
      <c r="Y40" s="625"/>
      <c r="Z40" s="626">
        <v>0.5</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60491</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900901</v>
      </c>
      <c r="CS40" s="624"/>
      <c r="CT40" s="624"/>
      <c r="CU40" s="624"/>
      <c r="CV40" s="624"/>
      <c r="CW40" s="624"/>
      <c r="CX40" s="624"/>
      <c r="CY40" s="625"/>
      <c r="CZ40" s="628">
        <v>3.9</v>
      </c>
      <c r="DA40" s="653"/>
      <c r="DB40" s="653"/>
      <c r="DC40" s="657"/>
      <c r="DD40" s="632">
        <v>526141</v>
      </c>
      <c r="DE40" s="624"/>
      <c r="DF40" s="624"/>
      <c r="DG40" s="624"/>
      <c r="DH40" s="624"/>
      <c r="DI40" s="624"/>
      <c r="DJ40" s="624"/>
      <c r="DK40" s="625"/>
      <c r="DL40" s="632">
        <v>7060</v>
      </c>
      <c r="DM40" s="624"/>
      <c r="DN40" s="624"/>
      <c r="DO40" s="624"/>
      <c r="DP40" s="624"/>
      <c r="DQ40" s="624"/>
      <c r="DR40" s="624"/>
      <c r="DS40" s="624"/>
      <c r="DT40" s="624"/>
      <c r="DU40" s="624"/>
      <c r="DV40" s="625"/>
      <c r="DW40" s="628">
        <v>0.1</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23789435</v>
      </c>
      <c r="S41" s="696"/>
      <c r="T41" s="696"/>
      <c r="U41" s="696"/>
      <c r="V41" s="696"/>
      <c r="W41" s="696"/>
      <c r="X41" s="696"/>
      <c r="Y41" s="700"/>
      <c r="Z41" s="701">
        <v>100</v>
      </c>
      <c r="AA41" s="701"/>
      <c r="AB41" s="701"/>
      <c r="AC41" s="701"/>
      <c r="AD41" s="702">
        <v>13851318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194610</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1290590</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381</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3890301</v>
      </c>
      <c r="CS42" s="655"/>
      <c r="CT42" s="655"/>
      <c r="CU42" s="655"/>
      <c r="CV42" s="655"/>
      <c r="CW42" s="655"/>
      <c r="CX42" s="655"/>
      <c r="CY42" s="656"/>
      <c r="CZ42" s="628">
        <v>16.899999999999999</v>
      </c>
      <c r="DA42" s="653"/>
      <c r="DB42" s="653"/>
      <c r="DC42" s="657"/>
      <c r="DD42" s="632">
        <v>824606</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107462</v>
      </c>
      <c r="CS43" s="655"/>
      <c r="CT43" s="655"/>
      <c r="CU43" s="655"/>
      <c r="CV43" s="655"/>
      <c r="CW43" s="655"/>
      <c r="CX43" s="655"/>
      <c r="CY43" s="656"/>
      <c r="CZ43" s="628">
        <v>0.5</v>
      </c>
      <c r="DA43" s="653"/>
      <c r="DB43" s="653"/>
      <c r="DC43" s="657"/>
      <c r="DD43" s="632">
        <v>107461</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3869625</v>
      </c>
      <c r="CS44" s="624"/>
      <c r="CT44" s="624"/>
      <c r="CU44" s="624"/>
      <c r="CV44" s="624"/>
      <c r="CW44" s="624"/>
      <c r="CX44" s="624"/>
      <c r="CY44" s="625"/>
      <c r="CZ44" s="628">
        <v>16.8</v>
      </c>
      <c r="DA44" s="629"/>
      <c r="DB44" s="629"/>
      <c r="DC44" s="635"/>
      <c r="DD44" s="632">
        <v>804263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2422058</v>
      </c>
      <c r="CS45" s="655"/>
      <c r="CT45" s="655"/>
      <c r="CU45" s="655"/>
      <c r="CV45" s="655"/>
      <c r="CW45" s="655"/>
      <c r="CX45" s="655"/>
      <c r="CY45" s="656"/>
      <c r="CZ45" s="628">
        <v>10.5</v>
      </c>
      <c r="DA45" s="653"/>
      <c r="DB45" s="653"/>
      <c r="DC45" s="657"/>
      <c r="DD45" s="632">
        <v>250331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1318850</v>
      </c>
      <c r="CS46" s="624"/>
      <c r="CT46" s="624"/>
      <c r="CU46" s="624"/>
      <c r="CV46" s="624"/>
      <c r="CW46" s="624"/>
      <c r="CX46" s="624"/>
      <c r="CY46" s="625"/>
      <c r="CZ46" s="628">
        <v>5.7</v>
      </c>
      <c r="DA46" s="629"/>
      <c r="DB46" s="629"/>
      <c r="DC46" s="635"/>
      <c r="DD46" s="632">
        <v>525935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20676</v>
      </c>
      <c r="CS47" s="655"/>
      <c r="CT47" s="655"/>
      <c r="CU47" s="655"/>
      <c r="CV47" s="655"/>
      <c r="CW47" s="655"/>
      <c r="CX47" s="655"/>
      <c r="CY47" s="656"/>
      <c r="CZ47" s="628">
        <v>0.1</v>
      </c>
      <c r="DA47" s="653"/>
      <c r="DB47" s="653"/>
      <c r="DC47" s="657"/>
      <c r="DD47" s="632">
        <v>20343</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23058632</v>
      </c>
      <c r="CS49" s="682"/>
      <c r="CT49" s="682"/>
      <c r="CU49" s="682"/>
      <c r="CV49" s="682"/>
      <c r="CW49" s="682"/>
      <c r="CX49" s="682"/>
      <c r="CY49" s="711"/>
      <c r="CZ49" s="703">
        <v>100</v>
      </c>
      <c r="DA49" s="712"/>
      <c r="DB49" s="712"/>
      <c r="DC49" s="713"/>
      <c r="DD49" s="714">
        <v>15372615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U9qx0B/RUKaP33uK0qJ3HlWqYy1rtFyQrnNNtbZod9UnIthHHlc1S83IGlbLo2CAbZwSenwIANy68hgde9v0yw==" saltValue="VoGqWrUWl8nFnW5Nzn+bI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Q5" sqref="Q5:U6"/>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23797</v>
      </c>
      <c r="R7" s="753"/>
      <c r="S7" s="753"/>
      <c r="T7" s="753"/>
      <c r="U7" s="753"/>
      <c r="V7" s="753">
        <v>23066</v>
      </c>
      <c r="W7" s="753"/>
      <c r="X7" s="753"/>
      <c r="Y7" s="753"/>
      <c r="Z7" s="753"/>
      <c r="AA7" s="753">
        <v>731</v>
      </c>
      <c r="AB7" s="753"/>
      <c r="AC7" s="753"/>
      <c r="AD7" s="753"/>
      <c r="AE7" s="754"/>
      <c r="AF7" s="755">
        <v>515</v>
      </c>
      <c r="AG7" s="756"/>
      <c r="AH7" s="756"/>
      <c r="AI7" s="756"/>
      <c r="AJ7" s="757"/>
      <c r="AK7" s="758">
        <v>93</v>
      </c>
      <c r="AL7" s="759"/>
      <c r="AM7" s="759"/>
      <c r="AN7" s="759"/>
      <c r="AO7" s="759"/>
      <c r="AP7" s="759">
        <v>30123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553</v>
      </c>
      <c r="BT7" s="747"/>
      <c r="BU7" s="747"/>
      <c r="BV7" s="747"/>
      <c r="BW7" s="747"/>
      <c r="BX7" s="747"/>
      <c r="BY7" s="747"/>
      <c r="BZ7" s="747"/>
      <c r="CA7" s="747"/>
      <c r="CB7" s="747"/>
      <c r="CC7" s="747"/>
      <c r="CD7" s="747"/>
      <c r="CE7" s="747"/>
      <c r="CF7" s="747"/>
      <c r="CG7" s="762"/>
      <c r="CH7" s="743">
        <v>1</v>
      </c>
      <c r="CI7" s="744"/>
      <c r="CJ7" s="744"/>
      <c r="CK7" s="744"/>
      <c r="CL7" s="745"/>
      <c r="CM7" s="743">
        <v>115</v>
      </c>
      <c r="CN7" s="744"/>
      <c r="CO7" s="744"/>
      <c r="CP7" s="744"/>
      <c r="CQ7" s="745"/>
      <c r="CR7" s="743">
        <v>97</v>
      </c>
      <c r="CS7" s="744"/>
      <c r="CT7" s="744"/>
      <c r="CU7" s="744"/>
      <c r="CV7" s="745"/>
      <c r="CW7" s="743">
        <v>96</v>
      </c>
      <c r="CX7" s="744"/>
      <c r="CY7" s="744"/>
      <c r="CZ7" s="744"/>
      <c r="DA7" s="745"/>
      <c r="DB7" s="743" t="s">
        <v>571</v>
      </c>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554</v>
      </c>
      <c r="BT8" s="774"/>
      <c r="BU8" s="774"/>
      <c r="BV8" s="774"/>
      <c r="BW8" s="774"/>
      <c r="BX8" s="774"/>
      <c r="BY8" s="774"/>
      <c r="BZ8" s="774"/>
      <c r="CA8" s="774"/>
      <c r="CB8" s="774"/>
      <c r="CC8" s="774"/>
      <c r="CD8" s="774"/>
      <c r="CE8" s="774"/>
      <c r="CF8" s="774"/>
      <c r="CG8" s="775"/>
      <c r="CH8" s="776">
        <v>-2</v>
      </c>
      <c r="CI8" s="777"/>
      <c r="CJ8" s="777"/>
      <c r="CK8" s="777"/>
      <c r="CL8" s="778"/>
      <c r="CM8" s="776">
        <v>127</v>
      </c>
      <c r="CN8" s="777"/>
      <c r="CO8" s="777"/>
      <c r="CP8" s="777"/>
      <c r="CQ8" s="778"/>
      <c r="CR8" s="776">
        <v>90</v>
      </c>
      <c r="CS8" s="777"/>
      <c r="CT8" s="777"/>
      <c r="CU8" s="777"/>
      <c r="CV8" s="778"/>
      <c r="CW8" s="776">
        <v>89</v>
      </c>
      <c r="CX8" s="777"/>
      <c r="CY8" s="777"/>
      <c r="CZ8" s="777"/>
      <c r="DA8" s="778"/>
      <c r="DB8" s="776" t="s">
        <v>571</v>
      </c>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555</v>
      </c>
      <c r="BT9" s="774"/>
      <c r="BU9" s="774"/>
      <c r="BV9" s="774"/>
      <c r="BW9" s="774"/>
      <c r="BX9" s="774"/>
      <c r="BY9" s="774"/>
      <c r="BZ9" s="774"/>
      <c r="CA9" s="774"/>
      <c r="CB9" s="774"/>
      <c r="CC9" s="774"/>
      <c r="CD9" s="774"/>
      <c r="CE9" s="774"/>
      <c r="CF9" s="774"/>
      <c r="CG9" s="775"/>
      <c r="CH9" s="776">
        <v>-1</v>
      </c>
      <c r="CI9" s="777"/>
      <c r="CJ9" s="777"/>
      <c r="CK9" s="777"/>
      <c r="CL9" s="778"/>
      <c r="CM9" s="776">
        <v>146</v>
      </c>
      <c r="CN9" s="777"/>
      <c r="CO9" s="777"/>
      <c r="CP9" s="777"/>
      <c r="CQ9" s="778"/>
      <c r="CR9" s="776">
        <v>134</v>
      </c>
      <c r="CS9" s="777"/>
      <c r="CT9" s="777"/>
      <c r="CU9" s="777"/>
      <c r="CV9" s="778"/>
      <c r="CW9" s="776">
        <v>32</v>
      </c>
      <c r="CX9" s="777"/>
      <c r="CY9" s="777"/>
      <c r="CZ9" s="777"/>
      <c r="DA9" s="778"/>
      <c r="DB9" s="776" t="s">
        <v>571</v>
      </c>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556</v>
      </c>
      <c r="BT10" s="774"/>
      <c r="BU10" s="774"/>
      <c r="BV10" s="774"/>
      <c r="BW10" s="774"/>
      <c r="BX10" s="774"/>
      <c r="BY10" s="774"/>
      <c r="BZ10" s="774"/>
      <c r="CA10" s="774"/>
      <c r="CB10" s="774"/>
      <c r="CC10" s="774"/>
      <c r="CD10" s="774"/>
      <c r="CE10" s="774"/>
      <c r="CF10" s="774"/>
      <c r="CG10" s="775"/>
      <c r="CH10" s="776">
        <v>1</v>
      </c>
      <c r="CI10" s="777"/>
      <c r="CJ10" s="777"/>
      <c r="CK10" s="777"/>
      <c r="CL10" s="778"/>
      <c r="CM10" s="776">
        <v>42</v>
      </c>
      <c r="CN10" s="777"/>
      <c r="CO10" s="777"/>
      <c r="CP10" s="777"/>
      <c r="CQ10" s="778"/>
      <c r="CR10" s="776">
        <v>30</v>
      </c>
      <c r="CS10" s="777"/>
      <c r="CT10" s="777"/>
      <c r="CU10" s="777"/>
      <c r="CV10" s="778"/>
      <c r="CW10" s="776">
        <v>45</v>
      </c>
      <c r="CX10" s="777"/>
      <c r="CY10" s="777"/>
      <c r="CZ10" s="777"/>
      <c r="DA10" s="778"/>
      <c r="DB10" s="776" t="s">
        <v>571</v>
      </c>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557</v>
      </c>
      <c r="BT11" s="774"/>
      <c r="BU11" s="774"/>
      <c r="BV11" s="774"/>
      <c r="BW11" s="774"/>
      <c r="BX11" s="774"/>
      <c r="BY11" s="774"/>
      <c r="BZ11" s="774"/>
      <c r="CA11" s="774"/>
      <c r="CB11" s="774"/>
      <c r="CC11" s="774"/>
      <c r="CD11" s="774"/>
      <c r="CE11" s="774"/>
      <c r="CF11" s="774"/>
      <c r="CG11" s="775"/>
      <c r="CH11" s="776">
        <v>1</v>
      </c>
      <c r="CI11" s="777"/>
      <c r="CJ11" s="777"/>
      <c r="CK11" s="777"/>
      <c r="CL11" s="778"/>
      <c r="CM11" s="776">
        <v>51</v>
      </c>
      <c r="CN11" s="777"/>
      <c r="CO11" s="777"/>
      <c r="CP11" s="777"/>
      <c r="CQ11" s="778"/>
      <c r="CR11" s="776">
        <v>20</v>
      </c>
      <c r="CS11" s="777"/>
      <c r="CT11" s="777"/>
      <c r="CU11" s="777"/>
      <c r="CV11" s="778"/>
      <c r="CW11" s="776">
        <v>0</v>
      </c>
      <c r="CX11" s="777"/>
      <c r="CY11" s="777"/>
      <c r="CZ11" s="777"/>
      <c r="DA11" s="778"/>
      <c r="DB11" s="776" t="s">
        <v>571</v>
      </c>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558</v>
      </c>
      <c r="BT12" s="774"/>
      <c r="BU12" s="774"/>
      <c r="BV12" s="774"/>
      <c r="BW12" s="774"/>
      <c r="BX12" s="774"/>
      <c r="BY12" s="774"/>
      <c r="BZ12" s="774"/>
      <c r="CA12" s="774"/>
      <c r="CB12" s="774"/>
      <c r="CC12" s="774"/>
      <c r="CD12" s="774"/>
      <c r="CE12" s="774"/>
      <c r="CF12" s="774"/>
      <c r="CG12" s="775"/>
      <c r="CH12" s="776">
        <v>10</v>
      </c>
      <c r="CI12" s="777"/>
      <c r="CJ12" s="777"/>
      <c r="CK12" s="777"/>
      <c r="CL12" s="778"/>
      <c r="CM12" s="776">
        <v>-48</v>
      </c>
      <c r="CN12" s="777"/>
      <c r="CO12" s="777"/>
      <c r="CP12" s="777"/>
      <c r="CQ12" s="778"/>
      <c r="CR12" s="776">
        <v>41</v>
      </c>
      <c r="CS12" s="777"/>
      <c r="CT12" s="777"/>
      <c r="CU12" s="777"/>
      <c r="CV12" s="778"/>
      <c r="CW12" s="776">
        <v>3</v>
      </c>
      <c r="CX12" s="777"/>
      <c r="CY12" s="777"/>
      <c r="CZ12" s="777"/>
      <c r="DA12" s="778"/>
      <c r="DB12" s="776">
        <v>49</v>
      </c>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515</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3341</v>
      </c>
      <c r="R28" s="823"/>
      <c r="S28" s="823"/>
      <c r="T28" s="823"/>
      <c r="U28" s="823"/>
      <c r="V28" s="823">
        <v>3259</v>
      </c>
      <c r="W28" s="823"/>
      <c r="X28" s="823"/>
      <c r="Y28" s="823"/>
      <c r="Z28" s="823"/>
      <c r="AA28" s="823">
        <v>83</v>
      </c>
      <c r="AB28" s="823"/>
      <c r="AC28" s="823"/>
      <c r="AD28" s="823"/>
      <c r="AE28" s="824"/>
      <c r="AF28" s="825">
        <v>83</v>
      </c>
      <c r="AG28" s="823"/>
      <c r="AH28" s="823"/>
      <c r="AI28" s="823"/>
      <c r="AJ28" s="826"/>
      <c r="AK28" s="827">
        <v>195</v>
      </c>
      <c r="AL28" s="828"/>
      <c r="AM28" s="828"/>
      <c r="AN28" s="828"/>
      <c r="AO28" s="828"/>
      <c r="AP28" s="828" t="s">
        <v>570</v>
      </c>
      <c r="AQ28" s="828"/>
      <c r="AR28" s="828"/>
      <c r="AS28" s="828"/>
      <c r="AT28" s="828"/>
      <c r="AU28" s="828" t="s">
        <v>570</v>
      </c>
      <c r="AV28" s="828"/>
      <c r="AW28" s="828"/>
      <c r="AX28" s="828"/>
      <c r="AY28" s="828"/>
      <c r="AZ28" s="829" t="s">
        <v>570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1242</v>
      </c>
      <c r="R29" s="784"/>
      <c r="S29" s="784"/>
      <c r="T29" s="784"/>
      <c r="U29" s="784"/>
      <c r="V29" s="784">
        <v>1241</v>
      </c>
      <c r="W29" s="784"/>
      <c r="X29" s="784"/>
      <c r="Y29" s="784"/>
      <c r="Z29" s="784"/>
      <c r="AA29" s="784">
        <v>1</v>
      </c>
      <c r="AB29" s="784"/>
      <c r="AC29" s="784"/>
      <c r="AD29" s="784"/>
      <c r="AE29" s="785"/>
      <c r="AF29" s="786">
        <v>1</v>
      </c>
      <c r="AG29" s="787"/>
      <c r="AH29" s="787"/>
      <c r="AI29" s="787"/>
      <c r="AJ29" s="788"/>
      <c r="AK29" s="834">
        <v>111</v>
      </c>
      <c r="AL29" s="830"/>
      <c r="AM29" s="830"/>
      <c r="AN29" s="830"/>
      <c r="AO29" s="830"/>
      <c r="AP29" s="830" t="s">
        <v>570</v>
      </c>
      <c r="AQ29" s="830"/>
      <c r="AR29" s="830"/>
      <c r="AS29" s="830"/>
      <c r="AT29" s="830"/>
      <c r="AU29" s="830" t="s">
        <v>570</v>
      </c>
      <c r="AV29" s="830"/>
      <c r="AW29" s="830"/>
      <c r="AX29" s="830"/>
      <c r="AY29" s="830"/>
      <c r="AZ29" s="831" t="s">
        <v>570</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11438</v>
      </c>
      <c r="R30" s="784"/>
      <c r="S30" s="784"/>
      <c r="T30" s="784"/>
      <c r="U30" s="784"/>
      <c r="V30" s="784">
        <v>12073</v>
      </c>
      <c r="W30" s="784"/>
      <c r="X30" s="784"/>
      <c r="Y30" s="784"/>
      <c r="Z30" s="784"/>
      <c r="AA30" s="784">
        <v>-635</v>
      </c>
      <c r="AB30" s="784"/>
      <c r="AC30" s="784"/>
      <c r="AD30" s="784"/>
      <c r="AE30" s="785"/>
      <c r="AF30" s="786">
        <v>2984</v>
      </c>
      <c r="AG30" s="787"/>
      <c r="AH30" s="787"/>
      <c r="AI30" s="787"/>
      <c r="AJ30" s="788"/>
      <c r="AK30" s="834">
        <v>385</v>
      </c>
      <c r="AL30" s="830"/>
      <c r="AM30" s="830"/>
      <c r="AN30" s="830"/>
      <c r="AO30" s="830"/>
      <c r="AP30" s="830">
        <v>7758</v>
      </c>
      <c r="AQ30" s="830"/>
      <c r="AR30" s="830"/>
      <c r="AS30" s="830"/>
      <c r="AT30" s="830"/>
      <c r="AU30" s="830">
        <v>4686</v>
      </c>
      <c r="AV30" s="830"/>
      <c r="AW30" s="830"/>
      <c r="AX30" s="830"/>
      <c r="AY30" s="830"/>
      <c r="AZ30" s="831" t="s">
        <v>570</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392</v>
      </c>
      <c r="C31" s="781"/>
      <c r="D31" s="781"/>
      <c r="E31" s="781"/>
      <c r="F31" s="781"/>
      <c r="G31" s="781"/>
      <c r="H31" s="781"/>
      <c r="I31" s="781"/>
      <c r="J31" s="781"/>
      <c r="K31" s="781"/>
      <c r="L31" s="781"/>
      <c r="M31" s="781"/>
      <c r="N31" s="781"/>
      <c r="O31" s="781"/>
      <c r="P31" s="782"/>
      <c r="Q31" s="783">
        <v>357</v>
      </c>
      <c r="R31" s="784"/>
      <c r="S31" s="784"/>
      <c r="T31" s="784"/>
      <c r="U31" s="784"/>
      <c r="V31" s="784">
        <v>343</v>
      </c>
      <c r="W31" s="784"/>
      <c r="X31" s="784"/>
      <c r="Y31" s="784"/>
      <c r="Z31" s="784"/>
      <c r="AA31" s="784">
        <v>14</v>
      </c>
      <c r="AB31" s="784"/>
      <c r="AC31" s="784"/>
      <c r="AD31" s="784"/>
      <c r="AE31" s="785"/>
      <c r="AF31" s="786">
        <v>628</v>
      </c>
      <c r="AG31" s="787"/>
      <c r="AH31" s="787"/>
      <c r="AI31" s="787"/>
      <c r="AJ31" s="788"/>
      <c r="AK31" s="834">
        <v>37</v>
      </c>
      <c r="AL31" s="830"/>
      <c r="AM31" s="830"/>
      <c r="AN31" s="830"/>
      <c r="AO31" s="830"/>
      <c r="AP31" s="830">
        <v>2716</v>
      </c>
      <c r="AQ31" s="830"/>
      <c r="AR31" s="830"/>
      <c r="AS31" s="830"/>
      <c r="AT31" s="830"/>
      <c r="AU31" s="830">
        <v>402</v>
      </c>
      <c r="AV31" s="830"/>
      <c r="AW31" s="830"/>
      <c r="AX31" s="830"/>
      <c r="AY31" s="830"/>
      <c r="AZ31" s="831" t="s">
        <v>570</v>
      </c>
      <c r="BA31" s="831"/>
      <c r="BB31" s="831"/>
      <c r="BC31" s="831"/>
      <c r="BD31" s="831"/>
      <c r="BE31" s="832" t="s">
        <v>391</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1697</v>
      </c>
      <c r="R32" s="784"/>
      <c r="S32" s="784"/>
      <c r="T32" s="784"/>
      <c r="U32" s="784"/>
      <c r="V32" s="784">
        <v>1638</v>
      </c>
      <c r="W32" s="784"/>
      <c r="X32" s="784"/>
      <c r="Y32" s="784"/>
      <c r="Z32" s="784"/>
      <c r="AA32" s="784">
        <v>59</v>
      </c>
      <c r="AB32" s="784"/>
      <c r="AC32" s="784"/>
      <c r="AD32" s="784"/>
      <c r="AE32" s="785"/>
      <c r="AF32" s="786">
        <v>425</v>
      </c>
      <c r="AG32" s="787"/>
      <c r="AH32" s="787"/>
      <c r="AI32" s="787"/>
      <c r="AJ32" s="788"/>
      <c r="AK32" s="834">
        <v>456</v>
      </c>
      <c r="AL32" s="830"/>
      <c r="AM32" s="830"/>
      <c r="AN32" s="830"/>
      <c r="AO32" s="830"/>
      <c r="AP32" s="830">
        <v>10018</v>
      </c>
      <c r="AQ32" s="830"/>
      <c r="AR32" s="830"/>
      <c r="AS32" s="830"/>
      <c r="AT32" s="830"/>
      <c r="AU32" s="830">
        <v>3666</v>
      </c>
      <c r="AV32" s="830"/>
      <c r="AW32" s="830"/>
      <c r="AX32" s="830"/>
      <c r="AY32" s="830"/>
      <c r="AZ32" s="831" t="s">
        <v>570</v>
      </c>
      <c r="BA32" s="831"/>
      <c r="BB32" s="831"/>
      <c r="BC32" s="831"/>
      <c r="BD32" s="831"/>
      <c r="BE32" s="832" t="s">
        <v>391</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142</v>
      </c>
      <c r="R33" s="784"/>
      <c r="S33" s="784"/>
      <c r="T33" s="784"/>
      <c r="U33" s="784"/>
      <c r="V33" s="784">
        <v>127</v>
      </c>
      <c r="W33" s="784"/>
      <c r="X33" s="784"/>
      <c r="Y33" s="784"/>
      <c r="Z33" s="784"/>
      <c r="AA33" s="784">
        <v>15</v>
      </c>
      <c r="AB33" s="784"/>
      <c r="AC33" s="784"/>
      <c r="AD33" s="784"/>
      <c r="AE33" s="785"/>
      <c r="AF33" s="786">
        <v>278</v>
      </c>
      <c r="AG33" s="787"/>
      <c r="AH33" s="787"/>
      <c r="AI33" s="787"/>
      <c r="AJ33" s="788"/>
      <c r="AK33" s="834">
        <v>54</v>
      </c>
      <c r="AL33" s="830"/>
      <c r="AM33" s="830"/>
      <c r="AN33" s="830"/>
      <c r="AO33" s="830"/>
      <c r="AP33" s="830">
        <v>988</v>
      </c>
      <c r="AQ33" s="830"/>
      <c r="AR33" s="830"/>
      <c r="AS33" s="830"/>
      <c r="AT33" s="830"/>
      <c r="AU33" s="830">
        <v>618</v>
      </c>
      <c r="AV33" s="830"/>
      <c r="AW33" s="830"/>
      <c r="AX33" s="830"/>
      <c r="AY33" s="830"/>
      <c r="AZ33" s="831" t="s">
        <v>570</v>
      </c>
      <c r="BA33" s="831"/>
      <c r="BB33" s="831"/>
      <c r="BC33" s="831"/>
      <c r="BD33" s="831"/>
      <c r="BE33" s="832" t="s">
        <v>391</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258</v>
      </c>
      <c r="R34" s="784"/>
      <c r="S34" s="784"/>
      <c r="T34" s="784"/>
      <c r="U34" s="784"/>
      <c r="V34" s="784">
        <v>258</v>
      </c>
      <c r="W34" s="784"/>
      <c r="X34" s="784"/>
      <c r="Y34" s="784"/>
      <c r="Z34" s="784"/>
      <c r="AA34" s="784">
        <v>0</v>
      </c>
      <c r="AB34" s="784"/>
      <c r="AC34" s="784"/>
      <c r="AD34" s="784"/>
      <c r="AE34" s="785"/>
      <c r="AF34" s="786" t="s">
        <v>122</v>
      </c>
      <c r="AG34" s="787"/>
      <c r="AH34" s="787"/>
      <c r="AI34" s="787"/>
      <c r="AJ34" s="788"/>
      <c r="AK34" s="834" t="s">
        <v>570</v>
      </c>
      <c r="AL34" s="830"/>
      <c r="AM34" s="830"/>
      <c r="AN34" s="830"/>
      <c r="AO34" s="830"/>
      <c r="AP34" s="830">
        <v>393</v>
      </c>
      <c r="AQ34" s="830"/>
      <c r="AR34" s="830"/>
      <c r="AS34" s="830"/>
      <c r="AT34" s="830"/>
      <c r="AU34" s="830" t="s">
        <v>570</v>
      </c>
      <c r="AV34" s="830"/>
      <c r="AW34" s="830"/>
      <c r="AX34" s="830"/>
      <c r="AY34" s="830"/>
      <c r="AZ34" s="831" t="s">
        <v>570</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t="s">
        <v>397</v>
      </c>
      <c r="C35" s="781"/>
      <c r="D35" s="781"/>
      <c r="E35" s="781"/>
      <c r="F35" s="781"/>
      <c r="G35" s="781"/>
      <c r="H35" s="781"/>
      <c r="I35" s="781"/>
      <c r="J35" s="781"/>
      <c r="K35" s="781"/>
      <c r="L35" s="781"/>
      <c r="M35" s="781"/>
      <c r="N35" s="781"/>
      <c r="O35" s="781"/>
      <c r="P35" s="782"/>
      <c r="Q35" s="783">
        <v>312</v>
      </c>
      <c r="R35" s="784"/>
      <c r="S35" s="784"/>
      <c r="T35" s="784"/>
      <c r="U35" s="784"/>
      <c r="V35" s="784">
        <v>312</v>
      </c>
      <c r="W35" s="784"/>
      <c r="X35" s="784"/>
      <c r="Y35" s="784"/>
      <c r="Z35" s="784"/>
      <c r="AA35" s="784">
        <v>0</v>
      </c>
      <c r="AB35" s="784"/>
      <c r="AC35" s="784"/>
      <c r="AD35" s="784"/>
      <c r="AE35" s="785"/>
      <c r="AF35" s="786" t="s">
        <v>122</v>
      </c>
      <c r="AG35" s="787"/>
      <c r="AH35" s="787"/>
      <c r="AI35" s="787"/>
      <c r="AJ35" s="788"/>
      <c r="AK35" s="834">
        <v>81</v>
      </c>
      <c r="AL35" s="830"/>
      <c r="AM35" s="830"/>
      <c r="AN35" s="830"/>
      <c r="AO35" s="830"/>
      <c r="AP35" s="830">
        <v>193</v>
      </c>
      <c r="AQ35" s="830"/>
      <c r="AR35" s="830"/>
      <c r="AS35" s="830"/>
      <c r="AT35" s="830"/>
      <c r="AU35" s="830" t="s">
        <v>570</v>
      </c>
      <c r="AV35" s="830"/>
      <c r="AW35" s="830"/>
      <c r="AX35" s="830"/>
      <c r="AY35" s="830"/>
      <c r="AZ35" s="831" t="s">
        <v>570</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t="s">
        <v>398</v>
      </c>
      <c r="C36" s="781"/>
      <c r="D36" s="781"/>
      <c r="E36" s="781"/>
      <c r="F36" s="781"/>
      <c r="G36" s="781"/>
      <c r="H36" s="781"/>
      <c r="I36" s="781"/>
      <c r="J36" s="781"/>
      <c r="K36" s="781"/>
      <c r="L36" s="781"/>
      <c r="M36" s="781"/>
      <c r="N36" s="781"/>
      <c r="O36" s="781"/>
      <c r="P36" s="782"/>
      <c r="Q36" s="783">
        <v>13</v>
      </c>
      <c r="R36" s="784"/>
      <c r="S36" s="784"/>
      <c r="T36" s="784"/>
      <c r="U36" s="784"/>
      <c r="V36" s="784">
        <v>13</v>
      </c>
      <c r="W36" s="784"/>
      <c r="X36" s="784"/>
      <c r="Y36" s="784"/>
      <c r="Z36" s="784"/>
      <c r="AA36" s="784">
        <v>0</v>
      </c>
      <c r="AB36" s="784"/>
      <c r="AC36" s="784"/>
      <c r="AD36" s="784"/>
      <c r="AE36" s="785"/>
      <c r="AF36" s="786" t="s">
        <v>122</v>
      </c>
      <c r="AG36" s="787"/>
      <c r="AH36" s="787"/>
      <c r="AI36" s="787"/>
      <c r="AJ36" s="788"/>
      <c r="AK36" s="834">
        <v>9</v>
      </c>
      <c r="AL36" s="830"/>
      <c r="AM36" s="830"/>
      <c r="AN36" s="830"/>
      <c r="AO36" s="830"/>
      <c r="AP36" s="830">
        <v>176</v>
      </c>
      <c r="AQ36" s="830"/>
      <c r="AR36" s="830"/>
      <c r="AS36" s="830"/>
      <c r="AT36" s="830"/>
      <c r="AU36" s="830">
        <v>98</v>
      </c>
      <c r="AV36" s="830"/>
      <c r="AW36" s="830"/>
      <c r="AX36" s="830"/>
      <c r="AY36" s="830"/>
      <c r="AZ36" s="831" t="s">
        <v>570</v>
      </c>
      <c r="BA36" s="831"/>
      <c r="BB36" s="831"/>
      <c r="BC36" s="831"/>
      <c r="BD36" s="831"/>
      <c r="BE36" s="832" t="s">
        <v>396</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t="s">
        <v>399</v>
      </c>
      <c r="C37" s="781"/>
      <c r="D37" s="781"/>
      <c r="E37" s="781"/>
      <c r="F37" s="781"/>
      <c r="G37" s="781"/>
      <c r="H37" s="781"/>
      <c r="I37" s="781"/>
      <c r="J37" s="781"/>
      <c r="K37" s="781"/>
      <c r="L37" s="781"/>
      <c r="M37" s="781"/>
      <c r="N37" s="781"/>
      <c r="O37" s="781"/>
      <c r="P37" s="782"/>
      <c r="Q37" s="783">
        <v>5</v>
      </c>
      <c r="R37" s="784"/>
      <c r="S37" s="784"/>
      <c r="T37" s="784"/>
      <c r="U37" s="784"/>
      <c r="V37" s="784">
        <v>3</v>
      </c>
      <c r="W37" s="784"/>
      <c r="X37" s="784"/>
      <c r="Y37" s="784"/>
      <c r="Z37" s="784"/>
      <c r="AA37" s="784">
        <v>2</v>
      </c>
      <c r="AB37" s="784"/>
      <c r="AC37" s="784"/>
      <c r="AD37" s="784"/>
      <c r="AE37" s="785"/>
      <c r="AF37" s="786" t="s">
        <v>122</v>
      </c>
      <c r="AG37" s="787"/>
      <c r="AH37" s="787"/>
      <c r="AI37" s="787"/>
      <c r="AJ37" s="788"/>
      <c r="AK37" s="834" t="s">
        <v>570</v>
      </c>
      <c r="AL37" s="830"/>
      <c r="AM37" s="830"/>
      <c r="AN37" s="830"/>
      <c r="AO37" s="830"/>
      <c r="AP37" s="830">
        <v>572</v>
      </c>
      <c r="AQ37" s="830"/>
      <c r="AR37" s="830"/>
      <c r="AS37" s="830"/>
      <c r="AT37" s="830"/>
      <c r="AU37" s="830" t="s">
        <v>570</v>
      </c>
      <c r="AV37" s="830"/>
      <c r="AW37" s="830"/>
      <c r="AX37" s="830"/>
      <c r="AY37" s="830"/>
      <c r="AZ37" s="831" t="s">
        <v>570</v>
      </c>
      <c r="BA37" s="831"/>
      <c r="BB37" s="831"/>
      <c r="BC37" s="831"/>
      <c r="BD37" s="831"/>
      <c r="BE37" s="832" t="s">
        <v>396</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400</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401</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4399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403</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404</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559</v>
      </c>
      <c r="C68" s="870"/>
      <c r="D68" s="870"/>
      <c r="E68" s="870"/>
      <c r="F68" s="870"/>
      <c r="G68" s="870"/>
      <c r="H68" s="870"/>
      <c r="I68" s="870"/>
      <c r="J68" s="870"/>
      <c r="K68" s="870"/>
      <c r="L68" s="870"/>
      <c r="M68" s="870"/>
      <c r="N68" s="870"/>
      <c r="O68" s="870"/>
      <c r="P68" s="871"/>
      <c r="Q68" s="872">
        <v>1699</v>
      </c>
      <c r="R68" s="866"/>
      <c r="S68" s="866"/>
      <c r="T68" s="866"/>
      <c r="U68" s="866"/>
      <c r="V68" s="866">
        <v>1599</v>
      </c>
      <c r="W68" s="866"/>
      <c r="X68" s="866"/>
      <c r="Y68" s="866"/>
      <c r="Z68" s="866"/>
      <c r="AA68" s="866">
        <v>100</v>
      </c>
      <c r="AB68" s="866"/>
      <c r="AC68" s="866"/>
      <c r="AD68" s="866"/>
      <c r="AE68" s="866"/>
      <c r="AF68" s="866" t="s">
        <v>570</v>
      </c>
      <c r="AG68" s="866"/>
      <c r="AH68" s="866"/>
      <c r="AI68" s="866"/>
      <c r="AJ68" s="866"/>
      <c r="AK68" s="866" t="s">
        <v>570</v>
      </c>
      <c r="AL68" s="866"/>
      <c r="AM68" s="866"/>
      <c r="AN68" s="866"/>
      <c r="AO68" s="866"/>
      <c r="AP68" s="866">
        <v>1081</v>
      </c>
      <c r="AQ68" s="866"/>
      <c r="AR68" s="866"/>
      <c r="AS68" s="866"/>
      <c r="AT68" s="866"/>
      <c r="AU68" s="866">
        <v>342</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560</v>
      </c>
      <c r="C69" s="874"/>
      <c r="D69" s="874"/>
      <c r="E69" s="874"/>
      <c r="F69" s="874"/>
      <c r="G69" s="874"/>
      <c r="H69" s="874"/>
      <c r="I69" s="874"/>
      <c r="J69" s="874"/>
      <c r="K69" s="874"/>
      <c r="L69" s="874"/>
      <c r="M69" s="874"/>
      <c r="N69" s="874"/>
      <c r="O69" s="874"/>
      <c r="P69" s="875"/>
      <c r="Q69" s="876">
        <v>1397</v>
      </c>
      <c r="R69" s="830"/>
      <c r="S69" s="830"/>
      <c r="T69" s="830"/>
      <c r="U69" s="830"/>
      <c r="V69" s="830">
        <v>1338</v>
      </c>
      <c r="W69" s="830"/>
      <c r="X69" s="830"/>
      <c r="Y69" s="830"/>
      <c r="Z69" s="830"/>
      <c r="AA69" s="830">
        <v>59</v>
      </c>
      <c r="AB69" s="830"/>
      <c r="AC69" s="830"/>
      <c r="AD69" s="830"/>
      <c r="AE69" s="830"/>
      <c r="AF69" s="830" t="s">
        <v>570</v>
      </c>
      <c r="AG69" s="830"/>
      <c r="AH69" s="830"/>
      <c r="AI69" s="830"/>
      <c r="AJ69" s="830"/>
      <c r="AK69" s="830" t="s">
        <v>570</v>
      </c>
      <c r="AL69" s="830"/>
      <c r="AM69" s="830"/>
      <c r="AN69" s="830"/>
      <c r="AO69" s="830"/>
      <c r="AP69" s="830">
        <v>271</v>
      </c>
      <c r="AQ69" s="830"/>
      <c r="AR69" s="830"/>
      <c r="AS69" s="830"/>
      <c r="AT69" s="830"/>
      <c r="AU69" s="830">
        <v>169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561</v>
      </c>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562</v>
      </c>
      <c r="C71" s="874"/>
      <c r="D71" s="874"/>
      <c r="E71" s="874"/>
      <c r="F71" s="874"/>
      <c r="G71" s="874"/>
      <c r="H71" s="874"/>
      <c r="I71" s="874"/>
      <c r="J71" s="874"/>
      <c r="K71" s="874"/>
      <c r="L71" s="874"/>
      <c r="M71" s="874"/>
      <c r="N71" s="874"/>
      <c r="O71" s="874"/>
      <c r="P71" s="875"/>
      <c r="Q71" s="876">
        <v>277</v>
      </c>
      <c r="R71" s="830"/>
      <c r="S71" s="830"/>
      <c r="T71" s="830"/>
      <c r="U71" s="830"/>
      <c r="V71" s="830">
        <v>251</v>
      </c>
      <c r="W71" s="830"/>
      <c r="X71" s="830"/>
      <c r="Y71" s="830"/>
      <c r="Z71" s="830"/>
      <c r="AA71" s="830">
        <v>26</v>
      </c>
      <c r="AB71" s="830"/>
      <c r="AC71" s="830"/>
      <c r="AD71" s="830"/>
      <c r="AE71" s="830"/>
      <c r="AF71" s="830" t="s">
        <v>570</v>
      </c>
      <c r="AG71" s="830"/>
      <c r="AH71" s="830"/>
      <c r="AI71" s="830"/>
      <c r="AJ71" s="830"/>
      <c r="AK71" s="830" t="s">
        <v>570</v>
      </c>
      <c r="AL71" s="830"/>
      <c r="AM71" s="830"/>
      <c r="AN71" s="830"/>
      <c r="AO71" s="830"/>
      <c r="AP71" s="830" t="s">
        <v>570</v>
      </c>
      <c r="AQ71" s="830"/>
      <c r="AR71" s="830"/>
      <c r="AS71" s="830"/>
      <c r="AT71" s="830"/>
      <c r="AU71" s="830" t="s">
        <v>570</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563</v>
      </c>
      <c r="C72" s="874"/>
      <c r="D72" s="874"/>
      <c r="E72" s="874"/>
      <c r="F72" s="874"/>
      <c r="G72" s="874"/>
      <c r="H72" s="874"/>
      <c r="I72" s="874"/>
      <c r="J72" s="874"/>
      <c r="K72" s="874"/>
      <c r="L72" s="874"/>
      <c r="M72" s="874"/>
      <c r="N72" s="874"/>
      <c r="O72" s="874"/>
      <c r="P72" s="875"/>
      <c r="Q72" s="876">
        <v>8739</v>
      </c>
      <c r="R72" s="830"/>
      <c r="S72" s="830"/>
      <c r="T72" s="830"/>
      <c r="U72" s="830"/>
      <c r="V72" s="830">
        <v>8425</v>
      </c>
      <c r="W72" s="830"/>
      <c r="X72" s="830"/>
      <c r="Y72" s="830"/>
      <c r="Z72" s="830"/>
      <c r="AA72" s="830">
        <v>314</v>
      </c>
      <c r="AB72" s="830"/>
      <c r="AC72" s="830"/>
      <c r="AD72" s="830"/>
      <c r="AE72" s="830"/>
      <c r="AF72" s="830" t="s">
        <v>570</v>
      </c>
      <c r="AG72" s="830"/>
      <c r="AH72" s="830"/>
      <c r="AI72" s="830"/>
      <c r="AJ72" s="830"/>
      <c r="AK72" s="830" t="s">
        <v>570</v>
      </c>
      <c r="AL72" s="830"/>
      <c r="AM72" s="830"/>
      <c r="AN72" s="830"/>
      <c r="AO72" s="830"/>
      <c r="AP72" s="830" t="s">
        <v>570</v>
      </c>
      <c r="AQ72" s="830"/>
      <c r="AR72" s="830"/>
      <c r="AS72" s="830"/>
      <c r="AT72" s="830"/>
      <c r="AU72" s="830" t="s">
        <v>570</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564</v>
      </c>
      <c r="C73" s="874"/>
      <c r="D73" s="874"/>
      <c r="E73" s="874"/>
      <c r="F73" s="874"/>
      <c r="G73" s="874"/>
      <c r="H73" s="874"/>
      <c r="I73" s="874"/>
      <c r="J73" s="874"/>
      <c r="K73" s="874"/>
      <c r="L73" s="874"/>
      <c r="M73" s="874"/>
      <c r="N73" s="874"/>
      <c r="O73" s="874"/>
      <c r="P73" s="875"/>
      <c r="Q73" s="876">
        <v>1329</v>
      </c>
      <c r="R73" s="830"/>
      <c r="S73" s="830"/>
      <c r="T73" s="830"/>
      <c r="U73" s="830"/>
      <c r="V73" s="830">
        <v>1321</v>
      </c>
      <c r="W73" s="830"/>
      <c r="X73" s="830"/>
      <c r="Y73" s="830"/>
      <c r="Z73" s="830"/>
      <c r="AA73" s="830">
        <v>8</v>
      </c>
      <c r="AB73" s="830"/>
      <c r="AC73" s="830"/>
      <c r="AD73" s="830"/>
      <c r="AE73" s="830"/>
      <c r="AF73" s="830" t="s">
        <v>570</v>
      </c>
      <c r="AG73" s="830"/>
      <c r="AH73" s="830"/>
      <c r="AI73" s="830"/>
      <c r="AJ73" s="830"/>
      <c r="AK73" s="830" t="s">
        <v>570</v>
      </c>
      <c r="AL73" s="830"/>
      <c r="AM73" s="830"/>
      <c r="AN73" s="830"/>
      <c r="AO73" s="830"/>
      <c r="AP73" s="830">
        <v>882</v>
      </c>
      <c r="AQ73" s="830"/>
      <c r="AR73" s="830"/>
      <c r="AS73" s="830"/>
      <c r="AT73" s="830"/>
      <c r="AU73" s="830">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565</v>
      </c>
      <c r="C74" s="874"/>
      <c r="D74" s="874"/>
      <c r="E74" s="874"/>
      <c r="F74" s="874"/>
      <c r="G74" s="874"/>
      <c r="H74" s="874"/>
      <c r="I74" s="874"/>
      <c r="J74" s="874"/>
      <c r="K74" s="874"/>
      <c r="L74" s="874"/>
      <c r="M74" s="874"/>
      <c r="N74" s="874"/>
      <c r="O74" s="874"/>
      <c r="P74" s="875"/>
      <c r="Q74" s="876">
        <v>5183</v>
      </c>
      <c r="R74" s="830"/>
      <c r="S74" s="830"/>
      <c r="T74" s="830"/>
      <c r="U74" s="830"/>
      <c r="V74" s="830">
        <v>4250</v>
      </c>
      <c r="W74" s="830"/>
      <c r="X74" s="830"/>
      <c r="Y74" s="830"/>
      <c r="Z74" s="830"/>
      <c r="AA74" s="830">
        <v>933</v>
      </c>
      <c r="AB74" s="830"/>
      <c r="AC74" s="830"/>
      <c r="AD74" s="830"/>
      <c r="AE74" s="830"/>
      <c r="AF74" s="830" t="s">
        <v>570</v>
      </c>
      <c r="AG74" s="830"/>
      <c r="AH74" s="830"/>
      <c r="AI74" s="830"/>
      <c r="AJ74" s="830"/>
      <c r="AK74" s="830" t="s">
        <v>570</v>
      </c>
      <c r="AL74" s="830"/>
      <c r="AM74" s="830"/>
      <c r="AN74" s="830"/>
      <c r="AO74" s="830"/>
      <c r="AP74" s="830" t="s">
        <v>570</v>
      </c>
      <c r="AQ74" s="830"/>
      <c r="AR74" s="830"/>
      <c r="AS74" s="830"/>
      <c r="AT74" s="830"/>
      <c r="AU74" s="830" t="s">
        <v>570</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566</v>
      </c>
      <c r="C75" s="874"/>
      <c r="D75" s="874"/>
      <c r="E75" s="874"/>
      <c r="F75" s="874"/>
      <c r="G75" s="874"/>
      <c r="H75" s="874"/>
      <c r="I75" s="874"/>
      <c r="J75" s="874"/>
      <c r="K75" s="874"/>
      <c r="L75" s="874"/>
      <c r="M75" s="874"/>
      <c r="N75" s="874"/>
      <c r="O75" s="874"/>
      <c r="P75" s="875"/>
      <c r="Q75" s="877">
        <v>546</v>
      </c>
      <c r="R75" s="878"/>
      <c r="S75" s="878"/>
      <c r="T75" s="878"/>
      <c r="U75" s="834"/>
      <c r="V75" s="879">
        <v>480</v>
      </c>
      <c r="W75" s="878"/>
      <c r="X75" s="878"/>
      <c r="Y75" s="878"/>
      <c r="Z75" s="834"/>
      <c r="AA75" s="879">
        <v>65</v>
      </c>
      <c r="AB75" s="878"/>
      <c r="AC75" s="878"/>
      <c r="AD75" s="878"/>
      <c r="AE75" s="834"/>
      <c r="AF75" s="830" t="s">
        <v>570</v>
      </c>
      <c r="AG75" s="830"/>
      <c r="AH75" s="830"/>
      <c r="AI75" s="830"/>
      <c r="AJ75" s="830"/>
      <c r="AK75" s="830" t="s">
        <v>570</v>
      </c>
      <c r="AL75" s="830"/>
      <c r="AM75" s="830"/>
      <c r="AN75" s="830"/>
      <c r="AO75" s="830"/>
      <c r="AP75" s="879" t="s">
        <v>570</v>
      </c>
      <c r="AQ75" s="878"/>
      <c r="AR75" s="878"/>
      <c r="AS75" s="878"/>
      <c r="AT75" s="834"/>
      <c r="AU75" s="879" t="s">
        <v>570</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567</v>
      </c>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568</v>
      </c>
      <c r="C77" s="874"/>
      <c r="D77" s="874"/>
      <c r="E77" s="874"/>
      <c r="F77" s="874"/>
      <c r="G77" s="874"/>
      <c r="H77" s="874"/>
      <c r="I77" s="874"/>
      <c r="J77" s="874"/>
      <c r="K77" s="874"/>
      <c r="L77" s="874"/>
      <c r="M77" s="874"/>
      <c r="N77" s="874"/>
      <c r="O77" s="874"/>
      <c r="P77" s="875"/>
      <c r="Q77" s="877">
        <v>156</v>
      </c>
      <c r="R77" s="878"/>
      <c r="S77" s="878"/>
      <c r="T77" s="878"/>
      <c r="U77" s="834"/>
      <c r="V77" s="879">
        <v>154</v>
      </c>
      <c r="W77" s="878"/>
      <c r="X77" s="878"/>
      <c r="Y77" s="878"/>
      <c r="Z77" s="834"/>
      <c r="AA77" s="879">
        <v>2</v>
      </c>
      <c r="AB77" s="878"/>
      <c r="AC77" s="878"/>
      <c r="AD77" s="878"/>
      <c r="AE77" s="834"/>
      <c r="AF77" s="879" t="s">
        <v>570</v>
      </c>
      <c r="AG77" s="878"/>
      <c r="AH77" s="878"/>
      <c r="AI77" s="878"/>
      <c r="AJ77" s="834"/>
      <c r="AK77" s="879" t="s">
        <v>570</v>
      </c>
      <c r="AL77" s="878"/>
      <c r="AM77" s="878"/>
      <c r="AN77" s="878"/>
      <c r="AO77" s="834"/>
      <c r="AP77" s="879" t="s">
        <v>570</v>
      </c>
      <c r="AQ77" s="878"/>
      <c r="AR77" s="878"/>
      <c r="AS77" s="878"/>
      <c r="AT77" s="834"/>
      <c r="AU77" s="879" t="s">
        <v>570</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569</v>
      </c>
      <c r="C78" s="874"/>
      <c r="D78" s="874"/>
      <c r="E78" s="874"/>
      <c r="F78" s="874"/>
      <c r="G78" s="874"/>
      <c r="H78" s="874"/>
      <c r="I78" s="874"/>
      <c r="J78" s="874"/>
      <c r="K78" s="874"/>
      <c r="L78" s="874"/>
      <c r="M78" s="874"/>
      <c r="N78" s="874"/>
      <c r="O78" s="874"/>
      <c r="P78" s="875"/>
      <c r="Q78" s="876">
        <v>175599</v>
      </c>
      <c r="R78" s="830"/>
      <c r="S78" s="830"/>
      <c r="T78" s="830"/>
      <c r="U78" s="830"/>
      <c r="V78" s="830">
        <v>175599</v>
      </c>
      <c r="W78" s="830"/>
      <c r="X78" s="830"/>
      <c r="Y78" s="830"/>
      <c r="Z78" s="830"/>
      <c r="AA78" s="830">
        <v>0</v>
      </c>
      <c r="AB78" s="830"/>
      <c r="AC78" s="830"/>
      <c r="AD78" s="830"/>
      <c r="AE78" s="830"/>
      <c r="AF78" s="830" t="s">
        <v>570</v>
      </c>
      <c r="AG78" s="830"/>
      <c r="AH78" s="830"/>
      <c r="AI78" s="830"/>
      <c r="AJ78" s="830"/>
      <c r="AK78" s="830" t="s">
        <v>570</v>
      </c>
      <c r="AL78" s="830"/>
      <c r="AM78" s="830"/>
      <c r="AN78" s="830"/>
      <c r="AO78" s="830"/>
      <c r="AP78" s="830" t="s">
        <v>570</v>
      </c>
      <c r="AQ78" s="830"/>
      <c r="AR78" s="830"/>
      <c r="AS78" s="830"/>
      <c r="AT78" s="830"/>
      <c r="AU78" s="830" t="s">
        <v>570</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405</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406</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407</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408</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411</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412</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413</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414</v>
      </c>
      <c r="AB109" s="893"/>
      <c r="AC109" s="893"/>
      <c r="AD109" s="893"/>
      <c r="AE109" s="894"/>
      <c r="AF109" s="892" t="s">
        <v>415</v>
      </c>
      <c r="AG109" s="893"/>
      <c r="AH109" s="893"/>
      <c r="AI109" s="893"/>
      <c r="AJ109" s="894"/>
      <c r="AK109" s="892" t="s">
        <v>294</v>
      </c>
      <c r="AL109" s="893"/>
      <c r="AM109" s="893"/>
      <c r="AN109" s="893"/>
      <c r="AO109" s="894"/>
      <c r="AP109" s="892" t="s">
        <v>416</v>
      </c>
      <c r="AQ109" s="893"/>
      <c r="AR109" s="893"/>
      <c r="AS109" s="893"/>
      <c r="AT109" s="895"/>
      <c r="AU109" s="912" t="s">
        <v>413</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414</v>
      </c>
      <c r="BR109" s="893"/>
      <c r="BS109" s="893"/>
      <c r="BT109" s="893"/>
      <c r="BU109" s="894"/>
      <c r="BV109" s="892" t="s">
        <v>415</v>
      </c>
      <c r="BW109" s="893"/>
      <c r="BX109" s="893"/>
      <c r="BY109" s="893"/>
      <c r="BZ109" s="894"/>
      <c r="CA109" s="892" t="s">
        <v>294</v>
      </c>
      <c r="CB109" s="893"/>
      <c r="CC109" s="893"/>
      <c r="CD109" s="893"/>
      <c r="CE109" s="894"/>
      <c r="CF109" s="913" t="s">
        <v>416</v>
      </c>
      <c r="CG109" s="913"/>
      <c r="CH109" s="913"/>
      <c r="CI109" s="913"/>
      <c r="CJ109" s="913"/>
      <c r="CK109" s="892" t="s">
        <v>417</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414</v>
      </c>
      <c r="DH109" s="893"/>
      <c r="DI109" s="893"/>
      <c r="DJ109" s="893"/>
      <c r="DK109" s="894"/>
      <c r="DL109" s="892" t="s">
        <v>415</v>
      </c>
      <c r="DM109" s="893"/>
      <c r="DN109" s="893"/>
      <c r="DO109" s="893"/>
      <c r="DP109" s="894"/>
      <c r="DQ109" s="892" t="s">
        <v>294</v>
      </c>
      <c r="DR109" s="893"/>
      <c r="DS109" s="893"/>
      <c r="DT109" s="893"/>
      <c r="DU109" s="894"/>
      <c r="DV109" s="892" t="s">
        <v>416</v>
      </c>
      <c r="DW109" s="893"/>
      <c r="DX109" s="893"/>
      <c r="DY109" s="893"/>
      <c r="DZ109" s="895"/>
    </row>
    <row r="110" spans="1:131" s="230" customFormat="1" ht="26.25" customHeight="1" x14ac:dyDescent="0.2">
      <c r="A110" s="896" t="s">
        <v>418</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2430869</v>
      </c>
      <c r="AB110" s="900"/>
      <c r="AC110" s="900"/>
      <c r="AD110" s="900"/>
      <c r="AE110" s="901"/>
      <c r="AF110" s="902">
        <v>2501383</v>
      </c>
      <c r="AG110" s="900"/>
      <c r="AH110" s="900"/>
      <c r="AI110" s="900"/>
      <c r="AJ110" s="901"/>
      <c r="AK110" s="902">
        <v>2427227</v>
      </c>
      <c r="AL110" s="900"/>
      <c r="AM110" s="900"/>
      <c r="AN110" s="900"/>
      <c r="AO110" s="901"/>
      <c r="AP110" s="903">
        <v>22.8</v>
      </c>
      <c r="AQ110" s="904"/>
      <c r="AR110" s="904"/>
      <c r="AS110" s="904"/>
      <c r="AT110" s="905"/>
      <c r="AU110" s="906" t="s">
        <v>69</v>
      </c>
      <c r="AV110" s="907"/>
      <c r="AW110" s="907"/>
      <c r="AX110" s="907"/>
      <c r="AY110" s="907"/>
      <c r="AZ110" s="929" t="s">
        <v>419</v>
      </c>
      <c r="BA110" s="897"/>
      <c r="BB110" s="897"/>
      <c r="BC110" s="897"/>
      <c r="BD110" s="897"/>
      <c r="BE110" s="897"/>
      <c r="BF110" s="897"/>
      <c r="BG110" s="897"/>
      <c r="BH110" s="897"/>
      <c r="BI110" s="897"/>
      <c r="BJ110" s="897"/>
      <c r="BK110" s="897"/>
      <c r="BL110" s="897"/>
      <c r="BM110" s="897"/>
      <c r="BN110" s="897"/>
      <c r="BO110" s="897"/>
      <c r="BP110" s="898"/>
      <c r="BQ110" s="930">
        <v>31343066</v>
      </c>
      <c r="BR110" s="931"/>
      <c r="BS110" s="931"/>
      <c r="BT110" s="931"/>
      <c r="BU110" s="931"/>
      <c r="BV110" s="931">
        <v>31018583</v>
      </c>
      <c r="BW110" s="931"/>
      <c r="BX110" s="931"/>
      <c r="BY110" s="931"/>
      <c r="BZ110" s="931"/>
      <c r="CA110" s="931">
        <v>30123223</v>
      </c>
      <c r="CB110" s="931"/>
      <c r="CC110" s="931"/>
      <c r="CD110" s="931"/>
      <c r="CE110" s="931"/>
      <c r="CF110" s="944">
        <v>282.60000000000002</v>
      </c>
      <c r="CG110" s="945"/>
      <c r="CH110" s="945"/>
      <c r="CI110" s="945"/>
      <c r="CJ110" s="945"/>
      <c r="CK110" s="946" t="s">
        <v>420</v>
      </c>
      <c r="CL110" s="947"/>
      <c r="CM110" s="929" t="s">
        <v>421</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2">
      <c r="A111" s="934" t="s">
        <v>422</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423</v>
      </c>
      <c r="BA111" s="923"/>
      <c r="BB111" s="923"/>
      <c r="BC111" s="923"/>
      <c r="BD111" s="923"/>
      <c r="BE111" s="923"/>
      <c r="BF111" s="923"/>
      <c r="BG111" s="923"/>
      <c r="BH111" s="923"/>
      <c r="BI111" s="923"/>
      <c r="BJ111" s="923"/>
      <c r="BK111" s="923"/>
      <c r="BL111" s="923"/>
      <c r="BM111" s="923"/>
      <c r="BN111" s="923"/>
      <c r="BO111" s="923"/>
      <c r="BP111" s="924"/>
      <c r="BQ111" s="925">
        <v>740787</v>
      </c>
      <c r="BR111" s="926"/>
      <c r="BS111" s="926"/>
      <c r="BT111" s="926"/>
      <c r="BU111" s="926"/>
      <c r="BV111" s="926">
        <v>692245</v>
      </c>
      <c r="BW111" s="926"/>
      <c r="BX111" s="926"/>
      <c r="BY111" s="926"/>
      <c r="BZ111" s="926"/>
      <c r="CA111" s="926">
        <v>625053</v>
      </c>
      <c r="CB111" s="926"/>
      <c r="CC111" s="926"/>
      <c r="CD111" s="926"/>
      <c r="CE111" s="926"/>
      <c r="CF111" s="920">
        <v>5.9</v>
      </c>
      <c r="CG111" s="921"/>
      <c r="CH111" s="921"/>
      <c r="CI111" s="921"/>
      <c r="CJ111" s="921"/>
      <c r="CK111" s="948"/>
      <c r="CL111" s="949"/>
      <c r="CM111" s="922" t="s">
        <v>424</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
      <c r="A112" s="952" t="s">
        <v>425</v>
      </c>
      <c r="B112" s="953"/>
      <c r="C112" s="923" t="s">
        <v>426</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427</v>
      </c>
      <c r="BA112" s="923"/>
      <c r="BB112" s="923"/>
      <c r="BC112" s="923"/>
      <c r="BD112" s="923"/>
      <c r="BE112" s="923"/>
      <c r="BF112" s="923"/>
      <c r="BG112" s="923"/>
      <c r="BH112" s="923"/>
      <c r="BI112" s="923"/>
      <c r="BJ112" s="923"/>
      <c r="BK112" s="923"/>
      <c r="BL112" s="923"/>
      <c r="BM112" s="923"/>
      <c r="BN112" s="923"/>
      <c r="BO112" s="923"/>
      <c r="BP112" s="924"/>
      <c r="BQ112" s="925">
        <v>11788279</v>
      </c>
      <c r="BR112" s="926"/>
      <c r="BS112" s="926"/>
      <c r="BT112" s="926"/>
      <c r="BU112" s="926"/>
      <c r="BV112" s="926">
        <v>10392546</v>
      </c>
      <c r="BW112" s="926"/>
      <c r="BX112" s="926"/>
      <c r="BY112" s="926"/>
      <c r="BZ112" s="926"/>
      <c r="CA112" s="926">
        <v>9709578</v>
      </c>
      <c r="CB112" s="926"/>
      <c r="CC112" s="926"/>
      <c r="CD112" s="926"/>
      <c r="CE112" s="926"/>
      <c r="CF112" s="920">
        <v>91.1</v>
      </c>
      <c r="CG112" s="921"/>
      <c r="CH112" s="921"/>
      <c r="CI112" s="921"/>
      <c r="CJ112" s="921"/>
      <c r="CK112" s="948"/>
      <c r="CL112" s="949"/>
      <c r="CM112" s="922" t="s">
        <v>428</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
      <c r="A113" s="954"/>
      <c r="B113" s="955"/>
      <c r="C113" s="923" t="s">
        <v>429</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939571</v>
      </c>
      <c r="AB113" s="938"/>
      <c r="AC113" s="938"/>
      <c r="AD113" s="938"/>
      <c r="AE113" s="939"/>
      <c r="AF113" s="940">
        <v>1017673</v>
      </c>
      <c r="AG113" s="938"/>
      <c r="AH113" s="938"/>
      <c r="AI113" s="938"/>
      <c r="AJ113" s="939"/>
      <c r="AK113" s="940">
        <v>988268</v>
      </c>
      <c r="AL113" s="938"/>
      <c r="AM113" s="938"/>
      <c r="AN113" s="938"/>
      <c r="AO113" s="939"/>
      <c r="AP113" s="941">
        <v>9.3000000000000007</v>
      </c>
      <c r="AQ113" s="942"/>
      <c r="AR113" s="942"/>
      <c r="AS113" s="942"/>
      <c r="AT113" s="943"/>
      <c r="AU113" s="908"/>
      <c r="AV113" s="909"/>
      <c r="AW113" s="909"/>
      <c r="AX113" s="909"/>
      <c r="AY113" s="909"/>
      <c r="AZ113" s="922" t="s">
        <v>430</v>
      </c>
      <c r="BA113" s="923"/>
      <c r="BB113" s="923"/>
      <c r="BC113" s="923"/>
      <c r="BD113" s="923"/>
      <c r="BE113" s="923"/>
      <c r="BF113" s="923"/>
      <c r="BG113" s="923"/>
      <c r="BH113" s="923"/>
      <c r="BI113" s="923"/>
      <c r="BJ113" s="923"/>
      <c r="BK113" s="923"/>
      <c r="BL113" s="923"/>
      <c r="BM113" s="923"/>
      <c r="BN113" s="923"/>
      <c r="BO113" s="923"/>
      <c r="BP113" s="924"/>
      <c r="BQ113" s="925">
        <v>876734</v>
      </c>
      <c r="BR113" s="926"/>
      <c r="BS113" s="926"/>
      <c r="BT113" s="926"/>
      <c r="BU113" s="926"/>
      <c r="BV113" s="926">
        <v>1030875</v>
      </c>
      <c r="BW113" s="926"/>
      <c r="BX113" s="926"/>
      <c r="BY113" s="926"/>
      <c r="BZ113" s="926"/>
      <c r="CA113" s="926">
        <v>1064938</v>
      </c>
      <c r="CB113" s="926"/>
      <c r="CC113" s="926"/>
      <c r="CD113" s="926"/>
      <c r="CE113" s="926"/>
      <c r="CF113" s="920">
        <v>10</v>
      </c>
      <c r="CG113" s="921"/>
      <c r="CH113" s="921"/>
      <c r="CI113" s="921"/>
      <c r="CJ113" s="921"/>
      <c r="CK113" s="948"/>
      <c r="CL113" s="949"/>
      <c r="CM113" s="922" t="s">
        <v>431</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4498</v>
      </c>
      <c r="DH113" s="959"/>
      <c r="DI113" s="959"/>
      <c r="DJ113" s="959"/>
      <c r="DK113" s="960"/>
      <c r="DL113" s="961">
        <v>3625</v>
      </c>
      <c r="DM113" s="959"/>
      <c r="DN113" s="959"/>
      <c r="DO113" s="959"/>
      <c r="DP113" s="960"/>
      <c r="DQ113" s="961">
        <v>2844</v>
      </c>
      <c r="DR113" s="959"/>
      <c r="DS113" s="959"/>
      <c r="DT113" s="959"/>
      <c r="DU113" s="960"/>
      <c r="DV113" s="962">
        <v>0</v>
      </c>
      <c r="DW113" s="963"/>
      <c r="DX113" s="963"/>
      <c r="DY113" s="963"/>
      <c r="DZ113" s="964"/>
    </row>
    <row r="114" spans="1:130" s="230" customFormat="1" ht="26.25" customHeight="1" x14ac:dyDescent="0.2">
      <c r="A114" s="954"/>
      <c r="B114" s="955"/>
      <c r="C114" s="923" t="s">
        <v>432</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162865</v>
      </c>
      <c r="AB114" s="959"/>
      <c r="AC114" s="959"/>
      <c r="AD114" s="959"/>
      <c r="AE114" s="960"/>
      <c r="AF114" s="961">
        <v>164869</v>
      </c>
      <c r="AG114" s="959"/>
      <c r="AH114" s="959"/>
      <c r="AI114" s="959"/>
      <c r="AJ114" s="960"/>
      <c r="AK114" s="961">
        <v>161432</v>
      </c>
      <c r="AL114" s="959"/>
      <c r="AM114" s="959"/>
      <c r="AN114" s="959"/>
      <c r="AO114" s="960"/>
      <c r="AP114" s="962">
        <v>1.5</v>
      </c>
      <c r="AQ114" s="963"/>
      <c r="AR114" s="963"/>
      <c r="AS114" s="963"/>
      <c r="AT114" s="964"/>
      <c r="AU114" s="908"/>
      <c r="AV114" s="909"/>
      <c r="AW114" s="909"/>
      <c r="AX114" s="909"/>
      <c r="AY114" s="909"/>
      <c r="AZ114" s="922" t="s">
        <v>433</v>
      </c>
      <c r="BA114" s="923"/>
      <c r="BB114" s="923"/>
      <c r="BC114" s="923"/>
      <c r="BD114" s="923"/>
      <c r="BE114" s="923"/>
      <c r="BF114" s="923"/>
      <c r="BG114" s="923"/>
      <c r="BH114" s="923"/>
      <c r="BI114" s="923"/>
      <c r="BJ114" s="923"/>
      <c r="BK114" s="923"/>
      <c r="BL114" s="923"/>
      <c r="BM114" s="923"/>
      <c r="BN114" s="923"/>
      <c r="BO114" s="923"/>
      <c r="BP114" s="924"/>
      <c r="BQ114" s="925">
        <v>667133</v>
      </c>
      <c r="BR114" s="926"/>
      <c r="BS114" s="926"/>
      <c r="BT114" s="926"/>
      <c r="BU114" s="926"/>
      <c r="BV114" s="926">
        <v>738647</v>
      </c>
      <c r="BW114" s="926"/>
      <c r="BX114" s="926"/>
      <c r="BY114" s="926"/>
      <c r="BZ114" s="926"/>
      <c r="CA114" s="926">
        <v>883160</v>
      </c>
      <c r="CB114" s="926"/>
      <c r="CC114" s="926"/>
      <c r="CD114" s="926"/>
      <c r="CE114" s="926"/>
      <c r="CF114" s="920">
        <v>8.3000000000000007</v>
      </c>
      <c r="CG114" s="921"/>
      <c r="CH114" s="921"/>
      <c r="CI114" s="921"/>
      <c r="CJ114" s="921"/>
      <c r="CK114" s="948"/>
      <c r="CL114" s="949"/>
      <c r="CM114" s="922" t="s">
        <v>434</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
      <c r="A115" s="954"/>
      <c r="B115" s="955"/>
      <c r="C115" s="923" t="s">
        <v>435</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62756</v>
      </c>
      <c r="AB115" s="938"/>
      <c r="AC115" s="938"/>
      <c r="AD115" s="938"/>
      <c r="AE115" s="939"/>
      <c r="AF115" s="940">
        <v>55443</v>
      </c>
      <c r="AG115" s="938"/>
      <c r="AH115" s="938"/>
      <c r="AI115" s="938"/>
      <c r="AJ115" s="939"/>
      <c r="AK115" s="940">
        <v>49127</v>
      </c>
      <c r="AL115" s="938"/>
      <c r="AM115" s="938"/>
      <c r="AN115" s="938"/>
      <c r="AO115" s="939"/>
      <c r="AP115" s="941">
        <v>0.5</v>
      </c>
      <c r="AQ115" s="942"/>
      <c r="AR115" s="942"/>
      <c r="AS115" s="942"/>
      <c r="AT115" s="943"/>
      <c r="AU115" s="908"/>
      <c r="AV115" s="909"/>
      <c r="AW115" s="909"/>
      <c r="AX115" s="909"/>
      <c r="AY115" s="909"/>
      <c r="AZ115" s="922" t="s">
        <v>436</v>
      </c>
      <c r="BA115" s="923"/>
      <c r="BB115" s="923"/>
      <c r="BC115" s="923"/>
      <c r="BD115" s="923"/>
      <c r="BE115" s="923"/>
      <c r="BF115" s="923"/>
      <c r="BG115" s="923"/>
      <c r="BH115" s="923"/>
      <c r="BI115" s="923"/>
      <c r="BJ115" s="923"/>
      <c r="BK115" s="923"/>
      <c r="BL115" s="923"/>
      <c r="BM115" s="923"/>
      <c r="BN115" s="923"/>
      <c r="BO115" s="923"/>
      <c r="BP115" s="924"/>
      <c r="BQ115" s="925">
        <v>45900</v>
      </c>
      <c r="BR115" s="926"/>
      <c r="BS115" s="926"/>
      <c r="BT115" s="926"/>
      <c r="BU115" s="926"/>
      <c r="BV115" s="926">
        <v>45000</v>
      </c>
      <c r="BW115" s="926"/>
      <c r="BX115" s="926"/>
      <c r="BY115" s="926"/>
      <c r="BZ115" s="926"/>
      <c r="CA115" s="926">
        <v>24500</v>
      </c>
      <c r="CB115" s="926"/>
      <c r="CC115" s="926"/>
      <c r="CD115" s="926"/>
      <c r="CE115" s="926"/>
      <c r="CF115" s="920">
        <v>0.2</v>
      </c>
      <c r="CG115" s="921"/>
      <c r="CH115" s="921"/>
      <c r="CI115" s="921"/>
      <c r="CJ115" s="921"/>
      <c r="CK115" s="948"/>
      <c r="CL115" s="949"/>
      <c r="CM115" s="922" t="s">
        <v>437</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
      <c r="A116" s="956"/>
      <c r="B116" s="957"/>
      <c r="C116" s="965" t="s">
        <v>438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439</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440</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122632</v>
      </c>
      <c r="DH116" s="959"/>
      <c r="DI116" s="959"/>
      <c r="DJ116" s="959"/>
      <c r="DK116" s="960"/>
      <c r="DL116" s="961">
        <v>115799</v>
      </c>
      <c r="DM116" s="959"/>
      <c r="DN116" s="959"/>
      <c r="DO116" s="959"/>
      <c r="DP116" s="960"/>
      <c r="DQ116" s="961">
        <v>99645</v>
      </c>
      <c r="DR116" s="959"/>
      <c r="DS116" s="959"/>
      <c r="DT116" s="959"/>
      <c r="DU116" s="960"/>
      <c r="DV116" s="962">
        <v>0.9</v>
      </c>
      <c r="DW116" s="963"/>
      <c r="DX116" s="963"/>
      <c r="DY116" s="963"/>
      <c r="DZ116" s="964"/>
    </row>
    <row r="117" spans="1:130" s="230" customFormat="1" ht="26.25" customHeight="1" x14ac:dyDescent="0.2">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441</v>
      </c>
      <c r="Z117" s="894"/>
      <c r="AA117" s="978">
        <v>3596061</v>
      </c>
      <c r="AB117" s="979"/>
      <c r="AC117" s="979"/>
      <c r="AD117" s="979"/>
      <c r="AE117" s="980"/>
      <c r="AF117" s="981">
        <v>3739368</v>
      </c>
      <c r="AG117" s="979"/>
      <c r="AH117" s="979"/>
      <c r="AI117" s="979"/>
      <c r="AJ117" s="980"/>
      <c r="AK117" s="981">
        <v>3626054</v>
      </c>
      <c r="AL117" s="979"/>
      <c r="AM117" s="979"/>
      <c r="AN117" s="979"/>
      <c r="AO117" s="980"/>
      <c r="AP117" s="982"/>
      <c r="AQ117" s="983"/>
      <c r="AR117" s="983"/>
      <c r="AS117" s="983"/>
      <c r="AT117" s="984"/>
      <c r="AU117" s="908"/>
      <c r="AV117" s="909"/>
      <c r="AW117" s="909"/>
      <c r="AX117" s="909"/>
      <c r="AY117" s="909"/>
      <c r="AZ117" s="974" t="s">
        <v>442</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443</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
      <c r="A118" s="912" t="s">
        <v>417</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414</v>
      </c>
      <c r="AB118" s="893"/>
      <c r="AC118" s="893"/>
      <c r="AD118" s="893"/>
      <c r="AE118" s="894"/>
      <c r="AF118" s="892" t="s">
        <v>415</v>
      </c>
      <c r="AG118" s="893"/>
      <c r="AH118" s="893"/>
      <c r="AI118" s="893"/>
      <c r="AJ118" s="894"/>
      <c r="AK118" s="892" t="s">
        <v>294</v>
      </c>
      <c r="AL118" s="893"/>
      <c r="AM118" s="893"/>
      <c r="AN118" s="893"/>
      <c r="AO118" s="894"/>
      <c r="AP118" s="970" t="s">
        <v>416</v>
      </c>
      <c r="AQ118" s="971"/>
      <c r="AR118" s="971"/>
      <c r="AS118" s="971"/>
      <c r="AT118" s="972"/>
      <c r="AU118" s="908"/>
      <c r="AV118" s="909"/>
      <c r="AW118" s="909"/>
      <c r="AX118" s="909"/>
      <c r="AY118" s="909"/>
      <c r="AZ118" s="973" t="s">
        <v>444</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445</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
      <c r="A119" s="1056" t="s">
        <v>420</v>
      </c>
      <c r="B119" s="947"/>
      <c r="C119" s="929" t="s">
        <v>421</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446</v>
      </c>
      <c r="BP119" s="1005"/>
      <c r="BQ119" s="999">
        <v>45461899</v>
      </c>
      <c r="BR119" s="1000"/>
      <c r="BS119" s="1000"/>
      <c r="BT119" s="1000"/>
      <c r="BU119" s="1000"/>
      <c r="BV119" s="1000">
        <v>43917896</v>
      </c>
      <c r="BW119" s="1000"/>
      <c r="BX119" s="1000"/>
      <c r="BY119" s="1000"/>
      <c r="BZ119" s="1000"/>
      <c r="CA119" s="1000">
        <v>42430452</v>
      </c>
      <c r="CB119" s="1000"/>
      <c r="CC119" s="1000"/>
      <c r="CD119" s="1000"/>
      <c r="CE119" s="1000"/>
      <c r="CF119" s="1001"/>
      <c r="CG119" s="1002"/>
      <c r="CH119" s="1002"/>
      <c r="CI119" s="1002"/>
      <c r="CJ119" s="1003"/>
      <c r="CK119" s="950"/>
      <c r="CL119" s="951"/>
      <c r="CM119" s="973" t="s">
        <v>447</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613657</v>
      </c>
      <c r="DH119" s="986"/>
      <c r="DI119" s="986"/>
      <c r="DJ119" s="986"/>
      <c r="DK119" s="987"/>
      <c r="DL119" s="985">
        <v>572821</v>
      </c>
      <c r="DM119" s="986"/>
      <c r="DN119" s="986"/>
      <c r="DO119" s="986"/>
      <c r="DP119" s="987"/>
      <c r="DQ119" s="985">
        <v>522564</v>
      </c>
      <c r="DR119" s="986"/>
      <c r="DS119" s="986"/>
      <c r="DT119" s="986"/>
      <c r="DU119" s="987"/>
      <c r="DV119" s="988">
        <v>4.9000000000000004</v>
      </c>
      <c r="DW119" s="989"/>
      <c r="DX119" s="989"/>
      <c r="DY119" s="989"/>
      <c r="DZ119" s="990"/>
    </row>
    <row r="120" spans="1:130" s="230" customFormat="1" ht="26.25" customHeight="1" x14ac:dyDescent="0.2">
      <c r="A120" s="1057"/>
      <c r="B120" s="949"/>
      <c r="C120" s="922" t="s">
        <v>424</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448</v>
      </c>
      <c r="AV120" s="992"/>
      <c r="AW120" s="992"/>
      <c r="AX120" s="992"/>
      <c r="AY120" s="993"/>
      <c r="AZ120" s="929" t="s">
        <v>449</v>
      </c>
      <c r="BA120" s="897"/>
      <c r="BB120" s="897"/>
      <c r="BC120" s="897"/>
      <c r="BD120" s="897"/>
      <c r="BE120" s="897"/>
      <c r="BF120" s="897"/>
      <c r="BG120" s="897"/>
      <c r="BH120" s="897"/>
      <c r="BI120" s="897"/>
      <c r="BJ120" s="897"/>
      <c r="BK120" s="897"/>
      <c r="BL120" s="897"/>
      <c r="BM120" s="897"/>
      <c r="BN120" s="897"/>
      <c r="BO120" s="897"/>
      <c r="BP120" s="898"/>
      <c r="BQ120" s="930">
        <v>3110417</v>
      </c>
      <c r="BR120" s="931"/>
      <c r="BS120" s="931"/>
      <c r="BT120" s="931"/>
      <c r="BU120" s="931"/>
      <c r="BV120" s="931">
        <v>3173336</v>
      </c>
      <c r="BW120" s="931"/>
      <c r="BX120" s="931"/>
      <c r="BY120" s="931"/>
      <c r="BZ120" s="931"/>
      <c r="CA120" s="931">
        <v>3253759</v>
      </c>
      <c r="CB120" s="931"/>
      <c r="CC120" s="931"/>
      <c r="CD120" s="931"/>
      <c r="CE120" s="931"/>
      <c r="CF120" s="944">
        <v>30.5</v>
      </c>
      <c r="CG120" s="945"/>
      <c r="CH120" s="945"/>
      <c r="CI120" s="945"/>
      <c r="CJ120" s="945"/>
      <c r="CK120" s="1006" t="s">
        <v>450</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5059302</v>
      </c>
      <c r="DH120" s="931"/>
      <c r="DI120" s="931"/>
      <c r="DJ120" s="931"/>
      <c r="DK120" s="931"/>
      <c r="DL120" s="931">
        <v>4514454</v>
      </c>
      <c r="DM120" s="931"/>
      <c r="DN120" s="931"/>
      <c r="DO120" s="931"/>
      <c r="DP120" s="931"/>
      <c r="DQ120" s="931">
        <v>4685594</v>
      </c>
      <c r="DR120" s="931"/>
      <c r="DS120" s="931"/>
      <c r="DT120" s="931"/>
      <c r="DU120" s="931"/>
      <c r="DV120" s="932">
        <v>44</v>
      </c>
      <c r="DW120" s="932"/>
      <c r="DX120" s="932"/>
      <c r="DY120" s="932"/>
      <c r="DZ120" s="933"/>
    </row>
    <row r="121" spans="1:130" s="230" customFormat="1" ht="26.25" customHeight="1" x14ac:dyDescent="0.2">
      <c r="A121" s="1057"/>
      <c r="B121" s="949"/>
      <c r="C121" s="974" t="s">
        <v>451</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1796</v>
      </c>
      <c r="AB121" s="959"/>
      <c r="AC121" s="959"/>
      <c r="AD121" s="959"/>
      <c r="AE121" s="960"/>
      <c r="AF121" s="961">
        <v>1874</v>
      </c>
      <c r="AG121" s="959"/>
      <c r="AH121" s="959"/>
      <c r="AI121" s="959"/>
      <c r="AJ121" s="960"/>
      <c r="AK121" s="961">
        <v>1796</v>
      </c>
      <c r="AL121" s="959"/>
      <c r="AM121" s="959"/>
      <c r="AN121" s="959"/>
      <c r="AO121" s="960"/>
      <c r="AP121" s="962">
        <v>0</v>
      </c>
      <c r="AQ121" s="963"/>
      <c r="AR121" s="963"/>
      <c r="AS121" s="963"/>
      <c r="AT121" s="964"/>
      <c r="AU121" s="994"/>
      <c r="AV121" s="995"/>
      <c r="AW121" s="995"/>
      <c r="AX121" s="995"/>
      <c r="AY121" s="996"/>
      <c r="AZ121" s="922" t="s">
        <v>452</v>
      </c>
      <c r="BA121" s="923"/>
      <c r="BB121" s="923"/>
      <c r="BC121" s="923"/>
      <c r="BD121" s="923"/>
      <c r="BE121" s="923"/>
      <c r="BF121" s="923"/>
      <c r="BG121" s="923"/>
      <c r="BH121" s="923"/>
      <c r="BI121" s="923"/>
      <c r="BJ121" s="923"/>
      <c r="BK121" s="923"/>
      <c r="BL121" s="923"/>
      <c r="BM121" s="923"/>
      <c r="BN121" s="923"/>
      <c r="BO121" s="923"/>
      <c r="BP121" s="924"/>
      <c r="BQ121" s="925">
        <v>119221</v>
      </c>
      <c r="BR121" s="926"/>
      <c r="BS121" s="926"/>
      <c r="BT121" s="926"/>
      <c r="BU121" s="926"/>
      <c r="BV121" s="926">
        <v>99503</v>
      </c>
      <c r="BW121" s="926"/>
      <c r="BX121" s="926"/>
      <c r="BY121" s="926"/>
      <c r="BZ121" s="926"/>
      <c r="CA121" s="926">
        <v>51638</v>
      </c>
      <c r="CB121" s="926"/>
      <c r="CC121" s="926"/>
      <c r="CD121" s="926"/>
      <c r="CE121" s="926"/>
      <c r="CF121" s="920">
        <v>0.5</v>
      </c>
      <c r="CG121" s="921"/>
      <c r="CH121" s="921"/>
      <c r="CI121" s="921"/>
      <c r="CJ121" s="921"/>
      <c r="CK121" s="1009"/>
      <c r="CL121" s="1010"/>
      <c r="CM121" s="1010"/>
      <c r="CN121" s="1010"/>
      <c r="CO121" s="1011"/>
      <c r="CP121" s="1019" t="s">
        <v>393</v>
      </c>
      <c r="CQ121" s="1020"/>
      <c r="CR121" s="1020"/>
      <c r="CS121" s="1020"/>
      <c r="CT121" s="1020"/>
      <c r="CU121" s="1020"/>
      <c r="CV121" s="1020"/>
      <c r="CW121" s="1020"/>
      <c r="CX121" s="1020"/>
      <c r="CY121" s="1020"/>
      <c r="CZ121" s="1020"/>
      <c r="DA121" s="1020"/>
      <c r="DB121" s="1020"/>
      <c r="DC121" s="1020"/>
      <c r="DD121" s="1020"/>
      <c r="DE121" s="1020"/>
      <c r="DF121" s="1021"/>
      <c r="DG121" s="925">
        <v>5424066</v>
      </c>
      <c r="DH121" s="926"/>
      <c r="DI121" s="926"/>
      <c r="DJ121" s="926"/>
      <c r="DK121" s="926"/>
      <c r="DL121" s="926">
        <v>4578437</v>
      </c>
      <c r="DM121" s="926"/>
      <c r="DN121" s="926"/>
      <c r="DO121" s="926"/>
      <c r="DP121" s="926"/>
      <c r="DQ121" s="926">
        <v>3666421</v>
      </c>
      <c r="DR121" s="926"/>
      <c r="DS121" s="926"/>
      <c r="DT121" s="926"/>
      <c r="DU121" s="926"/>
      <c r="DV121" s="927">
        <v>34.4</v>
      </c>
      <c r="DW121" s="927"/>
      <c r="DX121" s="927"/>
      <c r="DY121" s="927"/>
      <c r="DZ121" s="928"/>
    </row>
    <row r="122" spans="1:130" s="230" customFormat="1" ht="26.25" customHeight="1" x14ac:dyDescent="0.2">
      <c r="A122" s="1057"/>
      <c r="B122" s="949"/>
      <c r="C122" s="922" t="s">
        <v>434</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453</v>
      </c>
      <c r="BA122" s="965"/>
      <c r="BB122" s="965"/>
      <c r="BC122" s="965"/>
      <c r="BD122" s="965"/>
      <c r="BE122" s="965"/>
      <c r="BF122" s="965"/>
      <c r="BG122" s="965"/>
      <c r="BH122" s="965"/>
      <c r="BI122" s="965"/>
      <c r="BJ122" s="965"/>
      <c r="BK122" s="965"/>
      <c r="BL122" s="965"/>
      <c r="BM122" s="965"/>
      <c r="BN122" s="965"/>
      <c r="BO122" s="965"/>
      <c r="BP122" s="966"/>
      <c r="BQ122" s="999">
        <v>29917482</v>
      </c>
      <c r="BR122" s="1000"/>
      <c r="BS122" s="1000"/>
      <c r="BT122" s="1000"/>
      <c r="BU122" s="1000"/>
      <c r="BV122" s="1000">
        <v>28375076</v>
      </c>
      <c r="BW122" s="1000"/>
      <c r="BX122" s="1000"/>
      <c r="BY122" s="1000"/>
      <c r="BZ122" s="1000"/>
      <c r="CA122" s="1000">
        <v>26982083</v>
      </c>
      <c r="CB122" s="1000"/>
      <c r="CC122" s="1000"/>
      <c r="CD122" s="1000"/>
      <c r="CE122" s="1000"/>
      <c r="CF122" s="1017">
        <v>253.1</v>
      </c>
      <c r="CG122" s="1018"/>
      <c r="CH122" s="1018"/>
      <c r="CI122" s="1018"/>
      <c r="CJ122" s="1018"/>
      <c r="CK122" s="1009"/>
      <c r="CL122" s="1010"/>
      <c r="CM122" s="1010"/>
      <c r="CN122" s="1010"/>
      <c r="CO122" s="1011"/>
      <c r="CP122" s="1019" t="s">
        <v>394</v>
      </c>
      <c r="CQ122" s="1020"/>
      <c r="CR122" s="1020"/>
      <c r="CS122" s="1020"/>
      <c r="CT122" s="1020"/>
      <c r="CU122" s="1020"/>
      <c r="CV122" s="1020"/>
      <c r="CW122" s="1020"/>
      <c r="CX122" s="1020"/>
      <c r="CY122" s="1020"/>
      <c r="CZ122" s="1020"/>
      <c r="DA122" s="1020"/>
      <c r="DB122" s="1020"/>
      <c r="DC122" s="1020"/>
      <c r="DD122" s="1020"/>
      <c r="DE122" s="1020"/>
      <c r="DF122" s="1021"/>
      <c r="DG122" s="925">
        <v>413434</v>
      </c>
      <c r="DH122" s="926"/>
      <c r="DI122" s="926"/>
      <c r="DJ122" s="926"/>
      <c r="DK122" s="926"/>
      <c r="DL122" s="926">
        <v>521158</v>
      </c>
      <c r="DM122" s="926"/>
      <c r="DN122" s="926"/>
      <c r="DO122" s="926"/>
      <c r="DP122" s="926"/>
      <c r="DQ122" s="926">
        <v>618181</v>
      </c>
      <c r="DR122" s="926"/>
      <c r="DS122" s="926"/>
      <c r="DT122" s="926"/>
      <c r="DU122" s="926"/>
      <c r="DV122" s="927">
        <v>5.8</v>
      </c>
      <c r="DW122" s="927"/>
      <c r="DX122" s="927"/>
      <c r="DY122" s="927"/>
      <c r="DZ122" s="928"/>
    </row>
    <row r="123" spans="1:130" s="230" customFormat="1" ht="26.25" customHeight="1" x14ac:dyDescent="0.2">
      <c r="A123" s="1057"/>
      <c r="B123" s="949"/>
      <c r="C123" s="922" t="s">
        <v>440</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15222</v>
      </c>
      <c r="AB123" s="959"/>
      <c r="AC123" s="959"/>
      <c r="AD123" s="959"/>
      <c r="AE123" s="960"/>
      <c r="AF123" s="961">
        <v>15222</v>
      </c>
      <c r="AG123" s="959"/>
      <c r="AH123" s="959"/>
      <c r="AI123" s="959"/>
      <c r="AJ123" s="960"/>
      <c r="AK123" s="961">
        <v>15222</v>
      </c>
      <c r="AL123" s="959"/>
      <c r="AM123" s="959"/>
      <c r="AN123" s="959"/>
      <c r="AO123" s="960"/>
      <c r="AP123" s="962">
        <v>0.1</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454</v>
      </c>
      <c r="BP123" s="1005"/>
      <c r="BQ123" s="1063">
        <v>33147120</v>
      </c>
      <c r="BR123" s="1064"/>
      <c r="BS123" s="1064"/>
      <c r="BT123" s="1064"/>
      <c r="BU123" s="1064"/>
      <c r="BV123" s="1064">
        <v>31647915</v>
      </c>
      <c r="BW123" s="1064"/>
      <c r="BX123" s="1064"/>
      <c r="BY123" s="1064"/>
      <c r="BZ123" s="1064"/>
      <c r="CA123" s="1064">
        <v>30287480</v>
      </c>
      <c r="CB123" s="1064"/>
      <c r="CC123" s="1064"/>
      <c r="CD123" s="1064"/>
      <c r="CE123" s="1064"/>
      <c r="CF123" s="1001"/>
      <c r="CG123" s="1002"/>
      <c r="CH123" s="1002"/>
      <c r="CI123" s="1002"/>
      <c r="CJ123" s="1003"/>
      <c r="CK123" s="1009"/>
      <c r="CL123" s="1010"/>
      <c r="CM123" s="1010"/>
      <c r="CN123" s="1010"/>
      <c r="CO123" s="1011"/>
      <c r="CP123" s="1019" t="s">
        <v>392</v>
      </c>
      <c r="CQ123" s="1020"/>
      <c r="CR123" s="1020"/>
      <c r="CS123" s="1020"/>
      <c r="CT123" s="1020"/>
      <c r="CU123" s="1020"/>
      <c r="CV123" s="1020"/>
      <c r="CW123" s="1020"/>
      <c r="CX123" s="1020"/>
      <c r="CY123" s="1020"/>
      <c r="CZ123" s="1020"/>
      <c r="DA123" s="1020"/>
      <c r="DB123" s="1020"/>
      <c r="DC123" s="1020"/>
      <c r="DD123" s="1020"/>
      <c r="DE123" s="1020"/>
      <c r="DF123" s="1021"/>
      <c r="DG123" s="958">
        <v>493857</v>
      </c>
      <c r="DH123" s="959"/>
      <c r="DI123" s="959"/>
      <c r="DJ123" s="959"/>
      <c r="DK123" s="960"/>
      <c r="DL123" s="961">
        <v>431379</v>
      </c>
      <c r="DM123" s="959"/>
      <c r="DN123" s="959"/>
      <c r="DO123" s="959"/>
      <c r="DP123" s="960"/>
      <c r="DQ123" s="961">
        <v>401958</v>
      </c>
      <c r="DR123" s="959"/>
      <c r="DS123" s="959"/>
      <c r="DT123" s="959"/>
      <c r="DU123" s="960"/>
      <c r="DV123" s="962">
        <v>3.8</v>
      </c>
      <c r="DW123" s="963"/>
      <c r="DX123" s="963"/>
      <c r="DY123" s="963"/>
      <c r="DZ123" s="964"/>
    </row>
    <row r="124" spans="1:130" s="230" customFormat="1" ht="26.25" customHeight="1" thickBot="1" x14ac:dyDescent="0.25">
      <c r="A124" s="1057"/>
      <c r="B124" s="949"/>
      <c r="C124" s="922" t="s">
        <v>443</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455</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111.5</v>
      </c>
      <c r="BR124" s="1027"/>
      <c r="BS124" s="1027"/>
      <c r="BT124" s="1027"/>
      <c r="BU124" s="1027"/>
      <c r="BV124" s="1027">
        <v>117.3</v>
      </c>
      <c r="BW124" s="1027"/>
      <c r="BX124" s="1027"/>
      <c r="BY124" s="1027"/>
      <c r="BZ124" s="1027"/>
      <c r="CA124" s="1027">
        <v>113.9</v>
      </c>
      <c r="CB124" s="1027"/>
      <c r="CC124" s="1027"/>
      <c r="CD124" s="1027"/>
      <c r="CE124" s="1027"/>
      <c r="CF124" s="1028"/>
      <c r="CG124" s="1029"/>
      <c r="CH124" s="1029"/>
      <c r="CI124" s="1029"/>
      <c r="CJ124" s="1030"/>
      <c r="CK124" s="1012"/>
      <c r="CL124" s="1012"/>
      <c r="CM124" s="1012"/>
      <c r="CN124" s="1012"/>
      <c r="CO124" s="1013"/>
      <c r="CP124" s="1019" t="s">
        <v>456</v>
      </c>
      <c r="CQ124" s="1020"/>
      <c r="CR124" s="1020"/>
      <c r="CS124" s="1020"/>
      <c r="CT124" s="1020"/>
      <c r="CU124" s="1020"/>
      <c r="CV124" s="1020"/>
      <c r="CW124" s="1020"/>
      <c r="CX124" s="1020"/>
      <c r="CY124" s="1020"/>
      <c r="CZ124" s="1020"/>
      <c r="DA124" s="1020"/>
      <c r="DB124" s="1020"/>
      <c r="DC124" s="1020"/>
      <c r="DD124" s="1020"/>
      <c r="DE124" s="1020"/>
      <c r="DF124" s="1021"/>
      <c r="DG124" s="1004">
        <v>397620</v>
      </c>
      <c r="DH124" s="986"/>
      <c r="DI124" s="986"/>
      <c r="DJ124" s="986"/>
      <c r="DK124" s="987"/>
      <c r="DL124" s="985">
        <v>347118</v>
      </c>
      <c r="DM124" s="986"/>
      <c r="DN124" s="986"/>
      <c r="DO124" s="986"/>
      <c r="DP124" s="987"/>
      <c r="DQ124" s="985">
        <v>337424</v>
      </c>
      <c r="DR124" s="986"/>
      <c r="DS124" s="986"/>
      <c r="DT124" s="986"/>
      <c r="DU124" s="987"/>
      <c r="DV124" s="988">
        <v>3.2</v>
      </c>
      <c r="DW124" s="989"/>
      <c r="DX124" s="989"/>
      <c r="DY124" s="989"/>
      <c r="DZ124" s="990"/>
    </row>
    <row r="125" spans="1:130" s="230" customFormat="1" ht="26.25" customHeight="1" x14ac:dyDescent="0.2">
      <c r="A125" s="1057"/>
      <c r="B125" s="949"/>
      <c r="C125" s="922" t="s">
        <v>445</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457</v>
      </c>
      <c r="CL125" s="1007"/>
      <c r="CM125" s="1007"/>
      <c r="CN125" s="1007"/>
      <c r="CO125" s="1008"/>
      <c r="CP125" s="929" t="s">
        <v>458</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5">
      <c r="A126" s="1057"/>
      <c r="B126" s="949"/>
      <c r="C126" s="922" t="s">
        <v>447</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44323</v>
      </c>
      <c r="AB126" s="959"/>
      <c r="AC126" s="959"/>
      <c r="AD126" s="959"/>
      <c r="AE126" s="960"/>
      <c r="AF126" s="961">
        <v>36953</v>
      </c>
      <c r="AG126" s="959"/>
      <c r="AH126" s="959"/>
      <c r="AI126" s="959"/>
      <c r="AJ126" s="960"/>
      <c r="AK126" s="961">
        <v>30860</v>
      </c>
      <c r="AL126" s="959"/>
      <c r="AM126" s="959"/>
      <c r="AN126" s="959"/>
      <c r="AO126" s="960"/>
      <c r="AP126" s="962">
        <v>0.3</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459</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
      <c r="A127" s="1058"/>
      <c r="B127" s="951"/>
      <c r="C127" s="973" t="s">
        <v>460</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1415</v>
      </c>
      <c r="AB127" s="959"/>
      <c r="AC127" s="959"/>
      <c r="AD127" s="959"/>
      <c r="AE127" s="960"/>
      <c r="AF127" s="961">
        <v>1394</v>
      </c>
      <c r="AG127" s="959"/>
      <c r="AH127" s="959"/>
      <c r="AI127" s="959"/>
      <c r="AJ127" s="960"/>
      <c r="AK127" s="961">
        <v>1249</v>
      </c>
      <c r="AL127" s="959"/>
      <c r="AM127" s="959"/>
      <c r="AN127" s="959"/>
      <c r="AO127" s="960"/>
      <c r="AP127" s="962">
        <v>0</v>
      </c>
      <c r="AQ127" s="963"/>
      <c r="AR127" s="963"/>
      <c r="AS127" s="963"/>
      <c r="AT127" s="964"/>
      <c r="AU127" s="232"/>
      <c r="AV127" s="232"/>
      <c r="AW127" s="232"/>
      <c r="AX127" s="1031" t="s">
        <v>461</v>
      </c>
      <c r="AY127" s="1032"/>
      <c r="AZ127" s="1032"/>
      <c r="BA127" s="1032"/>
      <c r="BB127" s="1032"/>
      <c r="BC127" s="1032"/>
      <c r="BD127" s="1032"/>
      <c r="BE127" s="1033"/>
      <c r="BF127" s="1034" t="s">
        <v>462</v>
      </c>
      <c r="BG127" s="1032"/>
      <c r="BH127" s="1032"/>
      <c r="BI127" s="1032"/>
      <c r="BJ127" s="1032"/>
      <c r="BK127" s="1032"/>
      <c r="BL127" s="1033"/>
      <c r="BM127" s="1034" t="s">
        <v>463</v>
      </c>
      <c r="BN127" s="1032"/>
      <c r="BO127" s="1032"/>
      <c r="BP127" s="1032"/>
      <c r="BQ127" s="1032"/>
      <c r="BR127" s="1032"/>
      <c r="BS127" s="1033"/>
      <c r="BT127" s="1034" t="s">
        <v>464</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465</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5">
      <c r="A128" s="1041" t="s">
        <v>466</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467</v>
      </c>
      <c r="X128" s="1043"/>
      <c r="Y128" s="1043"/>
      <c r="Z128" s="1044"/>
      <c r="AA128" s="1045">
        <v>8515</v>
      </c>
      <c r="AB128" s="1046"/>
      <c r="AC128" s="1046"/>
      <c r="AD128" s="1046"/>
      <c r="AE128" s="1047"/>
      <c r="AF128" s="1048">
        <v>27337</v>
      </c>
      <c r="AG128" s="1046"/>
      <c r="AH128" s="1046"/>
      <c r="AI128" s="1046"/>
      <c r="AJ128" s="1047"/>
      <c r="AK128" s="1048">
        <v>118</v>
      </c>
      <c r="AL128" s="1046"/>
      <c r="AM128" s="1046"/>
      <c r="AN128" s="1046"/>
      <c r="AO128" s="1047"/>
      <c r="AP128" s="1049"/>
      <c r="AQ128" s="1050"/>
      <c r="AR128" s="1050"/>
      <c r="AS128" s="1050"/>
      <c r="AT128" s="1051"/>
      <c r="AU128" s="232"/>
      <c r="AV128" s="232"/>
      <c r="AW128" s="232"/>
      <c r="AX128" s="896" t="s">
        <v>468</v>
      </c>
      <c r="AY128" s="897"/>
      <c r="AZ128" s="897"/>
      <c r="BA128" s="897"/>
      <c r="BB128" s="897"/>
      <c r="BC128" s="897"/>
      <c r="BD128" s="897"/>
      <c r="BE128" s="898"/>
      <c r="BF128" s="1052" t="s">
        <v>122</v>
      </c>
      <c r="BG128" s="1053"/>
      <c r="BH128" s="1053"/>
      <c r="BI128" s="1053"/>
      <c r="BJ128" s="1053"/>
      <c r="BK128" s="1053"/>
      <c r="BL128" s="1054"/>
      <c r="BM128" s="1052">
        <v>12.94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469</v>
      </c>
      <c r="CQ128" s="726"/>
      <c r="CR128" s="726"/>
      <c r="CS128" s="726"/>
      <c r="CT128" s="726"/>
      <c r="CU128" s="726"/>
      <c r="CV128" s="726"/>
      <c r="CW128" s="726"/>
      <c r="CX128" s="726"/>
      <c r="CY128" s="726"/>
      <c r="CZ128" s="726"/>
      <c r="DA128" s="726"/>
      <c r="DB128" s="726"/>
      <c r="DC128" s="726"/>
      <c r="DD128" s="726"/>
      <c r="DE128" s="726"/>
      <c r="DF128" s="1036"/>
      <c r="DG128" s="1037">
        <v>45900</v>
      </c>
      <c r="DH128" s="1038"/>
      <c r="DI128" s="1038"/>
      <c r="DJ128" s="1038"/>
      <c r="DK128" s="1038"/>
      <c r="DL128" s="1038">
        <v>45000</v>
      </c>
      <c r="DM128" s="1038"/>
      <c r="DN128" s="1038"/>
      <c r="DO128" s="1038"/>
      <c r="DP128" s="1038"/>
      <c r="DQ128" s="1038">
        <v>24500</v>
      </c>
      <c r="DR128" s="1038"/>
      <c r="DS128" s="1038"/>
      <c r="DT128" s="1038"/>
      <c r="DU128" s="1038"/>
      <c r="DV128" s="1039">
        <v>0.2</v>
      </c>
      <c r="DW128" s="1039"/>
      <c r="DX128" s="1039"/>
      <c r="DY128" s="1039"/>
      <c r="DZ128" s="1040"/>
    </row>
    <row r="129" spans="1:131" s="230" customFormat="1" ht="26.25" customHeight="1" x14ac:dyDescent="0.2">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470</v>
      </c>
      <c r="X129" s="1071"/>
      <c r="Y129" s="1071"/>
      <c r="Z129" s="1072"/>
      <c r="AA129" s="958">
        <v>13560983</v>
      </c>
      <c r="AB129" s="959"/>
      <c r="AC129" s="959"/>
      <c r="AD129" s="959"/>
      <c r="AE129" s="960"/>
      <c r="AF129" s="961">
        <v>12941290</v>
      </c>
      <c r="AG129" s="959"/>
      <c r="AH129" s="959"/>
      <c r="AI129" s="959"/>
      <c r="AJ129" s="960"/>
      <c r="AK129" s="961">
        <v>13081697</v>
      </c>
      <c r="AL129" s="959"/>
      <c r="AM129" s="959"/>
      <c r="AN129" s="959"/>
      <c r="AO129" s="960"/>
      <c r="AP129" s="1073"/>
      <c r="AQ129" s="1074"/>
      <c r="AR129" s="1074"/>
      <c r="AS129" s="1074"/>
      <c r="AT129" s="1075"/>
      <c r="AU129" s="233"/>
      <c r="AV129" s="233"/>
      <c r="AW129" s="233"/>
      <c r="AX129" s="1065" t="s">
        <v>471</v>
      </c>
      <c r="AY129" s="923"/>
      <c r="AZ129" s="923"/>
      <c r="BA129" s="923"/>
      <c r="BB129" s="923"/>
      <c r="BC129" s="923"/>
      <c r="BD129" s="923"/>
      <c r="BE129" s="924"/>
      <c r="BF129" s="1066" t="s">
        <v>122</v>
      </c>
      <c r="BG129" s="1067"/>
      <c r="BH129" s="1067"/>
      <c r="BI129" s="1067"/>
      <c r="BJ129" s="1067"/>
      <c r="BK129" s="1067"/>
      <c r="BL129" s="1068"/>
      <c r="BM129" s="1066">
        <v>17.940000000000001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472</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473</v>
      </c>
      <c r="X130" s="1071"/>
      <c r="Y130" s="1071"/>
      <c r="Z130" s="1072"/>
      <c r="AA130" s="958">
        <v>2521713</v>
      </c>
      <c r="AB130" s="959"/>
      <c r="AC130" s="959"/>
      <c r="AD130" s="959"/>
      <c r="AE130" s="960"/>
      <c r="AF130" s="961">
        <v>2484208</v>
      </c>
      <c r="AG130" s="959"/>
      <c r="AH130" s="959"/>
      <c r="AI130" s="959"/>
      <c r="AJ130" s="960"/>
      <c r="AK130" s="961">
        <v>2421903</v>
      </c>
      <c r="AL130" s="959"/>
      <c r="AM130" s="959"/>
      <c r="AN130" s="959"/>
      <c r="AO130" s="960"/>
      <c r="AP130" s="1073"/>
      <c r="AQ130" s="1074"/>
      <c r="AR130" s="1074"/>
      <c r="AS130" s="1074"/>
      <c r="AT130" s="1075"/>
      <c r="AU130" s="233"/>
      <c r="AV130" s="233"/>
      <c r="AW130" s="233"/>
      <c r="AX130" s="1065" t="s">
        <v>474</v>
      </c>
      <c r="AY130" s="923"/>
      <c r="AZ130" s="923"/>
      <c r="BA130" s="923"/>
      <c r="BB130" s="923"/>
      <c r="BC130" s="923"/>
      <c r="BD130" s="923"/>
      <c r="BE130" s="924"/>
      <c r="BF130" s="1101">
        <v>10.8</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475</v>
      </c>
      <c r="X131" s="1108"/>
      <c r="Y131" s="1108"/>
      <c r="Z131" s="1109"/>
      <c r="AA131" s="1004">
        <v>11039270</v>
      </c>
      <c r="AB131" s="986"/>
      <c r="AC131" s="986"/>
      <c r="AD131" s="986"/>
      <c r="AE131" s="987"/>
      <c r="AF131" s="985">
        <v>10457082</v>
      </c>
      <c r="AG131" s="986"/>
      <c r="AH131" s="986"/>
      <c r="AI131" s="986"/>
      <c r="AJ131" s="987"/>
      <c r="AK131" s="985">
        <v>10659794</v>
      </c>
      <c r="AL131" s="986"/>
      <c r="AM131" s="986"/>
      <c r="AN131" s="986"/>
      <c r="AO131" s="987"/>
      <c r="AP131" s="1110"/>
      <c r="AQ131" s="1111"/>
      <c r="AR131" s="1111"/>
      <c r="AS131" s="1111"/>
      <c r="AT131" s="1112"/>
      <c r="AU131" s="233"/>
      <c r="AV131" s="233"/>
      <c r="AW131" s="233"/>
      <c r="AX131" s="1083" t="s">
        <v>476</v>
      </c>
      <c r="AY131" s="726"/>
      <c r="AZ131" s="726"/>
      <c r="BA131" s="726"/>
      <c r="BB131" s="726"/>
      <c r="BC131" s="726"/>
      <c r="BD131" s="726"/>
      <c r="BE131" s="1036"/>
      <c r="BF131" s="1084">
        <v>113.9</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477</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478</v>
      </c>
      <c r="W132" s="1094"/>
      <c r="X132" s="1094"/>
      <c r="Y132" s="1094"/>
      <c r="Z132" s="1095"/>
      <c r="AA132" s="1096">
        <v>9.6549228350000007</v>
      </c>
      <c r="AB132" s="1097"/>
      <c r="AC132" s="1097"/>
      <c r="AD132" s="1097"/>
      <c r="AE132" s="1098"/>
      <c r="AF132" s="1099">
        <v>11.741545110000001</v>
      </c>
      <c r="AG132" s="1097"/>
      <c r="AH132" s="1097"/>
      <c r="AI132" s="1097"/>
      <c r="AJ132" s="1098"/>
      <c r="AK132" s="1099">
        <v>11.295086939999999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479</v>
      </c>
      <c r="W133" s="1077"/>
      <c r="X133" s="1077"/>
      <c r="Y133" s="1077"/>
      <c r="Z133" s="1078"/>
      <c r="AA133" s="1079">
        <v>10.9</v>
      </c>
      <c r="AB133" s="1080"/>
      <c r="AC133" s="1080"/>
      <c r="AD133" s="1080"/>
      <c r="AE133" s="1081"/>
      <c r="AF133" s="1079">
        <v>10.7</v>
      </c>
      <c r="AG133" s="1080"/>
      <c r="AH133" s="1080"/>
      <c r="AI133" s="1080"/>
      <c r="AJ133" s="1081"/>
      <c r="AK133" s="1079">
        <v>10.8</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1ngsAZAiMIo3FpmecSLZIAvyavKHHEvjyU1R3VxMeUhr5AZZGiFidOc77LJ1qTFTpMiuf1Hj6k/yzylc/jJ5Q==" saltValue="O6tOADLXTy8DdxgbHjuGv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CQ33" sqref="CQ33:DE33"/>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480</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k7srn3BX36Yr2d2LCr5ri1c+8jliM/BgfWLT7/FB17Yxd1zKSX1+83MDqpwJ6yFjHTly4n3rZhu5U+tu3dVVUw==" saltValue="Q+LAI5LQiQtH1jMxGw3z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58" zoomScaleNormal="100" zoomScaleSheetLayoutView="55" workbookViewId="0">
      <selection activeCell="CQ33" sqref="CQ33:DE33"/>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iySApZBI13qRq/FD5nGekssdN8f9AbTO70hvcJ+XuOjmj8QoRi/ZASZIfp3ZXouQGv1GLDYULSkN/QE2cNTA==" saltValue="sfvkyuMJeLBoYcPcYJ1GL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election activeCell="CQ33" sqref="CQ33:DE33"/>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483</v>
      </c>
      <c r="AP7" s="272"/>
      <c r="AQ7" s="273" t="s">
        <v>484</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485</v>
      </c>
      <c r="AQ8" s="279" t="s">
        <v>486</v>
      </c>
      <c r="AR8" s="280" t="s">
        <v>487</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488</v>
      </c>
      <c r="AL9" s="1117"/>
      <c r="AM9" s="1117"/>
      <c r="AN9" s="1118"/>
      <c r="AO9" s="281">
        <v>3222725</v>
      </c>
      <c r="AP9" s="281">
        <v>81183</v>
      </c>
      <c r="AQ9" s="282">
        <v>90328</v>
      </c>
      <c r="AR9" s="283">
        <v>-10.1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489</v>
      </c>
      <c r="AL10" s="1117"/>
      <c r="AM10" s="1117"/>
      <c r="AN10" s="1118"/>
      <c r="AO10" s="284">
        <v>614087</v>
      </c>
      <c r="AP10" s="284">
        <v>15469</v>
      </c>
      <c r="AQ10" s="285">
        <v>7878</v>
      </c>
      <c r="AR10" s="286">
        <v>96.4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490</v>
      </c>
      <c r="AL11" s="1117"/>
      <c r="AM11" s="1117"/>
      <c r="AN11" s="1118"/>
      <c r="AO11" s="284">
        <v>31855</v>
      </c>
      <c r="AP11" s="284">
        <v>802</v>
      </c>
      <c r="AQ11" s="285">
        <v>2111</v>
      </c>
      <c r="AR11" s="286">
        <v>-62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v>13917</v>
      </c>
      <c r="AP12" s="284">
        <v>351</v>
      </c>
      <c r="AQ12" s="285">
        <v>26</v>
      </c>
      <c r="AR12" s="286">
        <v>1250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73042</v>
      </c>
      <c r="AP13" s="284">
        <v>1840</v>
      </c>
      <c r="AQ13" s="285">
        <v>2999</v>
      </c>
      <c r="AR13" s="286">
        <v>-38.6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107462</v>
      </c>
      <c r="AP14" s="284">
        <v>2707</v>
      </c>
      <c r="AQ14" s="285">
        <v>1839</v>
      </c>
      <c r="AR14" s="286">
        <v>47.2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-220512</v>
      </c>
      <c r="AP15" s="284">
        <v>-5555</v>
      </c>
      <c r="AQ15" s="285">
        <v>-5426</v>
      </c>
      <c r="AR15" s="286">
        <v>2.4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3842576</v>
      </c>
      <c r="AP16" s="284">
        <v>96798</v>
      </c>
      <c r="AQ16" s="285">
        <v>99756</v>
      </c>
      <c r="AR16" s="286">
        <v>-3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8.24</v>
      </c>
      <c r="AP21" s="298">
        <v>9.01</v>
      </c>
      <c r="AQ21" s="299">
        <v>-0.77</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98.3</v>
      </c>
      <c r="AP22" s="303">
        <v>97.5</v>
      </c>
      <c r="AQ22" s="304">
        <v>0.8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483</v>
      </c>
      <c r="AP30" s="272"/>
      <c r="AQ30" s="273" t="s">
        <v>484</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485</v>
      </c>
      <c r="AQ31" s="279" t="s">
        <v>486</v>
      </c>
      <c r="AR31" s="280" t="s">
        <v>487</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2427227</v>
      </c>
      <c r="AP32" s="312">
        <v>61144</v>
      </c>
      <c r="AQ32" s="313">
        <v>56025</v>
      </c>
      <c r="AR32" s="314">
        <v>9.1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507</v>
      </c>
      <c r="AL34" s="1131"/>
      <c r="AM34" s="1131"/>
      <c r="AN34" s="1132"/>
      <c r="AO34" s="312" t="s">
        <v>506</v>
      </c>
      <c r="AP34" s="312" t="s">
        <v>506</v>
      </c>
      <c r="AQ34" s="313" t="s">
        <v>506</v>
      </c>
      <c r="AR34" s="314" t="s">
        <v>506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508</v>
      </c>
      <c r="AL35" s="1131"/>
      <c r="AM35" s="1131"/>
      <c r="AN35" s="1132"/>
      <c r="AO35" s="312">
        <v>988268</v>
      </c>
      <c r="AP35" s="312">
        <v>24895</v>
      </c>
      <c r="AQ35" s="313">
        <v>18604</v>
      </c>
      <c r="AR35" s="314">
        <v>33.799999999999997</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509</v>
      </c>
      <c r="AL36" s="1131"/>
      <c r="AM36" s="1131"/>
      <c r="AN36" s="1132"/>
      <c r="AO36" s="312">
        <v>161432</v>
      </c>
      <c r="AP36" s="312">
        <v>4067</v>
      </c>
      <c r="AQ36" s="313">
        <v>2667</v>
      </c>
      <c r="AR36" s="314">
        <v>52.5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510</v>
      </c>
      <c r="AL37" s="1131"/>
      <c r="AM37" s="1131"/>
      <c r="AN37" s="1132"/>
      <c r="AO37" s="312">
        <v>49127</v>
      </c>
      <c r="AP37" s="312">
        <v>1238</v>
      </c>
      <c r="AQ37" s="313">
        <v>441</v>
      </c>
      <c r="AR37" s="314">
        <v>180.7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511</v>
      </c>
      <c r="AL38" s="1134"/>
      <c r="AM38" s="1134"/>
      <c r="AN38" s="1135"/>
      <c r="AO38" s="315" t="s">
        <v>506</v>
      </c>
      <c r="AP38" s="315" t="s">
        <v>506</v>
      </c>
      <c r="AQ38" s="316">
        <v>6</v>
      </c>
      <c r="AR38" s="304" t="s">
        <v>506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512</v>
      </c>
      <c r="AL39" s="1134"/>
      <c r="AM39" s="1134"/>
      <c r="AN39" s="1135"/>
      <c r="AO39" s="312">
        <v>-118</v>
      </c>
      <c r="AP39" s="312">
        <v>-3</v>
      </c>
      <c r="AQ39" s="313">
        <v>-4261</v>
      </c>
      <c r="AR39" s="314">
        <v>-99.9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513</v>
      </c>
      <c r="AL40" s="1131"/>
      <c r="AM40" s="1131"/>
      <c r="AN40" s="1132"/>
      <c r="AO40" s="312">
        <v>-2421903</v>
      </c>
      <c r="AP40" s="312">
        <v>-61010</v>
      </c>
      <c r="AQ40" s="313">
        <v>-49695</v>
      </c>
      <c r="AR40" s="314">
        <v>22.8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1204033</v>
      </c>
      <c r="AP41" s="312">
        <v>30331</v>
      </c>
      <c r="AQ41" s="313">
        <v>23786</v>
      </c>
      <c r="AR41" s="314">
        <v>27.5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483</v>
      </c>
      <c r="AN49" s="1127" t="s">
        <v>516</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517</v>
      </c>
      <c r="AO50" s="329" t="s">
        <v>518</v>
      </c>
      <c r="AP50" s="330" t="s">
        <v>519</v>
      </c>
      <c r="AQ50" s="331" t="s">
        <v>520</v>
      </c>
      <c r="AR50" s="332" t="s">
        <v>521</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3052773</v>
      </c>
      <c r="AN51" s="334">
        <v>74248</v>
      </c>
      <c r="AO51" s="335">
        <v>-23.5</v>
      </c>
      <c r="AP51" s="336">
        <v>74581</v>
      </c>
      <c r="AQ51" s="337">
        <v>7</v>
      </c>
      <c r="AR51" s="338">
        <v>-30.5</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1455697</v>
      </c>
      <c r="AN52" s="342">
        <v>35405</v>
      </c>
      <c r="AO52" s="343">
        <v>-35.799999999999997</v>
      </c>
      <c r="AP52" s="344">
        <v>41563</v>
      </c>
      <c r="AQ52" s="345">
        <v>6.8</v>
      </c>
      <c r="AR52" s="346">
        <v>-42.6</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3508357</v>
      </c>
      <c r="AN53" s="334">
        <v>85972</v>
      </c>
      <c r="AO53" s="335">
        <v>15.8</v>
      </c>
      <c r="AP53" s="336">
        <v>76347</v>
      </c>
      <c r="AQ53" s="337">
        <v>2.4</v>
      </c>
      <c r="AR53" s="338">
        <v>13.4</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1254024</v>
      </c>
      <c r="AN54" s="342">
        <v>30730</v>
      </c>
      <c r="AO54" s="343">
        <v>-13.2</v>
      </c>
      <c r="AP54" s="344">
        <v>41762</v>
      </c>
      <c r="AQ54" s="345">
        <v>0.5</v>
      </c>
      <c r="AR54" s="346">
        <v>-13.7</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5676513</v>
      </c>
      <c r="AN55" s="334">
        <v>140171</v>
      </c>
      <c r="AO55" s="335">
        <v>63</v>
      </c>
      <c r="AP55" s="336">
        <v>69604</v>
      </c>
      <c r="AQ55" s="337">
        <v>-8.8000000000000007</v>
      </c>
      <c r="AR55" s="338">
        <v>71.8</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1951257</v>
      </c>
      <c r="AN56" s="342">
        <v>48183</v>
      </c>
      <c r="AO56" s="343">
        <v>56.8</v>
      </c>
      <c r="AP56" s="344">
        <v>36247</v>
      </c>
      <c r="AQ56" s="345">
        <v>-13.2</v>
      </c>
      <c r="AR56" s="346">
        <v>70</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4523827</v>
      </c>
      <c r="AN57" s="334">
        <v>112892</v>
      </c>
      <c r="AO57" s="335">
        <v>-19.5</v>
      </c>
      <c r="AP57" s="336">
        <v>68410</v>
      </c>
      <c r="AQ57" s="337">
        <v>-1.7</v>
      </c>
      <c r="AR57" s="338">
        <v>-17.8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1280578</v>
      </c>
      <c r="AN58" s="342">
        <v>31957</v>
      </c>
      <c r="AO58" s="343">
        <v>-33.700000000000003</v>
      </c>
      <c r="AP58" s="344">
        <v>35086</v>
      </c>
      <c r="AQ58" s="345">
        <v>-3.2</v>
      </c>
      <c r="AR58" s="346">
        <v>-30.5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3869625</v>
      </c>
      <c r="AN59" s="334">
        <v>97479</v>
      </c>
      <c r="AO59" s="335">
        <v>-13.7</v>
      </c>
      <c r="AP59" s="336">
        <v>73019</v>
      </c>
      <c r="AQ59" s="337">
        <v>6.7</v>
      </c>
      <c r="AR59" s="338">
        <v>-20.399999999999999</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1318850</v>
      </c>
      <c r="AN60" s="342">
        <v>33223</v>
      </c>
      <c r="AO60" s="343">
        <v>4</v>
      </c>
      <c r="AP60" s="344">
        <v>39427</v>
      </c>
      <c r="AQ60" s="345">
        <v>12.4</v>
      </c>
      <c r="AR60" s="346">
        <v>-8.4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4126219</v>
      </c>
      <c r="AN61" s="349">
        <v>102152</v>
      </c>
      <c r="AO61" s="350">
        <v>4.4000000000000004</v>
      </c>
      <c r="AP61" s="351">
        <v>72392</v>
      </c>
      <c r="AQ61" s="352">
        <v>1.1000000000000001</v>
      </c>
      <c r="AR61" s="338">
        <v>3.3</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1452081</v>
      </c>
      <c r="AN62" s="342">
        <v>35900</v>
      </c>
      <c r="AO62" s="343">
        <v>-4.4000000000000004</v>
      </c>
      <c r="AP62" s="344">
        <v>38817</v>
      </c>
      <c r="AQ62" s="345">
        <v>0.7</v>
      </c>
      <c r="AR62" s="346">
        <v>-5.0999999999999996</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EKk1oZa4gRCj+EVC/0ON/o2XwEc5FSJrcrWOCj6/UKutGvMAIhXmKuyZ62e2VaIj9VY5mYdFizxmx7vVeHMofw==" saltValue="E/PaA5l2NYPu0UJaP3m5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verticalCentered="1"/>
  <pageMargins left="0" right="0" top="0" bottom="0" header="0" footer="0"/>
  <pageSetup paperSize="9" scale="62" orientation="landscape" r:id="rId1"/>
  <headerFooter alignWithMargins="0">
    <oddFooter>&amp;C&amp;P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Normal="100" zoomScaleSheetLayoutView="55" workbookViewId="0">
      <selection activeCell="CQ33" sqref="CQ33:DE33"/>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480</v>
      </c>
    </row>
    <row r="121" spans="125:125" ht="13.5" hidden="1" customHeight="1" x14ac:dyDescent="0.2">
      <c r="DU121" s="259"/>
    </row>
  </sheetData>
  <sheetProtection algorithmName="SHA-512" hashValue="u4MZA64KH1+Mc4x3QiMw1CcmoS3ru0W4o3cjYa779fiq3AM3xmWVggRY9dvRTccmDmjJ23eb8HM8mzTqfZJS6Q==" saltValue="bs8rWROywMyyYHRwxmuvQw==" spinCount="100000" sheet="1" objects="1" scenarios="1"/>
  <dataConsolidate/>
  <phoneticPr fontId="2"/>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CQ33" sqref="CQ33:DE33"/>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480</v>
      </c>
    </row>
  </sheetData>
  <sheetProtection algorithmName="SHA-512" hashValue="t0REM4yAWKRMEE8oh30TdTxFQOs78eHfBPZWg1GSCnsZLDnh7fmt4OPBtGM80tgkaGfxpXGZsZ7f7Wxjd4z4KA==" saltValue="TcoDUGGi6lQ5oot0kmPOng==" spinCount="100000" sheet="1" objects="1" scenarios="1"/>
  <dataConsolidate/>
  <phoneticPr fontId="2"/>
  <printOptions horizontalCentered="1" verticalCentered="1"/>
  <pageMargins left="0" right="0" top="0" bottom="0" header="0" footer="0"/>
  <pageSetup paperSize="9" scale="38"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activeCell="CQ33" sqref="CQ33:DE33"/>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530</v>
      </c>
      <c r="G46" s="8" t="s">
        <v>531</v>
      </c>
      <c r="H46" s="8" t="s">
        <v>532</v>
      </c>
      <c r="I46" s="8" t="s">
        <v>533</v>
      </c>
      <c r="J46" s="9" t="s">
        <v>534</v>
      </c>
    </row>
    <row r="47" spans="2:10" ht="57.75" customHeight="1" x14ac:dyDescent="0.2">
      <c r="B47" s="10"/>
      <c r="C47" s="1139" t="s">
        <v>3</v>
      </c>
      <c r="D47" s="1139"/>
      <c r="E47" s="1140"/>
      <c r="F47" s="11">
        <v>12.42</v>
      </c>
      <c r="G47" s="12">
        <v>13.45</v>
      </c>
      <c r="H47" s="12">
        <v>12.9</v>
      </c>
      <c r="I47" s="12">
        <v>13.53</v>
      </c>
      <c r="J47" s="13">
        <v>13.6</v>
      </c>
    </row>
    <row r="48" spans="2:10" ht="57.75" customHeight="1" x14ac:dyDescent="0.2">
      <c r="B48" s="14"/>
      <c r="C48" s="1141" t="s">
        <v>4</v>
      </c>
      <c r="D48" s="1141"/>
      <c r="E48" s="1142"/>
      <c r="F48" s="15">
        <v>4.6100000000000003</v>
      </c>
      <c r="G48" s="16">
        <v>4.8499999999999996</v>
      </c>
      <c r="H48" s="16">
        <v>6.74</v>
      </c>
      <c r="I48" s="16">
        <v>6.02</v>
      </c>
      <c r="J48" s="17">
        <v>3.94</v>
      </c>
    </row>
    <row r="49" spans="2:10" ht="57.75" customHeight="1" thickBot="1" x14ac:dyDescent="0.25">
      <c r="B49" s="18"/>
      <c r="C49" s="1143" t="s">
        <v>5</v>
      </c>
      <c r="D49" s="1143"/>
      <c r="E49" s="1144"/>
      <c r="F49" s="19" t="s">
        <v>535</v>
      </c>
      <c r="G49" s="20">
        <v>1.99</v>
      </c>
      <c r="H49" s="20">
        <v>2.1</v>
      </c>
      <c r="I49" s="20" t="s">
        <v>536</v>
      </c>
      <c r="J49" s="21" t="s">
        <v>537</v>
      </c>
    </row>
    <row r="50" spans="2:10" ht="13" x14ac:dyDescent="0.2"/>
  </sheetData>
  <sheetProtection algorithmName="SHA-512" hashValue="173PFiCmELbF/bdo5k5M6d5G7ZkNfJAZw3NT0nvmaGklHy/SGONTGTgc7XATLB9vo+mG3nPlDpuh7vTPewPm5Q==" saltValue="6ocoIiCO3Ty4foyQtIWZI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1" orientation="landscape" r:id="rId1"/>
  <headerFooter alignWithMargins="0">
    <oddFooter>&amp;C&amp;P /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SheetLayoutView="100" workbookViewId="0">
      <selection activeCell="CQ33" sqref="CQ33:DE33"/>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x14ac:dyDescent="0.2">
      <c r="A34" s="22"/>
      <c r="B34" s="31"/>
      <c r="C34" s="1151" t="s">
        <v>538</v>
      </c>
      <c r="D34" s="1151"/>
      <c r="E34" s="1152"/>
      <c r="F34" s="32">
        <v>18.28</v>
      </c>
      <c r="G34" s="33">
        <v>24.65</v>
      </c>
      <c r="H34" s="33">
        <v>31.42</v>
      </c>
      <c r="I34" s="33">
        <v>31.4</v>
      </c>
      <c r="J34" s="34">
        <v>22.81</v>
      </c>
      <c r="K34" s="22"/>
      <c r="L34" s="22"/>
      <c r="M34" s="22"/>
      <c r="N34" s="22"/>
      <c r="O34" s="22"/>
      <c r="P34" s="22"/>
    </row>
    <row r="35" spans="1:16" ht="39" customHeight="1" x14ac:dyDescent="0.2">
      <c r="A35" s="22"/>
      <c r="B35" s="35"/>
      <c r="C35" s="1145" t="s">
        <v>539</v>
      </c>
      <c r="D35" s="1146"/>
      <c r="E35" s="1147"/>
      <c r="F35" s="36">
        <v>2.61</v>
      </c>
      <c r="G35" s="37">
        <v>3.31</v>
      </c>
      <c r="H35" s="37">
        <v>3.75</v>
      </c>
      <c r="I35" s="37">
        <v>4.66</v>
      </c>
      <c r="J35" s="38">
        <v>4.8</v>
      </c>
      <c r="K35" s="22"/>
      <c r="L35" s="22"/>
      <c r="M35" s="22"/>
      <c r="N35" s="22"/>
      <c r="O35" s="22"/>
      <c r="P35" s="22"/>
    </row>
    <row r="36" spans="1:16" ht="39" customHeight="1" x14ac:dyDescent="0.2">
      <c r="A36" s="22"/>
      <c r="B36" s="35"/>
      <c r="C36" s="1145" t="s">
        <v>540</v>
      </c>
      <c r="D36" s="1146"/>
      <c r="E36" s="1147"/>
      <c r="F36" s="36">
        <v>4.5999999999999996</v>
      </c>
      <c r="G36" s="37">
        <v>4.8499999999999996</v>
      </c>
      <c r="H36" s="37">
        <v>6.74</v>
      </c>
      <c r="I36" s="37">
        <v>6.02</v>
      </c>
      <c r="J36" s="38">
        <v>3.93</v>
      </c>
      <c r="K36" s="22"/>
      <c r="L36" s="22"/>
      <c r="M36" s="22"/>
      <c r="N36" s="22"/>
      <c r="O36" s="22"/>
      <c r="P36" s="22"/>
    </row>
    <row r="37" spans="1:16" ht="39" customHeight="1" x14ac:dyDescent="0.2">
      <c r="A37" s="22"/>
      <c r="B37" s="35"/>
      <c r="C37" s="1145" t="s">
        <v>541</v>
      </c>
      <c r="D37" s="1146"/>
      <c r="E37" s="1147"/>
      <c r="F37" s="36">
        <v>2.34</v>
      </c>
      <c r="G37" s="37">
        <v>2.81</v>
      </c>
      <c r="H37" s="37">
        <v>2.94</v>
      </c>
      <c r="I37" s="37">
        <v>3.29</v>
      </c>
      <c r="J37" s="38">
        <v>3.24</v>
      </c>
      <c r="K37" s="22"/>
      <c r="L37" s="22"/>
      <c r="M37" s="22"/>
      <c r="N37" s="22"/>
      <c r="O37" s="22"/>
      <c r="P37" s="22"/>
    </row>
    <row r="38" spans="1:16" ht="39" customHeight="1" x14ac:dyDescent="0.2">
      <c r="A38" s="22"/>
      <c r="B38" s="35"/>
      <c r="C38" s="1145" t="s">
        <v>542</v>
      </c>
      <c r="D38" s="1146"/>
      <c r="E38" s="1147"/>
      <c r="F38" s="36" t="s">
        <v>506</v>
      </c>
      <c r="G38" s="37">
        <v>0.56000000000000005</v>
      </c>
      <c r="H38" s="37">
        <v>1.05</v>
      </c>
      <c r="I38" s="37">
        <v>1.68</v>
      </c>
      <c r="J38" s="38">
        <v>2.12</v>
      </c>
      <c r="K38" s="22"/>
      <c r="L38" s="22"/>
      <c r="M38" s="22"/>
      <c r="N38" s="22"/>
      <c r="O38" s="22"/>
      <c r="P38" s="22"/>
    </row>
    <row r="39" spans="1:16" ht="39" customHeight="1" x14ac:dyDescent="0.2">
      <c r="A39" s="22"/>
      <c r="B39" s="35"/>
      <c r="C39" s="1145" t="s">
        <v>543</v>
      </c>
      <c r="D39" s="1146"/>
      <c r="E39" s="1147"/>
      <c r="F39" s="36">
        <v>0.76</v>
      </c>
      <c r="G39" s="37">
        <v>0.93</v>
      </c>
      <c r="H39" s="37">
        <v>0.95</v>
      </c>
      <c r="I39" s="37">
        <v>0.53</v>
      </c>
      <c r="J39" s="38">
        <v>0.63</v>
      </c>
      <c r="K39" s="22"/>
      <c r="L39" s="22"/>
      <c r="M39" s="22"/>
      <c r="N39" s="22"/>
      <c r="O39" s="22"/>
      <c r="P39" s="22"/>
    </row>
    <row r="40" spans="1:16" ht="39" customHeight="1" x14ac:dyDescent="0.2">
      <c r="A40" s="22"/>
      <c r="B40" s="35"/>
      <c r="C40" s="1145" t="s">
        <v>544</v>
      </c>
      <c r="D40" s="1146"/>
      <c r="E40" s="1147"/>
      <c r="F40" s="36">
        <v>0</v>
      </c>
      <c r="G40" s="37">
        <v>0</v>
      </c>
      <c r="H40" s="37">
        <v>0</v>
      </c>
      <c r="I40" s="37">
        <v>0</v>
      </c>
      <c r="J40" s="38">
        <v>0</v>
      </c>
      <c r="K40" s="22"/>
      <c r="L40" s="22"/>
      <c r="M40" s="22"/>
      <c r="N40" s="22"/>
      <c r="O40" s="22"/>
      <c r="P40" s="22"/>
    </row>
    <row r="41" spans="1:16" ht="39" customHeight="1" x14ac:dyDescent="0.2">
      <c r="A41" s="22"/>
      <c r="B41" s="35"/>
      <c r="C41" s="1145" t="s">
        <v>545</v>
      </c>
      <c r="D41" s="1146"/>
      <c r="E41" s="1147"/>
      <c r="F41" s="36">
        <v>0</v>
      </c>
      <c r="G41" s="37">
        <v>0</v>
      </c>
      <c r="H41" s="37">
        <v>0</v>
      </c>
      <c r="I41" s="37">
        <v>0</v>
      </c>
      <c r="J41" s="38">
        <v>0</v>
      </c>
      <c r="K41" s="22"/>
      <c r="L41" s="22"/>
      <c r="M41" s="22"/>
      <c r="N41" s="22"/>
      <c r="O41" s="22"/>
      <c r="P41" s="22"/>
    </row>
    <row r="42" spans="1:16" ht="39" customHeight="1" x14ac:dyDescent="0.2">
      <c r="A42" s="22"/>
      <c r="B42" s="39"/>
      <c r="C42" s="1145" t="s">
        <v>546</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547</v>
      </c>
      <c r="D43" s="1149"/>
      <c r="E43" s="1150"/>
      <c r="F43" s="41">
        <v>0.12</v>
      </c>
      <c r="G43" s="42">
        <v>0</v>
      </c>
      <c r="H43" s="42">
        <v>0</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kPXjH+B8rktdYh+J4YdBlOhB1W815H86/oUU0db5DsCBuxlzdqEd2Gk9zzEoCAesRRlPJItTawJjgOgkEBBCg==" saltValue="7/swxoZhtfuySt21jY5h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16" zoomScaleSheetLayoutView="55" workbookViewId="0">
      <selection activeCell="CQ33" sqref="CQ33:DE33"/>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2379</v>
      </c>
      <c r="L45" s="60">
        <v>2470</v>
      </c>
      <c r="M45" s="60">
        <v>2431</v>
      </c>
      <c r="N45" s="60">
        <v>2501</v>
      </c>
      <c r="O45" s="61">
        <v>2427</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506</v>
      </c>
      <c r="L46" s="64" t="s">
        <v>506</v>
      </c>
      <c r="M46" s="64" t="s">
        <v>506</v>
      </c>
      <c r="N46" s="64" t="s">
        <v>506</v>
      </c>
      <c r="O46" s="65" t="s">
        <v>506</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506</v>
      </c>
      <c r="L47" s="64" t="s">
        <v>506</v>
      </c>
      <c r="M47" s="64" t="s">
        <v>506</v>
      </c>
      <c r="N47" s="64" t="s">
        <v>506</v>
      </c>
      <c r="O47" s="65" t="s">
        <v>506</v>
      </c>
      <c r="P47" s="48"/>
      <c r="Q47" s="48"/>
      <c r="R47" s="48"/>
      <c r="S47" s="48"/>
      <c r="T47" s="48"/>
      <c r="U47" s="48"/>
    </row>
    <row r="48" spans="1:21" ht="30.75" customHeight="1" x14ac:dyDescent="0.2">
      <c r="A48" s="48"/>
      <c r="B48" s="1155"/>
      <c r="C48" s="1156"/>
      <c r="D48" s="62"/>
      <c r="E48" s="1161" t="s">
        <v>13</v>
      </c>
      <c r="F48" s="1161"/>
      <c r="G48" s="1161"/>
      <c r="H48" s="1161"/>
      <c r="I48" s="1161"/>
      <c r="J48" s="1162"/>
      <c r="K48" s="63">
        <v>1099</v>
      </c>
      <c r="L48" s="64">
        <v>971</v>
      </c>
      <c r="M48" s="64">
        <v>940</v>
      </c>
      <c r="N48" s="64">
        <v>1018</v>
      </c>
      <c r="O48" s="65">
        <v>988</v>
      </c>
      <c r="P48" s="48"/>
      <c r="Q48" s="48"/>
      <c r="R48" s="48"/>
      <c r="S48" s="48"/>
      <c r="T48" s="48"/>
      <c r="U48" s="48"/>
    </row>
    <row r="49" spans="1:21" ht="30.75" customHeight="1" x14ac:dyDescent="0.2">
      <c r="A49" s="48"/>
      <c r="B49" s="1155"/>
      <c r="C49" s="1156"/>
      <c r="D49" s="62"/>
      <c r="E49" s="1161" t="s">
        <v>14</v>
      </c>
      <c r="F49" s="1161"/>
      <c r="G49" s="1161"/>
      <c r="H49" s="1161"/>
      <c r="I49" s="1161"/>
      <c r="J49" s="1162"/>
      <c r="K49" s="63">
        <v>151</v>
      </c>
      <c r="L49" s="64">
        <v>157</v>
      </c>
      <c r="M49" s="64">
        <v>163</v>
      </c>
      <c r="N49" s="64">
        <v>165</v>
      </c>
      <c r="O49" s="65">
        <v>161</v>
      </c>
      <c r="P49" s="48"/>
      <c r="Q49" s="48"/>
      <c r="R49" s="48"/>
      <c r="S49" s="48"/>
      <c r="T49" s="48"/>
      <c r="U49" s="48"/>
    </row>
    <row r="50" spans="1:21" ht="30.75" customHeight="1" x14ac:dyDescent="0.2">
      <c r="A50" s="48"/>
      <c r="B50" s="1155"/>
      <c r="C50" s="1156"/>
      <c r="D50" s="62"/>
      <c r="E50" s="1161" t="s">
        <v>15</v>
      </c>
      <c r="F50" s="1161"/>
      <c r="G50" s="1161"/>
      <c r="H50" s="1161"/>
      <c r="I50" s="1161"/>
      <c r="J50" s="1162"/>
      <c r="K50" s="63">
        <v>88</v>
      </c>
      <c r="L50" s="64">
        <v>68</v>
      </c>
      <c r="M50" s="64">
        <v>63</v>
      </c>
      <c r="N50" s="64">
        <v>55</v>
      </c>
      <c r="O50" s="65">
        <v>49</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506</v>
      </c>
      <c r="L51" s="64" t="s">
        <v>506</v>
      </c>
      <c r="M51" s="64" t="s">
        <v>506</v>
      </c>
      <c r="N51" s="64" t="s">
        <v>506</v>
      </c>
      <c r="O51" s="65" t="s">
        <v>506</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2470</v>
      </c>
      <c r="L52" s="64">
        <v>2525</v>
      </c>
      <c r="M52" s="64">
        <v>2530</v>
      </c>
      <c r="N52" s="64">
        <v>2511</v>
      </c>
      <c r="O52" s="65">
        <v>2422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1247</v>
      </c>
      <c r="L53" s="69">
        <v>1141</v>
      </c>
      <c r="M53" s="69">
        <v>1067</v>
      </c>
      <c r="N53" s="69">
        <v>1228</v>
      </c>
      <c r="O53" s="70">
        <v>1203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xW/GGM83ywV+uu4O1ESC+oVxO3vsPEjnJ4/D8lAQ+i11LGo42z9gUBQqnAkavZG9F+02wkp7GO8RXPHccWmhg==" saltValue="33A1o8e/rGhhGBs6i5mdm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1" orientation="landscape" r:id="rId1"/>
  <headerFooter alignWithMargins="0">
    <oddFooter>&amp;C&amp;P /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election activeCell="CQ33" sqref="CQ33:DE33"/>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530</v>
      </c>
      <c r="J40" s="103" t="s">
        <v>531</v>
      </c>
      <c r="K40" s="103" t="s">
        <v>532</v>
      </c>
      <c r="L40" s="103" t="s">
        <v>533</v>
      </c>
      <c r="M40" s="104" t="s">
        <v>534</v>
      </c>
    </row>
    <row r="41" spans="2:13" ht="27.75" customHeight="1" x14ac:dyDescent="0.2">
      <c r="B41" s="1184" t="s">
        <v>30</v>
      </c>
      <c r="C41" s="1185"/>
      <c r="D41" s="105"/>
      <c r="E41" s="1190" t="s">
        <v>31</v>
      </c>
      <c r="F41" s="1190"/>
      <c r="G41" s="1190"/>
      <c r="H41" s="1191"/>
      <c r="I41" s="355">
        <v>30514</v>
      </c>
      <c r="J41" s="356">
        <v>30348</v>
      </c>
      <c r="K41" s="356">
        <v>31343</v>
      </c>
      <c r="L41" s="356">
        <v>31019</v>
      </c>
      <c r="M41" s="357">
        <v>30123</v>
      </c>
    </row>
    <row r="42" spans="2:13" ht="27.75" customHeight="1" x14ac:dyDescent="0.2">
      <c r="B42" s="1186"/>
      <c r="C42" s="1187"/>
      <c r="D42" s="106"/>
      <c r="E42" s="1192" t="s">
        <v>32</v>
      </c>
      <c r="F42" s="1192"/>
      <c r="G42" s="1192"/>
      <c r="H42" s="1193"/>
      <c r="I42" s="358">
        <v>774</v>
      </c>
      <c r="J42" s="359">
        <v>692</v>
      </c>
      <c r="K42" s="359">
        <v>741</v>
      </c>
      <c r="L42" s="359">
        <v>692</v>
      </c>
      <c r="M42" s="360">
        <v>625</v>
      </c>
    </row>
    <row r="43" spans="2:13" ht="27.75" customHeight="1" x14ac:dyDescent="0.2">
      <c r="B43" s="1186"/>
      <c r="C43" s="1187"/>
      <c r="D43" s="106"/>
      <c r="E43" s="1192" t="s">
        <v>33</v>
      </c>
      <c r="F43" s="1192"/>
      <c r="G43" s="1192"/>
      <c r="H43" s="1193"/>
      <c r="I43" s="358">
        <v>12138</v>
      </c>
      <c r="J43" s="359">
        <v>11830</v>
      </c>
      <c r="K43" s="359">
        <v>11788</v>
      </c>
      <c r="L43" s="359">
        <v>10393</v>
      </c>
      <c r="M43" s="360">
        <v>9710</v>
      </c>
    </row>
    <row r="44" spans="2:13" ht="27.75" customHeight="1" x14ac:dyDescent="0.2">
      <c r="B44" s="1186"/>
      <c r="C44" s="1187"/>
      <c r="D44" s="106"/>
      <c r="E44" s="1192" t="s">
        <v>34</v>
      </c>
      <c r="F44" s="1192"/>
      <c r="G44" s="1192"/>
      <c r="H44" s="1193"/>
      <c r="I44" s="358">
        <v>1017</v>
      </c>
      <c r="J44" s="359">
        <v>887</v>
      </c>
      <c r="K44" s="359">
        <v>877</v>
      </c>
      <c r="L44" s="359">
        <v>1031</v>
      </c>
      <c r="M44" s="360">
        <v>1065</v>
      </c>
    </row>
    <row r="45" spans="2:13" ht="27.75" customHeight="1" x14ac:dyDescent="0.2">
      <c r="B45" s="1186"/>
      <c r="C45" s="1187"/>
      <c r="D45" s="106"/>
      <c r="E45" s="1192" t="s">
        <v>35</v>
      </c>
      <c r="F45" s="1192"/>
      <c r="G45" s="1192"/>
      <c r="H45" s="1193"/>
      <c r="I45" s="358">
        <v>660</v>
      </c>
      <c r="J45" s="359">
        <v>600</v>
      </c>
      <c r="K45" s="359">
        <v>667</v>
      </c>
      <c r="L45" s="359">
        <v>739</v>
      </c>
      <c r="M45" s="360">
        <v>883</v>
      </c>
    </row>
    <row r="46" spans="2:13" ht="27.75" customHeight="1" x14ac:dyDescent="0.2">
      <c r="B46" s="1186"/>
      <c r="C46" s="1187"/>
      <c r="D46" s="107"/>
      <c r="E46" s="1192" t="s">
        <v>36</v>
      </c>
      <c r="F46" s="1192"/>
      <c r="G46" s="1192"/>
      <c r="H46" s="1193"/>
      <c r="I46" s="358">
        <v>27</v>
      </c>
      <c r="J46" s="359">
        <v>74</v>
      </c>
      <c r="K46" s="359">
        <v>46</v>
      </c>
      <c r="L46" s="359">
        <v>45</v>
      </c>
      <c r="M46" s="360">
        <v>25</v>
      </c>
    </row>
    <row r="47" spans="2:13" ht="27.75" customHeight="1" x14ac:dyDescent="0.2">
      <c r="B47" s="1186"/>
      <c r="C47" s="1187"/>
      <c r="D47" s="108"/>
      <c r="E47" s="1194" t="s">
        <v>37</v>
      </c>
      <c r="F47" s="1195"/>
      <c r="G47" s="1195"/>
      <c r="H47" s="1196"/>
      <c r="I47" s="358" t="s">
        <v>506</v>
      </c>
      <c r="J47" s="359" t="s">
        <v>506</v>
      </c>
      <c r="K47" s="359" t="s">
        <v>506</v>
      </c>
      <c r="L47" s="359" t="s">
        <v>506</v>
      </c>
      <c r="M47" s="360" t="s">
        <v>506</v>
      </c>
    </row>
    <row r="48" spans="2:13" ht="27.75" customHeight="1" x14ac:dyDescent="0.2">
      <c r="B48" s="1186"/>
      <c r="C48" s="1187"/>
      <c r="D48" s="106"/>
      <c r="E48" s="1192" t="s">
        <v>38</v>
      </c>
      <c r="F48" s="1192"/>
      <c r="G48" s="1192"/>
      <c r="H48" s="1193"/>
      <c r="I48" s="358" t="s">
        <v>506</v>
      </c>
      <c r="J48" s="359" t="s">
        <v>506</v>
      </c>
      <c r="K48" s="359" t="s">
        <v>506</v>
      </c>
      <c r="L48" s="359" t="s">
        <v>506</v>
      </c>
      <c r="M48" s="360" t="s">
        <v>506</v>
      </c>
    </row>
    <row r="49" spans="2:13" ht="27.75" customHeight="1" x14ac:dyDescent="0.2">
      <c r="B49" s="1188"/>
      <c r="C49" s="1189"/>
      <c r="D49" s="106"/>
      <c r="E49" s="1192" t="s">
        <v>39</v>
      </c>
      <c r="F49" s="1192"/>
      <c r="G49" s="1192"/>
      <c r="H49" s="1193"/>
      <c r="I49" s="358" t="s">
        <v>506</v>
      </c>
      <c r="J49" s="359" t="s">
        <v>506</v>
      </c>
      <c r="K49" s="359" t="s">
        <v>506</v>
      </c>
      <c r="L49" s="359" t="s">
        <v>506</v>
      </c>
      <c r="M49" s="360" t="s">
        <v>506</v>
      </c>
    </row>
    <row r="50" spans="2:13" ht="27.75" customHeight="1" x14ac:dyDescent="0.2">
      <c r="B50" s="1197" t="s">
        <v>40</v>
      </c>
      <c r="C50" s="1198"/>
      <c r="D50" s="109"/>
      <c r="E50" s="1192" t="s">
        <v>41</v>
      </c>
      <c r="F50" s="1192"/>
      <c r="G50" s="1192"/>
      <c r="H50" s="1193"/>
      <c r="I50" s="358">
        <v>2808</v>
      </c>
      <c r="J50" s="359">
        <v>3022</v>
      </c>
      <c r="K50" s="359">
        <v>3110</v>
      </c>
      <c r="L50" s="359">
        <v>3173</v>
      </c>
      <c r="M50" s="360">
        <v>3254</v>
      </c>
    </row>
    <row r="51" spans="2:13" ht="27.75" customHeight="1" x14ac:dyDescent="0.2">
      <c r="B51" s="1186"/>
      <c r="C51" s="1187"/>
      <c r="D51" s="106"/>
      <c r="E51" s="1192" t="s">
        <v>42</v>
      </c>
      <c r="F51" s="1192"/>
      <c r="G51" s="1192"/>
      <c r="H51" s="1193"/>
      <c r="I51" s="358">
        <v>180</v>
      </c>
      <c r="J51" s="359">
        <v>189</v>
      </c>
      <c r="K51" s="359">
        <v>119</v>
      </c>
      <c r="L51" s="359">
        <v>100</v>
      </c>
      <c r="M51" s="360">
        <v>52</v>
      </c>
    </row>
    <row r="52" spans="2:13" ht="27.75" customHeight="1" x14ac:dyDescent="0.2">
      <c r="B52" s="1188"/>
      <c r="C52" s="1189"/>
      <c r="D52" s="106"/>
      <c r="E52" s="1192" t="s">
        <v>43</v>
      </c>
      <c r="F52" s="1192"/>
      <c r="G52" s="1192"/>
      <c r="H52" s="1193"/>
      <c r="I52" s="358">
        <v>30613</v>
      </c>
      <c r="J52" s="359">
        <v>30243</v>
      </c>
      <c r="K52" s="359">
        <v>29917</v>
      </c>
      <c r="L52" s="359">
        <v>28375</v>
      </c>
      <c r="M52" s="360">
        <v>26982</v>
      </c>
    </row>
    <row r="53" spans="2:13" ht="27.75" customHeight="1" thickBot="1" x14ac:dyDescent="0.25">
      <c r="B53" s="1199" t="s">
        <v>19</v>
      </c>
      <c r="C53" s="1200"/>
      <c r="D53" s="110"/>
      <c r="E53" s="1201" t="s">
        <v>44</v>
      </c>
      <c r="F53" s="1201"/>
      <c r="G53" s="1201"/>
      <c r="H53" s="1202"/>
      <c r="I53" s="361">
        <v>11528</v>
      </c>
      <c r="J53" s="362">
        <v>10976</v>
      </c>
      <c r="K53" s="362">
        <v>12315</v>
      </c>
      <c r="L53" s="362">
        <v>12270</v>
      </c>
      <c r="M53" s="363">
        <v>12143</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6YTCXkfzXd2wyWkjf/NJrCCE6IQcdMEjxfrOWspNaJVBRT7gPIDS5YqcN1har7+rnRLCHl2J00jfLd+fwKQwrw==" saltValue="fRROeD8jHM6dfb+AXP2Vm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59" orientation="landscape" r:id="rId1"/>
  <headerFooter alignWithMargins="0">
    <oddFooter>&amp;C&amp;P /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Q33" sqref="CQ33:DE3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532</v>
      </c>
      <c r="G54" s="119" t="s">
        <v>533</v>
      </c>
      <c r="H54" s="120" t="s">
        <v>534</v>
      </c>
    </row>
    <row r="55" spans="2:8" ht="52.5" customHeight="1" x14ac:dyDescent="0.2">
      <c r="B55" s="121"/>
      <c r="C55" s="1211" t="s">
        <v>46</v>
      </c>
      <c r="D55" s="1211"/>
      <c r="E55" s="1212"/>
      <c r="F55" s="122">
        <v>1749</v>
      </c>
      <c r="G55" s="122">
        <v>1751</v>
      </c>
      <c r="H55" s="123">
        <v>1779</v>
      </c>
    </row>
    <row r="56" spans="2:8" ht="52.5" customHeight="1" x14ac:dyDescent="0.2">
      <c r="B56" s="124"/>
      <c r="C56" s="1213" t="s">
        <v>47</v>
      </c>
      <c r="D56" s="1213"/>
      <c r="E56" s="1214"/>
      <c r="F56" s="125">
        <v>537</v>
      </c>
      <c r="G56" s="125">
        <v>537</v>
      </c>
      <c r="H56" s="126">
        <v>602</v>
      </c>
    </row>
    <row r="57" spans="2:8" ht="53.25" customHeight="1" x14ac:dyDescent="0.2">
      <c r="B57" s="124"/>
      <c r="C57" s="1215" t="s">
        <v>48</v>
      </c>
      <c r="D57" s="1215"/>
      <c r="E57" s="1216"/>
      <c r="F57" s="127">
        <v>1393</v>
      </c>
      <c r="G57" s="127">
        <v>1383</v>
      </c>
      <c r="H57" s="128">
        <v>1231</v>
      </c>
    </row>
    <row r="58" spans="2:8" ht="45.75" customHeight="1" x14ac:dyDescent="0.2">
      <c r="B58" s="129"/>
      <c r="C58" s="1203" t="s">
        <v>572</v>
      </c>
      <c r="D58" s="1204"/>
      <c r="E58" s="1205"/>
      <c r="F58" s="130">
        <v>342</v>
      </c>
      <c r="G58" s="130">
        <v>357</v>
      </c>
      <c r="H58" s="131">
        <v>398</v>
      </c>
    </row>
    <row r="59" spans="2:8" ht="45.75" customHeight="1" x14ac:dyDescent="0.2">
      <c r="B59" s="129"/>
      <c r="C59" s="1203" t="s">
        <v>573</v>
      </c>
      <c r="D59" s="1204"/>
      <c r="E59" s="1205"/>
      <c r="F59" s="130">
        <v>432</v>
      </c>
      <c r="G59" s="130">
        <v>384</v>
      </c>
      <c r="H59" s="131">
        <v>249</v>
      </c>
    </row>
    <row r="60" spans="2:8" ht="45.75" customHeight="1" x14ac:dyDescent="0.2">
      <c r="B60" s="129"/>
      <c r="C60" s="1203" t="s">
        <v>574</v>
      </c>
      <c r="D60" s="1204"/>
      <c r="E60" s="1205"/>
      <c r="F60" s="130">
        <v>318</v>
      </c>
      <c r="G60" s="130">
        <v>294</v>
      </c>
      <c r="H60" s="131">
        <v>242</v>
      </c>
    </row>
    <row r="61" spans="2:8" ht="45.75" customHeight="1" x14ac:dyDescent="0.2">
      <c r="B61" s="129"/>
      <c r="C61" s="1203" t="s">
        <v>575</v>
      </c>
      <c r="D61" s="1204"/>
      <c r="E61" s="1205"/>
      <c r="F61" s="130">
        <v>72</v>
      </c>
      <c r="G61" s="130">
        <v>72</v>
      </c>
      <c r="H61" s="131">
        <v>72</v>
      </c>
    </row>
    <row r="62" spans="2:8" ht="45.75" customHeight="1" thickBot="1" x14ac:dyDescent="0.25">
      <c r="B62" s="132"/>
      <c r="C62" s="1206" t="s">
        <v>576</v>
      </c>
      <c r="D62" s="1207"/>
      <c r="E62" s="1208"/>
      <c r="F62" s="133">
        <v>28</v>
      </c>
      <c r="G62" s="133">
        <v>34</v>
      </c>
      <c r="H62" s="134">
        <v>48</v>
      </c>
    </row>
    <row r="63" spans="2:8" ht="52.5" customHeight="1" thickBot="1" x14ac:dyDescent="0.25">
      <c r="B63" s="135"/>
      <c r="C63" s="1209" t="s">
        <v>49</v>
      </c>
      <c r="D63" s="1209"/>
      <c r="E63" s="1210"/>
      <c r="F63" s="136">
        <v>3679</v>
      </c>
      <c r="G63" s="136">
        <v>3671</v>
      </c>
      <c r="H63" s="137">
        <v>3612</v>
      </c>
    </row>
    <row r="64" spans="2:8" ht="13" x14ac:dyDescent="0.2"/>
  </sheetData>
  <sheetProtection algorithmName="SHA-512" hashValue="1mqHGxpGiX9Epkc+wdU1Ojax2VoAAju4H5VWUT+wIsg0aAQ4GJ5LJlbtbnB7Ze2Wn7zeM7nPom4g9heEl6+0qA==" saltValue="WolrvVHzo2aJm0dfm3c8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529</v>
      </c>
      <c r="G2" s="151"/>
      <c r="H2" s="152"/>
    </row>
    <row r="3" spans="1:8" x14ac:dyDescent="0.2">
      <c r="A3" s="148" t="s">
        <v>522</v>
      </c>
      <c r="B3" s="153"/>
      <c r="C3" s="154"/>
      <c r="D3" s="155">
        <v>74248</v>
      </c>
      <c r="E3" s="156"/>
      <c r="F3" s="157">
        <v>74581</v>
      </c>
      <c r="G3" s="158"/>
      <c r="H3" s="159"/>
    </row>
    <row r="4" spans="1:8" x14ac:dyDescent="0.2">
      <c r="A4" s="160"/>
      <c r="B4" s="161"/>
      <c r="C4" s="162"/>
      <c r="D4" s="163">
        <v>35405</v>
      </c>
      <c r="E4" s="164"/>
      <c r="F4" s="165">
        <v>41563</v>
      </c>
      <c r="G4" s="166"/>
      <c r="H4" s="167"/>
    </row>
    <row r="5" spans="1:8" x14ac:dyDescent="0.2">
      <c r="A5" s="148" t="s">
        <v>524</v>
      </c>
      <c r="B5" s="153"/>
      <c r="C5" s="154"/>
      <c r="D5" s="155">
        <v>85972</v>
      </c>
      <c r="E5" s="156"/>
      <c r="F5" s="157">
        <v>76347</v>
      </c>
      <c r="G5" s="158"/>
      <c r="H5" s="159"/>
    </row>
    <row r="6" spans="1:8" x14ac:dyDescent="0.2">
      <c r="A6" s="160"/>
      <c r="B6" s="161"/>
      <c r="C6" s="162"/>
      <c r="D6" s="163">
        <v>30730</v>
      </c>
      <c r="E6" s="164"/>
      <c r="F6" s="165">
        <v>41762</v>
      </c>
      <c r="G6" s="166"/>
      <c r="H6" s="167"/>
    </row>
    <row r="7" spans="1:8" x14ac:dyDescent="0.2">
      <c r="A7" s="148" t="s">
        <v>525</v>
      </c>
      <c r="B7" s="153"/>
      <c r="C7" s="154"/>
      <c r="D7" s="155">
        <v>140171</v>
      </c>
      <c r="E7" s="156"/>
      <c r="F7" s="157">
        <v>69604</v>
      </c>
      <c r="G7" s="158"/>
      <c r="H7" s="159"/>
    </row>
    <row r="8" spans="1:8" x14ac:dyDescent="0.2">
      <c r="A8" s="160"/>
      <c r="B8" s="161"/>
      <c r="C8" s="162"/>
      <c r="D8" s="163">
        <v>48183</v>
      </c>
      <c r="E8" s="164"/>
      <c r="F8" s="165">
        <v>36247</v>
      </c>
      <c r="G8" s="166"/>
      <c r="H8" s="167"/>
    </row>
    <row r="9" spans="1:8" x14ac:dyDescent="0.2">
      <c r="A9" s="148" t="s">
        <v>526</v>
      </c>
      <c r="B9" s="153"/>
      <c r="C9" s="154"/>
      <c r="D9" s="155">
        <v>112892</v>
      </c>
      <c r="E9" s="156"/>
      <c r="F9" s="157">
        <v>68410</v>
      </c>
      <c r="G9" s="158"/>
      <c r="H9" s="159"/>
    </row>
    <row r="10" spans="1:8" x14ac:dyDescent="0.2">
      <c r="A10" s="160"/>
      <c r="B10" s="161"/>
      <c r="C10" s="162"/>
      <c r="D10" s="163">
        <v>31957</v>
      </c>
      <c r="E10" s="164"/>
      <c r="F10" s="165">
        <v>35086</v>
      </c>
      <c r="G10" s="166"/>
      <c r="H10" s="167"/>
    </row>
    <row r="11" spans="1:8" x14ac:dyDescent="0.2">
      <c r="A11" s="148" t="s">
        <v>527</v>
      </c>
      <c r="B11" s="153"/>
      <c r="C11" s="154"/>
      <c r="D11" s="155">
        <v>97479</v>
      </c>
      <c r="E11" s="156"/>
      <c r="F11" s="157">
        <v>73019</v>
      </c>
      <c r="G11" s="158"/>
      <c r="H11" s="159"/>
    </row>
    <row r="12" spans="1:8" x14ac:dyDescent="0.2">
      <c r="A12" s="160"/>
      <c r="B12" s="161"/>
      <c r="C12" s="168"/>
      <c r="D12" s="163">
        <v>33223</v>
      </c>
      <c r="E12" s="164"/>
      <c r="F12" s="165">
        <v>39427</v>
      </c>
      <c r="G12" s="166"/>
      <c r="H12" s="167"/>
    </row>
    <row r="13" spans="1:8" x14ac:dyDescent="0.2">
      <c r="A13" s="148"/>
      <c r="B13" s="153"/>
      <c r="C13" s="169"/>
      <c r="D13" s="170">
        <v>102152</v>
      </c>
      <c r="E13" s="171"/>
      <c r="F13" s="172">
        <v>72392</v>
      </c>
      <c r="G13" s="173"/>
      <c r="H13" s="159"/>
    </row>
    <row r="14" spans="1:8" x14ac:dyDescent="0.2">
      <c r="A14" s="160"/>
      <c r="B14" s="161"/>
      <c r="C14" s="162"/>
      <c r="D14" s="163">
        <v>35900</v>
      </c>
      <c r="E14" s="164"/>
      <c r="F14" s="165">
        <v>38817</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4.6100000000000003</v>
      </c>
      <c r="C19" s="174">
        <f>ROUND(VALUE(SUBSTITUTE(実質収支比率等に係る経年分析!G$48,"▲","-")),2)</f>
        <v>4.8499999999999996</v>
      </c>
      <c r="D19" s="174">
        <f>ROUND(VALUE(SUBSTITUTE(実質収支比率等に係る経年分析!H$48,"▲","-")),2)</f>
        <v>6.74</v>
      </c>
      <c r="E19" s="174">
        <f>ROUND(VALUE(SUBSTITUTE(実質収支比率等に係る経年分析!I$48,"▲","-")),2)</f>
        <v>6.02</v>
      </c>
      <c r="F19" s="174">
        <f>ROUND(VALUE(SUBSTITUTE(実質収支比率等に係る経年分析!J$48,"▲","-")),2)</f>
        <v>3.94</v>
      </c>
    </row>
    <row r="20" spans="1:11" x14ac:dyDescent="0.2">
      <c r="A20" s="174" t="s">
        <v>53</v>
      </c>
      <c r="B20" s="174">
        <f>ROUND(VALUE(SUBSTITUTE(実質収支比率等に係る経年分析!F$47,"▲","-")),2)</f>
        <v>12.42</v>
      </c>
      <c r="C20" s="174">
        <f>ROUND(VALUE(SUBSTITUTE(実質収支比率等に係る経年分析!G$47,"▲","-")),2)</f>
        <v>13.45</v>
      </c>
      <c r="D20" s="174">
        <f>ROUND(VALUE(SUBSTITUTE(実質収支比率等に係る経年分析!H$47,"▲","-")),2)</f>
        <v>12.9</v>
      </c>
      <c r="E20" s="174">
        <f>ROUND(VALUE(SUBSTITUTE(実質収支比率等に係る経年分析!I$47,"▲","-")),2)</f>
        <v>13.53</v>
      </c>
      <c r="F20" s="174">
        <f>ROUND(VALUE(SUBSTITUTE(実質収支比率等に係る経年分析!J$47,"▲","-")),2)</f>
        <v>13.6</v>
      </c>
    </row>
    <row r="21" spans="1:11" x14ac:dyDescent="0.2">
      <c r="A21" s="174" t="s">
        <v>54</v>
      </c>
      <c r="B21" s="174">
        <f>IF(ISNUMBER(VALUE(SUBSTITUTE(実質収支比率等に係る経年分析!F$49,"▲","-"))),ROUND(VALUE(SUBSTITUTE(実質収支比率等に係る経年分析!F$49,"▲","-")),2),NA())</f>
        <v>-0.39</v>
      </c>
      <c r="C21" s="174">
        <f>IF(ISNUMBER(VALUE(SUBSTITUTE(実質収支比率等に係る経年分析!G$49,"▲","-"))),ROUND(VALUE(SUBSTITUTE(実質収支比率等に係る経年分析!G$49,"▲","-")),2),NA())</f>
        <v>1.99</v>
      </c>
      <c r="D21" s="174">
        <f>IF(ISNUMBER(VALUE(SUBSTITUTE(実質収支比率等に係る経年分析!H$49,"▲","-"))),ROUND(VALUE(SUBSTITUTE(実質収支比率等に係る経年分析!H$49,"▲","-")),2),NA())</f>
        <v>2.1</v>
      </c>
      <c r="E21" s="174">
        <f>IF(ISNUMBER(VALUE(SUBSTITUTE(実質収支比率等に係る経年分析!I$49,"▲","-"))),ROUND(VALUE(SUBSTITUTE(実質収支比率等に係る経年分析!I$49,"▲","-")),2),NA())</f>
        <v>-1.03</v>
      </c>
      <c r="F21" s="174">
        <f>IF(ISNUMBER(VALUE(SUBSTITUTE(実質収支比率等に係る経年分析!J$49,"▲","-"))),ROUND(VALUE(SUBSTITUTE(実質収支比率等に係る経年分析!J$49,"▲","-")),2),NA())</f>
        <v>-1.8</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発電事業特別会計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国民健康保険事業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0.93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0.95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0.63</v>
      </c>
    </row>
    <row r="32" spans="1:11" x14ac:dyDescent="0.2">
      <c r="A32" s="175" t="str">
        <f>IF(連結実質赤字比率に係る赤字・黒字の構成分析!C$38="",NA(),連結実質赤字比率に係る赤字・黒字の構成分析!C$38)</f>
        <v>簡易水道事業会計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0.56000000000000005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2.12</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2.34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3.29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3.24</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4.5999999999999996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4.8499999999999996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3.93</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4.66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18.28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24.65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31.42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22.81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2470</v>
      </c>
      <c r="E42" s="176"/>
      <c r="F42" s="176"/>
      <c r="G42" s="176">
        <f>'実質公債費比率（分子）の構造'!L$52</f>
        <v>2525</v>
      </c>
      <c r="H42" s="176"/>
      <c r="I42" s="176"/>
      <c r="J42" s="176">
        <f>'実質公債費比率（分子）の構造'!M$52</f>
        <v>2530</v>
      </c>
      <c r="K42" s="176"/>
      <c r="L42" s="176"/>
      <c r="M42" s="176">
        <f>'実質公債費比率（分子）の構造'!N$52</f>
        <v>2511</v>
      </c>
      <c r="N42" s="176"/>
      <c r="O42" s="176"/>
      <c r="P42" s="176">
        <f>'実質公債費比率（分子）の構造'!O$52</f>
        <v>2422</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88</v>
      </c>
      <c r="C44" s="176"/>
      <c r="D44" s="176"/>
      <c r="E44" s="176">
        <f>'実質公債費比率（分子）の構造'!L$50</f>
        <v>68</v>
      </c>
      <c r="F44" s="176"/>
      <c r="G44" s="176"/>
      <c r="H44" s="176">
        <f>'実質公債費比率（分子）の構造'!M$50</f>
        <v>63</v>
      </c>
      <c r="I44" s="176"/>
      <c r="J44" s="176"/>
      <c r="K44" s="176">
        <f>'実質公債費比率（分子）の構造'!N$50</f>
        <v>55</v>
      </c>
      <c r="L44" s="176"/>
      <c r="M44" s="176"/>
      <c r="N44" s="176">
        <f>'実質公債費比率（分子）の構造'!O$50</f>
        <v>49</v>
      </c>
      <c r="O44" s="176"/>
      <c r="P44" s="176"/>
    </row>
    <row r="45" spans="1:16" x14ac:dyDescent="0.2">
      <c r="A45" s="176" t="s">
        <v>63</v>
      </c>
      <c r="B45" s="176">
        <f>'実質公債費比率（分子）の構造'!K$49</f>
        <v>151</v>
      </c>
      <c r="C45" s="176"/>
      <c r="D45" s="176"/>
      <c r="E45" s="176">
        <f>'実質公債費比率（分子）の構造'!L$49</f>
        <v>157</v>
      </c>
      <c r="F45" s="176"/>
      <c r="G45" s="176"/>
      <c r="H45" s="176">
        <f>'実質公債費比率（分子）の構造'!M$49</f>
        <v>163</v>
      </c>
      <c r="I45" s="176"/>
      <c r="J45" s="176"/>
      <c r="K45" s="176">
        <f>'実質公債費比率（分子）の構造'!N$49</f>
        <v>165</v>
      </c>
      <c r="L45" s="176"/>
      <c r="M45" s="176"/>
      <c r="N45" s="176">
        <f>'実質公債費比率（分子）の構造'!O$49</f>
        <v>161</v>
      </c>
      <c r="O45" s="176"/>
      <c r="P45" s="176"/>
    </row>
    <row r="46" spans="1:16" x14ac:dyDescent="0.2">
      <c r="A46" s="176" t="s">
        <v>64</v>
      </c>
      <c r="B46" s="176">
        <f>'実質公債費比率（分子）の構造'!K$48</f>
        <v>1099</v>
      </c>
      <c r="C46" s="176"/>
      <c r="D46" s="176"/>
      <c r="E46" s="176">
        <f>'実質公債費比率（分子）の構造'!L$48</f>
        <v>971</v>
      </c>
      <c r="F46" s="176"/>
      <c r="G46" s="176"/>
      <c r="H46" s="176">
        <f>'実質公債費比率（分子）の構造'!M$48</f>
        <v>940</v>
      </c>
      <c r="I46" s="176"/>
      <c r="J46" s="176"/>
      <c r="K46" s="176">
        <f>'実質公債費比率（分子）の構造'!N$48</f>
        <v>1018</v>
      </c>
      <c r="L46" s="176"/>
      <c r="M46" s="176"/>
      <c r="N46" s="176">
        <f>'実質公債費比率（分子）の構造'!O$48</f>
        <v>988</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2379</v>
      </c>
      <c r="C49" s="176"/>
      <c r="D49" s="176"/>
      <c r="E49" s="176">
        <f>'実質公債費比率（分子）の構造'!L$45</f>
        <v>2470</v>
      </c>
      <c r="F49" s="176"/>
      <c r="G49" s="176"/>
      <c r="H49" s="176">
        <f>'実質公債費比率（分子）の構造'!M$45</f>
        <v>2431</v>
      </c>
      <c r="I49" s="176"/>
      <c r="J49" s="176"/>
      <c r="K49" s="176">
        <f>'実質公債費比率（分子）の構造'!N$45</f>
        <v>2501</v>
      </c>
      <c r="L49" s="176"/>
      <c r="M49" s="176"/>
      <c r="N49" s="176">
        <f>'実質公債費比率（分子）の構造'!O$45</f>
        <v>2427</v>
      </c>
      <c r="O49" s="176"/>
      <c r="P49" s="176"/>
    </row>
    <row r="50" spans="1:16" x14ac:dyDescent="0.2">
      <c r="A50" s="176" t="s">
        <v>67</v>
      </c>
      <c r="B50" s="176" t="e">
        <f>NA()</f>
        <v>#N/A</v>
      </c>
      <c r="C50" s="176">
        <f>IF(ISNUMBER('実質公債費比率（分子）の構造'!K$53),'実質公債費比率（分子）の構造'!K$53,NA())</f>
        <v>1247</v>
      </c>
      <c r="D50" s="176" t="e">
        <f>NA()</f>
        <v>#N/A</v>
      </c>
      <c r="E50" s="176" t="e">
        <f>NA()</f>
        <v>#N/A</v>
      </c>
      <c r="F50" s="176">
        <f>IF(ISNUMBER('実質公債費比率（分子）の構造'!L$53),'実質公債費比率（分子）の構造'!L$53,NA())</f>
        <v>1141</v>
      </c>
      <c r="G50" s="176" t="e">
        <f>NA()</f>
        <v>#N/A</v>
      </c>
      <c r="H50" s="176" t="e">
        <f>NA()</f>
        <v>#N/A</v>
      </c>
      <c r="I50" s="176">
        <f>IF(ISNUMBER('実質公債費比率（分子）の構造'!M$53),'実質公債費比率（分子）の構造'!M$53,NA())</f>
        <v>1067</v>
      </c>
      <c r="J50" s="176" t="e">
        <f>NA()</f>
        <v>#N/A</v>
      </c>
      <c r="K50" s="176" t="e">
        <f>NA()</f>
        <v>#N/A</v>
      </c>
      <c r="L50" s="176">
        <f>IF(ISNUMBER('実質公債費比率（分子）の構造'!N$53),'実質公債費比率（分子）の構造'!N$53,NA())</f>
        <v>1228</v>
      </c>
      <c r="M50" s="176" t="e">
        <f>NA()</f>
        <v>#N/A</v>
      </c>
      <c r="N50" s="176" t="e">
        <f>NA()</f>
        <v>#N/A</v>
      </c>
      <c r="O50" s="176">
        <f>IF(ISNUMBER('実質公債費比率（分子）の構造'!O$53),'実質公債費比率（分子）の構造'!O$53,NA())</f>
        <v>1203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30613</v>
      </c>
      <c r="E56" s="175"/>
      <c r="F56" s="175"/>
      <c r="G56" s="175">
        <f>'将来負担比率（分子）の構造'!J$52</f>
        <v>30243</v>
      </c>
      <c r="H56" s="175"/>
      <c r="I56" s="175"/>
      <c r="J56" s="175">
        <f>'将来負担比率（分子）の構造'!K$52</f>
        <v>29917</v>
      </c>
      <c r="K56" s="175"/>
      <c r="L56" s="175"/>
      <c r="M56" s="175">
        <f>'将来負担比率（分子）の構造'!L$52</f>
        <v>28375</v>
      </c>
      <c r="N56" s="175"/>
      <c r="O56" s="175"/>
      <c r="P56" s="175">
        <f>'将来負担比率（分子）の構造'!M$52</f>
        <v>26982</v>
      </c>
    </row>
    <row r="57" spans="1:16" x14ac:dyDescent="0.2">
      <c r="A57" s="175" t="s">
        <v>42</v>
      </c>
      <c r="B57" s="175"/>
      <c r="C57" s="175"/>
      <c r="D57" s="175">
        <f>'将来負担比率（分子）の構造'!I$51</f>
        <v>180</v>
      </c>
      <c r="E57" s="175"/>
      <c r="F57" s="175"/>
      <c r="G57" s="175">
        <f>'将来負担比率（分子）の構造'!J$51</f>
        <v>189</v>
      </c>
      <c r="H57" s="175"/>
      <c r="I57" s="175"/>
      <c r="J57" s="175">
        <f>'将来負担比率（分子）の構造'!K$51</f>
        <v>119</v>
      </c>
      <c r="K57" s="175"/>
      <c r="L57" s="175"/>
      <c r="M57" s="175">
        <f>'将来負担比率（分子）の構造'!L$51</f>
        <v>100</v>
      </c>
      <c r="N57" s="175"/>
      <c r="O57" s="175"/>
      <c r="P57" s="175">
        <f>'将来負担比率（分子）の構造'!M$51</f>
        <v>52</v>
      </c>
    </row>
    <row r="58" spans="1:16" x14ac:dyDescent="0.2">
      <c r="A58" s="175" t="s">
        <v>41</v>
      </c>
      <c r="B58" s="175"/>
      <c r="C58" s="175"/>
      <c r="D58" s="175">
        <f>'将来負担比率（分子）の構造'!I$50</f>
        <v>2808</v>
      </c>
      <c r="E58" s="175"/>
      <c r="F58" s="175"/>
      <c r="G58" s="175">
        <f>'将来負担比率（分子）の構造'!J$50</f>
        <v>3022</v>
      </c>
      <c r="H58" s="175"/>
      <c r="I58" s="175"/>
      <c r="J58" s="175">
        <f>'将来負担比率（分子）の構造'!K$50</f>
        <v>3110</v>
      </c>
      <c r="K58" s="175"/>
      <c r="L58" s="175"/>
      <c r="M58" s="175">
        <f>'将来負担比率（分子）の構造'!L$50</f>
        <v>3173</v>
      </c>
      <c r="N58" s="175"/>
      <c r="O58" s="175"/>
      <c r="P58" s="175">
        <f>'将来負担比率（分子）の構造'!M$50</f>
        <v>3254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27</v>
      </c>
      <c r="C61" s="175"/>
      <c r="D61" s="175"/>
      <c r="E61" s="175">
        <f>'将来負担比率（分子）の構造'!J$46</f>
        <v>74</v>
      </c>
      <c r="F61" s="175"/>
      <c r="G61" s="175"/>
      <c r="H61" s="175">
        <f>'将来負担比率（分子）の構造'!K$46</f>
        <v>46</v>
      </c>
      <c r="I61" s="175"/>
      <c r="J61" s="175"/>
      <c r="K61" s="175">
        <f>'将来負担比率（分子）の構造'!L$46</f>
        <v>45</v>
      </c>
      <c r="L61" s="175"/>
      <c r="M61" s="175"/>
      <c r="N61" s="175">
        <f>'将来負担比率（分子）の構造'!M$46</f>
        <v>25</v>
      </c>
      <c r="O61" s="175"/>
      <c r="P61" s="175"/>
    </row>
    <row r="62" spans="1:16" x14ac:dyDescent="0.2">
      <c r="A62" s="175" t="s">
        <v>35</v>
      </c>
      <c r="B62" s="175">
        <f>'将来負担比率（分子）の構造'!I$45</f>
        <v>660</v>
      </c>
      <c r="C62" s="175"/>
      <c r="D62" s="175"/>
      <c r="E62" s="175">
        <f>'将来負担比率（分子）の構造'!J$45</f>
        <v>600</v>
      </c>
      <c r="F62" s="175"/>
      <c r="G62" s="175"/>
      <c r="H62" s="175">
        <f>'将来負担比率（分子）の構造'!K$45</f>
        <v>667</v>
      </c>
      <c r="I62" s="175"/>
      <c r="J62" s="175"/>
      <c r="K62" s="175">
        <f>'将来負担比率（分子）の構造'!L$45</f>
        <v>739</v>
      </c>
      <c r="L62" s="175"/>
      <c r="M62" s="175"/>
      <c r="N62" s="175">
        <f>'将来負担比率（分子）の構造'!M$45</f>
        <v>883</v>
      </c>
      <c r="O62" s="175"/>
      <c r="P62" s="175"/>
    </row>
    <row r="63" spans="1:16" x14ac:dyDescent="0.2">
      <c r="A63" s="175" t="s">
        <v>34</v>
      </c>
      <c r="B63" s="175">
        <f>'将来負担比率（分子）の構造'!I$44</f>
        <v>1017</v>
      </c>
      <c r="C63" s="175"/>
      <c r="D63" s="175"/>
      <c r="E63" s="175">
        <f>'将来負担比率（分子）の構造'!J$44</f>
        <v>887</v>
      </c>
      <c r="F63" s="175"/>
      <c r="G63" s="175"/>
      <c r="H63" s="175">
        <f>'将来負担比率（分子）の構造'!K$44</f>
        <v>877</v>
      </c>
      <c r="I63" s="175"/>
      <c r="J63" s="175"/>
      <c r="K63" s="175">
        <f>'将来負担比率（分子）の構造'!L$44</f>
        <v>1031</v>
      </c>
      <c r="L63" s="175"/>
      <c r="M63" s="175"/>
      <c r="N63" s="175">
        <f>'将来負担比率（分子）の構造'!M$44</f>
        <v>1065</v>
      </c>
      <c r="O63" s="175"/>
      <c r="P63" s="175"/>
    </row>
    <row r="64" spans="1:16" x14ac:dyDescent="0.2">
      <c r="A64" s="175" t="s">
        <v>33</v>
      </c>
      <c r="B64" s="175">
        <f>'将来負担比率（分子）の構造'!I$43</f>
        <v>12138</v>
      </c>
      <c r="C64" s="175"/>
      <c r="D64" s="175"/>
      <c r="E64" s="175">
        <f>'将来負担比率（分子）の構造'!J$43</f>
        <v>11830</v>
      </c>
      <c r="F64" s="175"/>
      <c r="G64" s="175"/>
      <c r="H64" s="175">
        <f>'将来負担比率（分子）の構造'!K$43</f>
        <v>11788</v>
      </c>
      <c r="I64" s="175"/>
      <c r="J64" s="175"/>
      <c r="K64" s="175">
        <f>'将来負担比率（分子）の構造'!L$43</f>
        <v>10393</v>
      </c>
      <c r="L64" s="175"/>
      <c r="M64" s="175"/>
      <c r="N64" s="175">
        <f>'将来負担比率（分子）の構造'!M$43</f>
        <v>9710</v>
      </c>
      <c r="O64" s="175"/>
      <c r="P64" s="175"/>
    </row>
    <row r="65" spans="1:16" x14ac:dyDescent="0.2">
      <c r="A65" s="175" t="s">
        <v>32</v>
      </c>
      <c r="B65" s="175">
        <f>'将来負担比率（分子）の構造'!I$42</f>
        <v>774</v>
      </c>
      <c r="C65" s="175"/>
      <c r="D65" s="175"/>
      <c r="E65" s="175">
        <f>'将来負担比率（分子）の構造'!J$42</f>
        <v>692</v>
      </c>
      <c r="F65" s="175"/>
      <c r="G65" s="175"/>
      <c r="H65" s="175">
        <f>'将来負担比率（分子）の構造'!K$42</f>
        <v>741</v>
      </c>
      <c r="I65" s="175"/>
      <c r="J65" s="175"/>
      <c r="K65" s="175">
        <f>'将来負担比率（分子）の構造'!L$42</f>
        <v>692</v>
      </c>
      <c r="L65" s="175"/>
      <c r="M65" s="175"/>
      <c r="N65" s="175">
        <f>'将来負担比率（分子）の構造'!M$42</f>
        <v>625</v>
      </c>
      <c r="O65" s="175"/>
      <c r="P65" s="175"/>
    </row>
    <row r="66" spans="1:16" x14ac:dyDescent="0.2">
      <c r="A66" s="175" t="s">
        <v>31</v>
      </c>
      <c r="B66" s="175">
        <f>'将来負担比率（分子）の構造'!I$41</f>
        <v>30514</v>
      </c>
      <c r="C66" s="175"/>
      <c r="D66" s="175"/>
      <c r="E66" s="175">
        <f>'将来負担比率（分子）の構造'!J$41</f>
        <v>30348</v>
      </c>
      <c r="F66" s="175"/>
      <c r="G66" s="175"/>
      <c r="H66" s="175">
        <f>'将来負担比率（分子）の構造'!K$41</f>
        <v>31343</v>
      </c>
      <c r="I66" s="175"/>
      <c r="J66" s="175"/>
      <c r="K66" s="175">
        <f>'将来負担比率（分子）の構造'!L$41</f>
        <v>31019</v>
      </c>
      <c r="L66" s="175"/>
      <c r="M66" s="175"/>
      <c r="N66" s="175">
        <f>'将来負担比率（分子）の構造'!M$41</f>
        <v>30123</v>
      </c>
      <c r="O66" s="175"/>
      <c r="P66" s="175"/>
    </row>
    <row r="67" spans="1:16" x14ac:dyDescent="0.2">
      <c r="A67" s="175" t="s">
        <v>71</v>
      </c>
      <c r="B67" s="175" t="e">
        <f>NA()</f>
        <v>#N/A</v>
      </c>
      <c r="C67" s="175">
        <f>IF(ISNUMBER('将来負担比率（分子）の構造'!I$53), IF('将来負担比率（分子）の構造'!I$53 &lt; 0, 0, '将来負担比率（分子）の構造'!I$53), NA())</f>
        <v>11528</v>
      </c>
      <c r="D67" s="175" t="e">
        <f>NA()</f>
        <v>#N/A</v>
      </c>
      <c r="E67" s="175" t="e">
        <f>NA()</f>
        <v>#N/A</v>
      </c>
      <c r="F67" s="175">
        <f>IF(ISNUMBER('将来負担比率（分子）の構造'!J$53), IF('将来負担比率（分子）の構造'!J$53 &lt; 0, 0, '将来負担比率（分子）の構造'!J$53), NA())</f>
        <v>10976</v>
      </c>
      <c r="G67" s="175" t="e">
        <f>NA()</f>
        <v>#N/A</v>
      </c>
      <c r="H67" s="175" t="e">
        <f>NA()</f>
        <v>#N/A</v>
      </c>
      <c r="I67" s="175">
        <f>IF(ISNUMBER('将来負担比率（分子）の構造'!K$53), IF('将来負担比率（分子）の構造'!K$53 &lt; 0, 0, '将来負担比率（分子）の構造'!K$53), NA())</f>
        <v>12315</v>
      </c>
      <c r="J67" s="175" t="e">
        <f>NA()</f>
        <v>#N/A</v>
      </c>
      <c r="K67" s="175" t="e">
        <f>NA()</f>
        <v>#N/A</v>
      </c>
      <c r="L67" s="175">
        <f>IF(ISNUMBER('将来負担比率（分子）の構造'!L$53), IF('将来負担比率（分子）の構造'!L$53 &lt; 0, 0, '将来負担比率（分子）の構造'!L$53), NA())</f>
        <v>12270</v>
      </c>
      <c r="M67" s="175" t="e">
        <f>NA()</f>
        <v>#N/A</v>
      </c>
      <c r="N67" s="175" t="e">
        <f>NA()</f>
        <v>#N/A</v>
      </c>
      <c r="O67" s="175">
        <f>IF(ISNUMBER('将来負担比率（分子）の構造'!M$53), IF('将来負担比率（分子）の構造'!M$53 &lt; 0, 0, '将来負担比率（分子）の構造'!M$53), NA())</f>
        <v>12143</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1749</v>
      </c>
      <c r="C72" s="179">
        <f>基金残高に係る経年分析!G55</f>
        <v>1751</v>
      </c>
      <c r="D72" s="179">
        <f>基金残高に係る経年分析!H55</f>
        <v>1779</v>
      </c>
    </row>
    <row r="73" spans="1:16" x14ac:dyDescent="0.2">
      <c r="A73" s="178" t="s">
        <v>74</v>
      </c>
      <c r="B73" s="179">
        <f>基金残高に係る経年分析!F56</f>
        <v>537</v>
      </c>
      <c r="C73" s="179">
        <f>基金残高に係る経年分析!G56</f>
        <v>537</v>
      </c>
      <c r="D73" s="179">
        <f>基金残高に係る経年分析!H56</f>
        <v>602</v>
      </c>
    </row>
    <row r="74" spans="1:16" x14ac:dyDescent="0.2">
      <c r="A74" s="178" t="s">
        <v>75</v>
      </c>
      <c r="B74" s="179">
        <f>基金残高に係る経年分析!F57</f>
        <v>1393</v>
      </c>
      <c r="C74" s="179">
        <f>基金残高に係る経年分析!G57</f>
        <v>1383</v>
      </c>
      <c r="D74" s="179">
        <f>基金残高に係る経年分析!H57</f>
        <v>1231</v>
      </c>
    </row>
  </sheetData>
  <sheetProtection algorithmName="SHA-512" hashValue="lbHBDjFVl9P4cIJiV8bKU81YlnHpgLxNkqu2NLhf3cSIOFKwyPrcUkWcDAd4HVR2N5tgtJKj9/7CSUTCZnIQ/Q==" saltValue="fCm0OoZgj86UoAI9Fbu2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2025-03-19T01:36:44Z</cp:lastPrinted>
  <dcterms:created xsi:type="dcterms:W3CDTF">2025-02-19T02:11:17Z</dcterms:created>
  <dcterms:modified xsi:type="dcterms:W3CDTF">2025-03-19T01:37:38Z</dcterms:modified>
  <cp:category/>
</cp:coreProperties>
</file>