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work\年度別データ\令和６年度\０２　照会・回答\0303_0317〆_令和５年度財政状況資料集の作成・公表について（令和7年３月17日（月）〆切）\02_作成\"/>
    </mc:Choice>
  </mc:AlternateContent>
  <xr:revisionPtr revIDLastSave="0" documentId="13_ncr:1_{764B0F6D-775F-4B82-91C5-54CD92CC5E4C}"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AA70" i="12"/>
  <c r="AA71" i="12"/>
  <c r="AA68" i="12"/>
  <c r="AA29" i="12" l="1"/>
  <c r="AA30" i="12"/>
  <c r="AA31" i="12"/>
  <c r="AA32" i="12"/>
  <c r="AA33" i="12"/>
  <c r="AA34" i="12"/>
  <c r="AA28"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C37" i="10"/>
  <c r="BE36" i="10"/>
  <c r="C36" i="10"/>
  <c r="BE35" i="10"/>
  <c r="CO34" i="10"/>
  <c r="CO35" i="10" s="1"/>
  <c r="CO36" i="10" s="1"/>
  <c r="CO37" i="10" s="1"/>
  <c r="CO38" i="10" s="1"/>
  <c r="BW34" i="10"/>
  <c r="BW35" i="10" s="1"/>
  <c r="BW36" i="10" s="1"/>
  <c r="BW37" i="10" s="1"/>
  <c r="BW38" i="10" s="1"/>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<sst xmlns="http://schemas.openxmlformats.org/spreadsheetml/2006/main" count="1052" uniqueCount="566">
  <si>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</si>
  <si>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</si>
  <si>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</si>
  <si>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</si>
  <si>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</si>
  <si>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</si>
  <si>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</si>
  <si>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</si>
  <si>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</si>
  <si>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</si>
  <si>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</si>
  <si>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</si>
  <si>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</si>
  <si>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</si>
  <si>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</si>
  <si>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</si>
  <si>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</si>
  <si>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</si>
  <si>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</si>
  <si>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</si>
  <si>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</si>
  <si>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</si>
  <si>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</si>
  <si>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</si>
  <si>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</si>
  <si>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</si>
  <si>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</si>
  <si>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</si>
  <si>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</si>
  <si>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</si>
  <si>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</si>
  <si>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</si>
  <si>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</si>
  <si>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</si>
  <si>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</si>
  <si>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</si>
  <si>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</si>
  <si>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</si>
  <si>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</si>
  <si>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</si>
  <si>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</si>
  <si>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</si>
  <si>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</si>
  <si>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</si>
  <si>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</si>
  <si>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</si>
  <si>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</si>
  <si>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</si>
  <si>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</si>
  <si>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</si>
  <si>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</si>
  <si>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</si>
  <si>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</si>
  <si>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</si>
  <si>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</si>
  <si>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</si>
  <si>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</si>
  <si>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</si>
  <si>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</si>
  <si>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</si>
  <si>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</si>
  <si>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</si>
  <si>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</si>
  <si>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</si>
  <si>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</si>
  <si>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</si>
  <si>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</si>
  <si>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</si>
  <si>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</si>
  <si>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</si>
  <si>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</si>
  <si>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</si>
  <si>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</si>
  <si>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</si>
  <si>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</si>
  <si>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</si>
  <si>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</si>
  <si>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</si>
  <si>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</si>
  <si>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</si>
  <si>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</si>
  <si>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</si>
  <si>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</si>
  <si>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</si>
  <si>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</si>
  <si>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</si>
  <si>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</si>
  <si>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</si>
  <si>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</si>
  <si>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</si>
  <si>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</si>
  <si>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</si>
  <si>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</si>
  <si>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</si>
  <si>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</si>
  <si>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</si>
  <si>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</si>
  <si>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</si>
  <si>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</si>
  <si>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</si>
  <si>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</si>
  <si>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</si>
  <si>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</si>
  <si>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</si>
  <si>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</si>
  <si>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</si>
  <si>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</si>
  <si>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</si>
  <si>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</si>
  <si>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</si>
  <si>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</si>
  <si>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</si>
  <si>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</si>
  <si>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</si>
  <si>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</si>
  <si>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</si>
  <si>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</si>
  <si>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</si>
  <si>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</si>
  <si>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</si>
  <si>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</si>
  <si>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</si>
  <si>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</si>
  <si>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</si>
  <si>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</si>
  <si>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</si>
  <si>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</si>
  <si>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</si>
  <si>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</si>
  <si>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</si>
  <si>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</si>
  <si>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</si>
  <si>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</si>
  <si>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</si>
  <si>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</si>
  <si>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</si>
  <si>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</si>
  <si>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</si>
  <si>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</si>
  <si>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</si>
  <si>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</si>
  <si>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</si>
  <si>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</si>
  <si>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</si>
  <si>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</si>
  <si>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</si>
  <si>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</si>
  <si>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</si>
  <si>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</si>
  <si>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</si>
  <si>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</si>
  <si>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</si>
  <si>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</si>
  <si>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</si>
  <si>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</si>
  <si>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</si>
  <si>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</si>
  <si>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</si>
  <si>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</si>
  <si>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</si>
  <si>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</si>
  <si>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</si>
  <si>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</si>
  <si>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</si>
  <si>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</si>
  <si>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</si>
  <si>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</si>
  <si>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</si>
  <si>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</si>
  <si>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</si>
  <si>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</si>
  <si>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</si>
  <si>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</si>
  <si>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</si>
  <si>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</si>
  <si>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</si>
  <si>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</si>
  <si>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</si>
  <si>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</si>
  <si>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</si>
  <si>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</si>
  <si>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</si>
  <si>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</si>
  <si>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</si>
  <si>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</si>
  <si>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</si>
  <si>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</si>
  <si>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</si>
  <si>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</si>
  <si>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</si>
  <si>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</si>
  <si>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</si>
  <si>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</si>
  <si>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</si>
  <si>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</si>
  <si>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</si>
  <si>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</si>
  <si>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</si>
  <si>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</si>
  <si>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</si>
  <si>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</si>
  <si>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</si>
  <si>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</si>
  <si>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</si>
  <si>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富山県氷見市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</si>
  <si>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</si>
  <si>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</si>
  <si>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</si>
  <si>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</si>
  <si>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</si>
  <si>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</si>
  <si>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</si>
  <si>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</si>
  <si>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</si>
  <si>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</si>
  <si>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</si>
  <si>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</si>
  <si>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</si>
  <si>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</si>
  <si>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</si>
  <si>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</si>
  <si>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</si>
  <si>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</si>
  <si>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</si>
  <si>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</si>
  <si>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</si>
  <si>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</si>
  <si>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</si>
  <si>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</si>
  <si>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</si>
  <si>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</si>
  <si>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</si>
  <si>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</si>
  <si>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</si>
  <si>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</si>
  <si>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</si>
  <si>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</si>
  <si>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</si>
  <si>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</si>
  <si>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</si>
  <si>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</si>
  <si>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</si>
  <si>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</si>
  <si>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</si>
  <si>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</si>
  <si>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</si>
  <si>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</si>
  <si>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</si>
  <si>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</si>
  <si>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</si>
  <si>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</si>
  <si>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</si>
  <si>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</si>
  <si>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</si>
  <si>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</si>
  <si>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</si>
  <si>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</si>
  <si>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</si>
  <si>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</si>
  <si>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</si>
  <si>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</si>
  <si>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</si>
  <si>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</si>
  <si>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</si>
  <si>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</si>
  <si>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</si>
  <si>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</si>
  <si>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</si>
  <si>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</si>
  <si>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</si>
  <si>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</si>
  <si>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</si>
  <si>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</si>
  <si>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</si>
  <si>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</si>
  <si>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</si>
  <si>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</si>
  <si>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</si>
  <si>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</si>
  <si>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</si>
  <si>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</si>
  <si>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</si>
  <si>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</si>
  <si>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</si>
  <si>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</si>
  <si>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</si>
  <si>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</si>
  <si>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</si>
  <si>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</si>
  <si>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</si>
  <si>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</si>
  <si>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</si>
  <si>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</si>
  <si>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</si>
  <si>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</si>
  <si>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</si>
  <si>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</si>
  <si>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</si>
  <si>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</si>
  <si>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</si>
  <si>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</si>
  <si>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</si>
  <si>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</si>
  <si>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</si>
  <si>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</si>
  <si>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</si>
  <si>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</si>
  <si>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</si>
  <si>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</si>
  <si>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</si>
  <si>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</si>
  <si>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</si>
  <si>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</si>
  <si>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</si>
  <si>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</si>
  <si>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</si>
  <si>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</si>
  <si>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</si>
  <si>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</si>
  <si>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</si>
  <si>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</si>
  <si>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</si>
  <si>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</si>
  <si>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</si>
  <si>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</si>
  <si>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</si>
  <si>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</si>
  <si>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</si>
  <si>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</si>
  <si>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</si>
  <si>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</si>
  <si>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</si>
  <si>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</si>
  <si>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</si>
  <si>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</si>
  <si>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</si>
  <si>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</si>
  <si>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</si>
  <si>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</si>
  <si>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</si>
  <si>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</si>
  <si>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</si>
  <si>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</si>
  <si>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</si>
  <si>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</si>
  <si>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</si>
  <si>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</si>
  <si>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</si>
  <si>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</si>
  <si>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</si>
  <si>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</si>
  <si>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</si>
  <si>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</si>
  <si>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</si>
  <si>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</si>
  <si>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富山県氷見市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</si>
  <si>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</si>
  <si>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</si>
  <si>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</si>
  <si>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</si>
  <si>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</si>
  <si>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</si>
  <si>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</si>
  <si>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</si>
  <si>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</si>
  <si>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</si>
  <si>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</si>
  <si>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</si>
  <si>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</si>
  <si>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</si>
  <si>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</si>
  <si>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</si>
  <si>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</si>
  <si>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</si>
  <si>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</si>
  <si>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</si>
  <si>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</si>
  <si>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</si>
  <si>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</si>
  <si>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</si>
  <si>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</si>
  <si>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</si>
  <si>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</si>
  <si>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</si>
  <si>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</si>
  <si>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</si>
  <si>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</si>
  <si>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</si>
  <si>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</si>
  <si>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</si>
  <si>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</si>
  <si>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</si>
  <si>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</si>
  <si>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後期高齢者医療事業特別会計</t>
    <phoneticPr fontId="5"/>
  </si>
  <si>
    <t>氷見市水道事業会計</t>
    <phoneticPr fontId="5"/>
  </si>
  <si>
    <t>法適用企業</t>
    <phoneticPr fontId="5"/>
  </si>
  <si>
    <t>氷見市病院事業会計</t>
    <phoneticPr fontId="5"/>
  </si>
  <si>
    <t>氷見市下水道事業会計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</si>
  <si>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</si>
  <si>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</si>
  <si>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</si>
  <si>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</si>
  <si>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</si>
  <si>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</si>
  <si>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</si>
  <si>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</si>
  <si>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</si>
  <si>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</si>
  <si>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</si>
  <si>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</si>
  <si>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</si>
  <si>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</si>
  <si>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</si>
  <si>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</si>
  <si>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</si>
  <si>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</si>
  <si>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</si>
  <si>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</si>
  <si>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</si>
  <si>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</si>
  <si>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</si>
  <si>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</si>
  <si>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</si>
  <si>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</si>
  <si>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</si>
  <si>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</si>
  <si>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</si>
  <si>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</si>
  <si>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</si>
  <si>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</si>
  <si>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</si>
  <si>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</si>
  <si>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</si>
  <si>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</si>
  <si>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</si>
  <si>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</si>
  <si>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</si>
  <si>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</si>
  <si>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</si>
  <si>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</si>
  <si>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</si>
  <si>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</si>
  <si>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</si>
  <si>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</si>
  <si>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</si>
  <si>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</si>
  <si>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</si>
  <si>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</si>
  <si>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</si>
  <si>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</si>
  <si>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</si>
  <si>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</si>
  <si>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</si>
  <si>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</si>
  <si>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</si>
  <si>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</si>
  <si>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</si>
  <si>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</si>
  <si>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</si>
  <si>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</si>
  <si>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</si>
  <si>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</si>
  <si>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</si>
  <si>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</si>
  <si>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</si>
  <si>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</si>
  <si>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</si>
  <si>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</si>
  <si>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</si>
  <si>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</si>
  <si>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</si>
  <si>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</si>
  <si>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</si>
  <si>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</si>
  <si>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</si>
  <si>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</si>
  <si>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</si>
  <si>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</si>
  <si>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</si>
  <si>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</si>
  <si>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</si>
  <si>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</si>
  <si>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</si>
  <si>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</si>
  <si>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</si>
  <si>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</si>
  <si>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</si>
  <si>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</si>
  <si>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</si>
  <si>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</si>
  <si>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</si>
  <si>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</si>
  <si>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</si>
  <si>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</si>
  <si>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</si>
  <si>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</si>
  <si>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</si>
  <si>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</si>
  <si>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</si>
  <si>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</si>
  <si>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</si>
  <si>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</si>
  <si>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</si>
  <si>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</si>
  <si>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</si>
  <si>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</si>
  <si>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</si>
  <si>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</si>
  <si>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</si>
  <si>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</si>
  <si>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</si>
  <si>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</si>
  <si>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</si>
  <si>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</si>
  <si>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</si>
  <si>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</si>
  <si>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</si>
  <si>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</si>
  <si>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</si>
  <si>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</si>
  <si>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</si>
  <si>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</si>
  <si>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</si>
  <si>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</si>
  <si>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</si>
  <si>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</si>
  <si>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</si>
  <si>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</si>
  <si>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</si>
  <si>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</si>
  <si>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</si>
  <si>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</si>
  <si>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</si>
  <si>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4.15</t>
  </si>
  <si>
    <t>氷見市水道事業会計</t>
  </si>
  <si>
    <t>一般会計</t>
  </si>
  <si>
    <t>氷見市下水道事業会計</t>
  </si>
  <si>
    <t>介護保険特別会計（保険事業勘定）</t>
  </si>
  <si>
    <t>国民健康保険特別会計</t>
  </si>
  <si>
    <t>氷見市病院事業会計</t>
  </si>
  <si>
    <t>後期高齢者医療事業特別会計</t>
  </si>
  <si>
    <t>育英資金特別会計</t>
  </si>
  <si>
    <t>その他会計（赤字）</t>
  </si>
  <si>
    <t>その他会計（黒字）</t>
  </si>
  <si>
    <t>R01</t>
    <phoneticPr fontId="5"/>
  </si>
  <si>
    <t>R02</t>
    <phoneticPr fontId="5"/>
  </si>
  <si>
    <t>R03</t>
    <phoneticPr fontId="5"/>
  </si>
  <si>
    <t>R04</t>
    <phoneticPr fontId="5"/>
  </si>
  <si>
    <t>R05</t>
    <phoneticPr fontId="5"/>
  </si>
  <si>
    <t>-</t>
    <phoneticPr fontId="2"/>
  </si>
  <si>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</si>
  <si>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</si>
  <si>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</si>
  <si>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</si>
  <si>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</si>
  <si>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氷見市体育協会</t>
  </si>
  <si>
    <t>氷見市土地開発公社</t>
  </si>
  <si>
    <t>氷見市観光協会</t>
  </si>
  <si>
    <t>氷見ふるさとエネルギー株式会社</t>
  </si>
  <si>
    <t>氷見市文化振興財団</t>
  </si>
  <si>
    <t>〇</t>
    <phoneticPr fontId="2"/>
  </si>
  <si>
    <t>ふるさとづくり基金</t>
    <rPh sb="7" eb="9">
      <t>キキン</t>
    </rPh>
    <phoneticPr fontId="5"/>
  </si>
  <si>
    <t>公共施設等再編整備基金</t>
  </si>
  <si>
    <t>教育文化振興基金</t>
  </si>
  <si>
    <t>社会福祉事業振興基金</t>
  </si>
  <si>
    <t>ぶり奨学基金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</si>
</sst>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2765-44DE-9DF6-B3D810FD61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91211</c:v>
                </c:pt>
                <c:pt idx="1">
                  <c:v>102173</c:v>
                </c:pt>
                <c:pt idx="2">
                  <c:v>101625</c:v>
                </c:pt>
                <c:pt idx="3">
                  <c:v>103656</c:v>
                </c:pt>
                <c:pt idx="4">
                  <c:v>68464</c:v>
                </c:pt>
              </c:numCache>
            </c:numRef>
          </c:val>
          <c:smooth val="0"/>
          <c:extLst>
            <c:ext xmlns:c16="http://schemas.microsoft.com/office/drawing/2014/chart" uri="{C3380CC4-5D6E-409C-BE32-E72D297353CC}">
              <c16:uniqueId val="{00000001-2765-44DE-9DF6-B3D810FD61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6.52</c:v>
                </c:pt>
                <c:pt idx="1">
                  <c:v>7.95</c:v>
                </c:pt>
                <c:pt idx="2">
                  <c:v>4.74</c:v>
                </c:pt>
                <c:pt idx="3">
                  <c:v>7.95</c:v>
                </c:pt>
                <c:pt idx="4">
                  <c:v>5.69</c:v>
                </c:pt>
              </c:numCache>
            </c:numRef>
          </c:val>
          <c:extLst>
            <c:ext xmlns:c16="http://schemas.microsoft.com/office/drawing/2014/chart" uri="{C3380CC4-5D6E-409C-BE32-E72D297353CC}">
              <c16:uniqueId val="{00000000-A9F8-4EFB-94BD-72E03495EB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24.51</c:v>
                </c:pt>
                <c:pt idx="1">
                  <c:v>24.18</c:v>
                </c:pt>
                <c:pt idx="2">
                  <c:v>26.68</c:v>
                </c:pt>
                <c:pt idx="3">
                  <c:v>27.66</c:v>
                </c:pt>
                <c:pt idx="4">
                  <c:v>25.65</c:v>
                </c:pt>
              </c:numCache>
            </c:numRef>
          </c:val>
          <c:extLst>
            <c:ext xmlns:c16="http://schemas.microsoft.com/office/drawing/2014/chart" uri="{C3380CC4-5D6E-409C-BE32-E72D297353CC}">
              <c16:uniqueId val="{00000001-A9F8-4EFB-94BD-72E03495EB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1.56</c:v>
                </c:pt>
                <c:pt idx="1">
                  <c:v>1.73</c:v>
                </c:pt>
                <c:pt idx="2">
                  <c:v>0.52</c:v>
                </c:pt>
                <c:pt idx="3">
                  <c:v>3.07</c:v>
                </c:pt>
                <c:pt idx="4">
                  <c:v>-4.1500000000000004</c:v>
                </c:pt>
              </c:numCache>
            </c:numRef>
          </c:val>
          <c:smooth val="0"/>
          <c:extLst>
            <c:ext xmlns:c16="http://schemas.microsoft.com/office/drawing/2014/chart" uri="{C3380CC4-5D6E-409C-BE32-E72D297353CC}">
              <c16:uniqueId val="{00000002-A9F8-4EFB-94BD-72E03495EB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970-4B2B-B45B-4DB577015C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70-4B2B-B45B-4DB577015CEA}"/>
            </c:ext>
          </c:extLst>
        </c:ser>
        <c:ser>
          <c:idx val="2"/>
          <c:order val="2"/>
          <c:tx>
            <c:strRef>
              <c:f>データシート!$A$29</c:f>
              <c:strCache>
                <c:ptCount val="1"/>
                <c:pt idx="0">
                  <c:v>育英資金特別会計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70-4B2B-B45B-4DB577015CE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3-4970-4B2B-B45B-4DB577015CEA}"/>
            </c:ext>
          </c:extLst>
        </c:ser>
        <c:ser>
          <c:idx val="4"/>
          <c:order val="4"/>
          <c:tx>
            <c:strRef>
              <c:f>データシート!$A$31</c:f>
              <c:strCache>
                <c:ptCount val="1"/>
                <c:pt idx="0">
                  <c:v>氷見市病院事業会計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7.0000000000000007E-2</c:v>
                </c:pt>
                <c:pt idx="4">
                  <c:v>#N/A</c:v>
                </c:pt>
                <c:pt idx="5">
                  <c:v>7.0000000000000007E-2</c:v>
                </c:pt>
                <c:pt idx="6">
                  <c:v>#N/A</c:v>
                </c:pt>
                <c:pt idx="7">
                  <c:v>0.16</c:v>
                </c:pt>
                <c:pt idx="8">
                  <c:v>#N/A</c:v>
                </c:pt>
                <c:pt idx="9">
                  <c:v>0.09</c:v>
                </c:pt>
              </c:numCache>
            </c:numRef>
          </c:val>
          <c:extLst>
            <c:ext xmlns:c16="http://schemas.microsoft.com/office/drawing/2014/chart" uri="{C3380CC4-5D6E-409C-BE32-E72D297353CC}">
              <c16:uniqueId val="{00000004-4970-4B2B-B45B-4DB577015CE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0.35</c:v>
                </c:pt>
                <c:pt idx="2">
                  <c:v>#N/A</c:v>
                </c:pt>
                <c:pt idx="3">
                  <c:v>0.48</c:v>
                </c:pt>
                <c:pt idx="4">
                  <c:v>#N/A</c:v>
                </c:pt>
                <c:pt idx="5">
                  <c:v>0.45</c:v>
                </c:pt>
                <c:pt idx="6">
                  <c:v>#N/A</c:v>
                </c:pt>
                <c:pt idx="7">
                  <c:v>0.01</c:v>
                </c:pt>
                <c:pt idx="8">
                  <c:v>#N/A</c:v>
                </c:pt>
                <c:pt idx="9">
                  <c:v>0.39</c:v>
                </c:pt>
              </c:numCache>
            </c:numRef>
          </c:val>
          <c:extLst>
            <c:ext xmlns:c16="http://schemas.microsoft.com/office/drawing/2014/chart" uri="{C3380CC4-5D6E-409C-BE32-E72D297353CC}">
              <c16:uniqueId val="{00000005-4970-4B2B-B45B-4DB577015CEA}"/>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0.38</c:v>
                </c:pt>
                <c:pt idx="2">
                  <c:v>#N/A</c:v>
                </c:pt>
                <c:pt idx="3">
                  <c:v>0.64</c:v>
                </c:pt>
                <c:pt idx="4">
                  <c:v>#N/A</c:v>
                </c:pt>
                <c:pt idx="5">
                  <c:v>0.69</c:v>
                </c:pt>
                <c:pt idx="6">
                  <c:v>#N/A</c:v>
                </c:pt>
                <c:pt idx="7">
                  <c:v>1.28</c:v>
                </c:pt>
                <c:pt idx="8">
                  <c:v>#N/A</c:v>
                </c:pt>
                <c:pt idx="9">
                  <c:v>1.77</c:v>
                </c:pt>
              </c:numCache>
            </c:numRef>
          </c:val>
          <c:extLst>
            <c:ext xmlns:c16="http://schemas.microsoft.com/office/drawing/2014/chart" uri="{C3380CC4-5D6E-409C-BE32-E72D297353CC}">
              <c16:uniqueId val="{00000006-4970-4B2B-B45B-4DB577015CEA}"/>
            </c:ext>
          </c:extLst>
        </c:ser>
        <c:ser>
          <c:idx val="7"/>
          <c:order val="7"/>
          <c:tx>
            <c:strRef>
              <c:f>データシート!$A$34</c:f>
              <c:strCache>
                <c:ptCount val="1"/>
                <c:pt idx="0">
                  <c:v>氷見市下水道事業会計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0.93</c:v>
                </c:pt>
                <c:pt idx="4">
                  <c:v>#N/A</c:v>
                </c:pt>
                <c:pt idx="5">
                  <c:v>1.02</c:v>
                </c:pt>
                <c:pt idx="6">
                  <c:v>#N/A</c:v>
                </c:pt>
                <c:pt idx="7">
                  <c:v>1.59</c:v>
                </c:pt>
                <c:pt idx="8">
                  <c:v>#N/A</c:v>
                </c:pt>
                <c:pt idx="9">
                  <c:v>2.08</c:v>
                </c:pt>
              </c:numCache>
            </c:numRef>
          </c:val>
          <c:extLst>
            <c:ext xmlns:c16="http://schemas.microsoft.com/office/drawing/2014/chart" uri="{C3380CC4-5D6E-409C-BE32-E72D297353CC}">
              <c16:uniqueId val="{00000007-4970-4B2B-B45B-4DB577015C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6.51</c:v>
                </c:pt>
                <c:pt idx="2">
                  <c:v>#N/A</c:v>
                </c:pt>
                <c:pt idx="3">
                  <c:v>7.94</c:v>
                </c:pt>
                <c:pt idx="4">
                  <c:v>#N/A</c:v>
                </c:pt>
                <c:pt idx="5">
                  <c:v>4.7300000000000004</c:v>
                </c:pt>
                <c:pt idx="6">
                  <c:v>#N/A</c:v>
                </c:pt>
                <c:pt idx="7">
                  <c:v>7.94</c:v>
                </c:pt>
                <c:pt idx="8">
                  <c:v>#N/A</c:v>
                </c:pt>
                <c:pt idx="9">
                  <c:v>5.69</c:v>
                </c:pt>
              </c:numCache>
            </c:numRef>
          </c:val>
          <c:extLst>
            <c:ext xmlns:c16="http://schemas.microsoft.com/office/drawing/2014/chart" uri="{C3380CC4-5D6E-409C-BE32-E72D297353CC}">
              <c16:uniqueId val="{00000008-4970-4B2B-B45B-4DB577015CEA}"/>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11.78</c:v>
                </c:pt>
                <c:pt idx="2">
                  <c:v>#N/A</c:v>
                </c:pt>
                <c:pt idx="3">
                  <c:v>11.23</c:v>
                </c:pt>
                <c:pt idx="4">
                  <c:v>#N/A</c:v>
                </c:pt>
                <c:pt idx="5">
                  <c:v>10.74</c:v>
                </c:pt>
                <c:pt idx="6">
                  <c:v>#N/A</c:v>
                </c:pt>
                <c:pt idx="7">
                  <c:v>9.34</c:v>
                </c:pt>
                <c:pt idx="8">
                  <c:v>#N/A</c:v>
                </c:pt>
                <c:pt idx="9">
                  <c:v>9.2100000000000009</c:v>
                </c:pt>
              </c:numCache>
            </c:numRef>
          </c:val>
          <c:extLst>
            <c:ext xmlns:c16="http://schemas.microsoft.com/office/drawing/2014/chart" uri="{C3380CC4-5D6E-409C-BE32-E72D297353CC}">
              <c16:uniqueId val="{00000009-4970-4B2B-B45B-4DB577015C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2181</c:v>
                </c:pt>
                <c:pt idx="5">
                  <c:v>1985</c:v>
                </c:pt>
                <c:pt idx="8">
                  <c:v>1988</c:v>
                </c:pt>
                <c:pt idx="11">
                  <c:v>1937</c:v>
                </c:pt>
                <c:pt idx="14">
                  <c:v>1839</c:v>
                </c:pt>
              </c:numCache>
            </c:numRef>
          </c:val>
          <c:extLst>
            <c:ext xmlns:c16="http://schemas.microsoft.com/office/drawing/2014/chart" uri="{C3380CC4-5D6E-409C-BE32-E72D297353CC}">
              <c16:uniqueId val="{00000000-4D9B-437C-B963-262F90A454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9B-437C-B963-262F90A454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16</c:v>
                </c:pt>
                <c:pt idx="3">
                  <c:v>17</c:v>
                </c:pt>
                <c:pt idx="6">
                  <c:v>15</c:v>
                </c:pt>
                <c:pt idx="9">
                  <c:v>13</c:v>
                </c:pt>
                <c:pt idx="12">
                  <c:v>0</c:v>
                </c:pt>
              </c:numCache>
            </c:numRef>
          </c:val>
          <c:extLst>
            <c:ext xmlns:c16="http://schemas.microsoft.com/office/drawing/2014/chart" uri="{C3380CC4-5D6E-409C-BE32-E72D297353CC}">
              <c16:uniqueId val="{00000002-4D9B-437C-B963-262F90A454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46</c:v>
                </c:pt>
                <c:pt idx="6">
                  <c:v>46</c:v>
                </c:pt>
                <c:pt idx="9">
                  <c:v>48</c:v>
                </c:pt>
                <c:pt idx="12">
                  <c:v>44</c:v>
                </c:pt>
              </c:numCache>
            </c:numRef>
          </c:val>
          <c:extLst>
            <c:ext xmlns:c16="http://schemas.microsoft.com/office/drawing/2014/chart" uri="{C3380CC4-5D6E-409C-BE32-E72D297353CC}">
              <c16:uniqueId val="{00000003-4D9B-437C-B963-262F90A454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950</c:v>
                </c:pt>
                <c:pt idx="3">
                  <c:v>751</c:v>
                </c:pt>
                <c:pt idx="6">
                  <c:v>733</c:v>
                </c:pt>
                <c:pt idx="9">
                  <c:v>715</c:v>
                </c:pt>
                <c:pt idx="12">
                  <c:v>710</c:v>
                </c:pt>
              </c:numCache>
            </c:numRef>
          </c:val>
          <c:extLst>
            <c:ext xmlns:c16="http://schemas.microsoft.com/office/drawing/2014/chart" uri="{C3380CC4-5D6E-409C-BE32-E72D297353CC}">
              <c16:uniqueId val="{00000004-4D9B-437C-B963-262F90A454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9B-437C-B963-262F90A454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9B-437C-B963-262F90A454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2408</c:v>
                </c:pt>
                <c:pt idx="3">
                  <c:v>2370</c:v>
                </c:pt>
                <c:pt idx="6">
                  <c:v>2373</c:v>
                </c:pt>
                <c:pt idx="9">
                  <c:v>2451</c:v>
                </c:pt>
                <c:pt idx="12">
                  <c:v>2389</c:v>
                </c:pt>
              </c:numCache>
            </c:numRef>
          </c:val>
          <c:extLst>
            <c:ext xmlns:c16="http://schemas.microsoft.com/office/drawing/2014/chart" uri="{C3380CC4-5D6E-409C-BE32-E72D297353CC}">
              <c16:uniqueId val="{00000007-4D9B-437C-B963-262F90A454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1240</c:v>
                </c:pt>
                <c:pt idx="2">
                  <c:v>#N/A</c:v>
                </c:pt>
                <c:pt idx="3">
                  <c:v>#N/A</c:v>
                </c:pt>
                <c:pt idx="4">
                  <c:v>1199</c:v>
                </c:pt>
                <c:pt idx="5">
                  <c:v>#N/A</c:v>
                </c:pt>
                <c:pt idx="6">
                  <c:v>#N/A</c:v>
                </c:pt>
                <c:pt idx="7">
                  <c:v>1179</c:v>
                </c:pt>
                <c:pt idx="8">
                  <c:v>#N/A</c:v>
                </c:pt>
                <c:pt idx="9">
                  <c:v>#N/A</c:v>
                </c:pt>
                <c:pt idx="10">
                  <c:v>1290</c:v>
                </c:pt>
                <c:pt idx="11">
                  <c:v>#N/A</c:v>
                </c:pt>
                <c:pt idx="12">
                  <c:v>#N/A</c:v>
                </c:pt>
                <c:pt idx="13">
                  <c:v>1304</c:v>
                </c:pt>
                <c:pt idx="14">
                  <c:v>#N/A</c:v>
                </c:pt>
              </c:numCache>
            </c:numRef>
          </c:val>
          <c:smooth val="0"/>
          <c:extLst>
            <c:ext xmlns:c16="http://schemas.microsoft.com/office/drawing/2014/chart" uri="{C3380CC4-5D6E-409C-BE32-E72D297353CC}">
              <c16:uniqueId val="{00000008-4D9B-437C-B963-262F90A454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20935</c:v>
                </c:pt>
                <c:pt idx="5">
                  <c:v>20649</c:v>
                </c:pt>
                <c:pt idx="8">
                  <c:v>21345</c:v>
                </c:pt>
                <c:pt idx="11">
                  <c:v>21936</c:v>
                </c:pt>
                <c:pt idx="14">
                  <c:v>22518</c:v>
                </c:pt>
              </c:numCache>
            </c:numRef>
          </c:val>
          <c:extLst>
            <c:ext xmlns:c16="http://schemas.microsoft.com/office/drawing/2014/chart" uri="{C3380CC4-5D6E-409C-BE32-E72D297353CC}">
              <c16:uniqueId val="{00000000-AEA6-4071-80C0-57F2939590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262</c:v>
                </c:pt>
                <c:pt idx="5">
                  <c:v>243</c:v>
                </c:pt>
                <c:pt idx="8">
                  <c:v>213</c:v>
                </c:pt>
                <c:pt idx="11">
                  <c:v>192</c:v>
                </c:pt>
                <c:pt idx="14">
                  <c:v>182</c:v>
                </c:pt>
              </c:numCache>
            </c:numRef>
          </c:val>
          <c:extLst>
            <c:ext xmlns:c16="http://schemas.microsoft.com/office/drawing/2014/chart" uri="{C3380CC4-5D6E-409C-BE32-E72D297353CC}">
              <c16:uniqueId val="{00000001-AEA6-4071-80C0-57F2939590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7765</c:v>
                </c:pt>
                <c:pt idx="5">
                  <c:v>7811</c:v>
                </c:pt>
                <c:pt idx="8">
                  <c:v>9374</c:v>
                </c:pt>
                <c:pt idx="11">
                  <c:v>9791</c:v>
                </c:pt>
                <c:pt idx="14">
                  <c:v>10266</c:v>
                </c:pt>
              </c:numCache>
            </c:numRef>
          </c:val>
          <c:extLst>
            <c:ext xmlns:c16="http://schemas.microsoft.com/office/drawing/2014/chart" uri="{C3380CC4-5D6E-409C-BE32-E72D297353CC}">
              <c16:uniqueId val="{00000002-AEA6-4071-80C0-57F2939590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A6-4071-80C0-57F2939590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A6-4071-80C0-57F2939590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A6-4071-80C0-57F2939590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4002</c:v>
                </c:pt>
                <c:pt idx="3">
                  <c:v>3748</c:v>
                </c:pt>
                <c:pt idx="6">
                  <c:v>3522</c:v>
                </c:pt>
                <c:pt idx="9">
                  <c:v>3314</c:v>
                </c:pt>
                <c:pt idx="12">
                  <c:v>3180</c:v>
                </c:pt>
              </c:numCache>
            </c:numRef>
          </c:val>
          <c:extLst>
            <c:ext xmlns:c16="http://schemas.microsoft.com/office/drawing/2014/chart" uri="{C3380CC4-5D6E-409C-BE32-E72D297353CC}">
              <c16:uniqueId val="{00000006-AEA6-4071-80C0-57F2939590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341</c:v>
                </c:pt>
                <c:pt idx="3">
                  <c:v>296</c:v>
                </c:pt>
                <c:pt idx="6">
                  <c:v>259</c:v>
                </c:pt>
                <c:pt idx="9">
                  <c:v>213</c:v>
                </c:pt>
                <c:pt idx="12">
                  <c:v>170</c:v>
                </c:pt>
              </c:numCache>
            </c:numRef>
          </c:val>
          <c:extLst>
            <c:ext xmlns:c16="http://schemas.microsoft.com/office/drawing/2014/chart" uri="{C3380CC4-5D6E-409C-BE32-E72D297353CC}">
              <c16:uniqueId val="{00000007-AEA6-4071-80C0-57F2939590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7438</c:v>
                </c:pt>
                <c:pt idx="3">
                  <c:v>7334</c:v>
                </c:pt>
                <c:pt idx="6">
                  <c:v>7052</c:v>
                </c:pt>
                <c:pt idx="9">
                  <c:v>6627</c:v>
                </c:pt>
                <c:pt idx="12">
                  <c:v>6136</c:v>
                </c:pt>
              </c:numCache>
            </c:numRef>
          </c:val>
          <c:extLst>
            <c:ext xmlns:c16="http://schemas.microsoft.com/office/drawing/2014/chart" uri="{C3380CC4-5D6E-409C-BE32-E72D297353CC}">
              <c16:uniqueId val="{00000008-AEA6-4071-80C0-57F2939590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c:v>
                </c:pt>
                <c:pt idx="3">
                  <c:v>95</c:v>
                </c:pt>
                <c:pt idx="6">
                  <c:v>78</c:v>
                </c:pt>
                <c:pt idx="9">
                  <c:v>91</c:v>
                </c:pt>
                <c:pt idx="12">
                  <c:v>103</c:v>
                </c:pt>
              </c:numCache>
            </c:numRef>
          </c:val>
          <c:extLst>
            <c:ext xmlns:c16="http://schemas.microsoft.com/office/drawing/2014/chart" uri="{C3380CC4-5D6E-409C-BE32-E72D297353CC}">
              <c16:uniqueId val="{00000009-AEA6-4071-80C0-57F2939590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22968</c:v>
                </c:pt>
                <c:pt idx="3">
                  <c:v>23883</c:v>
                </c:pt>
                <c:pt idx="6">
                  <c:v>24580</c:v>
                </c:pt>
                <c:pt idx="9">
                  <c:v>25001</c:v>
                </c:pt>
                <c:pt idx="12">
                  <c:v>24732</c:v>
                </c:pt>
              </c:numCache>
            </c:numRef>
          </c:val>
          <c:extLst>
            <c:ext xmlns:c16="http://schemas.microsoft.com/office/drawing/2014/chart" uri="{C3380CC4-5D6E-409C-BE32-E72D297353CC}">
              <c16:uniqueId val="{0000000A-AEA6-4071-80C0-57F2939590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5828</c:v>
                </c:pt>
                <c:pt idx="2">
                  <c:v>#N/A</c:v>
                </c:pt>
                <c:pt idx="3">
                  <c:v>#N/A</c:v>
                </c:pt>
                <c:pt idx="4">
                  <c:v>6654</c:v>
                </c:pt>
                <c:pt idx="5">
                  <c:v>#N/A</c:v>
                </c:pt>
                <c:pt idx="6">
                  <c:v>#N/A</c:v>
                </c:pt>
                <c:pt idx="7">
                  <c:v>4558</c:v>
                </c:pt>
                <c:pt idx="8">
                  <c:v>#N/A</c:v>
                </c:pt>
                <c:pt idx="9">
                  <c:v>#N/A</c:v>
                </c:pt>
                <c:pt idx="10">
                  <c:v>3327</c:v>
                </c:pt>
                <c:pt idx="11">
                  <c:v>#N/A</c:v>
                </c:pt>
                <c:pt idx="12">
                  <c:v>#N/A</c:v>
                </c:pt>
                <c:pt idx="13">
                  <c:v>1356</c:v>
                </c:pt>
                <c:pt idx="14">
                  <c:v>#N/A</c:v>
                </c:pt>
              </c:numCache>
            </c:numRef>
          </c:val>
          <c:smooth val="0"/>
          <c:extLst>
            <c:ext xmlns:c16="http://schemas.microsoft.com/office/drawing/2014/chart" uri="{C3380CC4-5D6E-409C-BE32-E72D297353CC}">
              <c16:uniqueId val="{0000000B-AEA6-4071-80C0-57F2939590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3416</c:v>
                </c:pt>
                <c:pt idx="1">
                  <c:v>3420</c:v>
                </c:pt>
                <c:pt idx="2">
                  <c:v>3154</c:v>
                </c:pt>
              </c:numCache>
            </c:numRef>
          </c:val>
          <c:extLst>
            <c:ext xmlns:c16="http://schemas.microsoft.com/office/drawing/2014/chart" uri="{C3380CC4-5D6E-409C-BE32-E72D297353CC}">
              <c16:uniqueId val="{00000000-5D8F-48E4-B64C-FD60F8D1EC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2204</c:v>
                </c:pt>
                <c:pt idx="1">
                  <c:v>3190</c:v>
                </c:pt>
                <c:pt idx="2">
                  <c:v>3694</c:v>
                </c:pt>
              </c:numCache>
            </c:numRef>
          </c:val>
          <c:extLst>
            <c:ext xmlns:c16="http://schemas.microsoft.com/office/drawing/2014/chart" uri="{C3380CC4-5D6E-409C-BE32-E72D297353CC}">
              <c16:uniqueId val="{00000001-5D8F-48E4-B64C-FD60F8D1EC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2691</c:v>
                </c:pt>
                <c:pt idx="1">
                  <c:v>2131</c:v>
                </c:pt>
                <c:pt idx="2">
                  <c:v>2514</c:v>
                </c:pt>
              </c:numCache>
            </c:numRef>
          </c:val>
          <c:extLst>
            <c:ext xmlns:c16="http://schemas.microsoft.com/office/drawing/2014/chart" uri="{C3380CC4-5D6E-409C-BE32-E72D297353CC}">
              <c16:uniqueId val="{00000002-5D8F-48E4-B64C-FD60F8D1EC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43,205
42,624
230.54
26,909,881
25,519,124
700,351
12,297,935
24,732,284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財政基盤が脆弱であることから、類似団体内平均に比べて低くなっているが、その差は平成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ポイントに対して、令和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ポイントと一定程度の改善傾向は見受けられる。</a:t>
          </a:r>
        </a:p>
        <a:p>
          <a:r>
            <a:rPr kumimoji="1" lang="ja-JP" altLang="en-US" sz="1300">
              <a:latin typeface="ＭＳ Ｐゴシック" panose="020B0600070205080204" pitchFamily="50" charset="-128"/>
              <a:ea typeface="ＭＳ Ｐゴシック" panose="020B0600070205080204" pitchFamily="50" charset="-128"/>
            </a:rPr>
            <a:t>　地方交付税に依存する歳入構造の中で、「氷見市行政改革プラン」に基づく行政の効率化や、中長期財政見通しを反映した予算編成など、安定的な財政運営に向けて引き続き取り組んでいく。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年度は経常一般財源収入のうち普通交付税が</a:t>
          </a:r>
          <a:r>
            <a:rPr kumimoji="1" lang="en-US" altLang="ja-JP" sz="1300">
              <a:latin typeface="ＭＳ Ｐゴシック" panose="020B0600070205080204" pitchFamily="50" charset="-128"/>
              <a:ea typeface="ＭＳ Ｐゴシック" panose="020B0600070205080204" pitchFamily="50" charset="-128"/>
            </a:rPr>
            <a:t>122,086</a:t>
          </a:r>
          <a:r>
            <a:rPr kumimoji="1" lang="ja-JP" altLang="en-US" sz="1300">
              <a:latin typeface="ＭＳ Ｐゴシック" panose="020B0600070205080204" pitchFamily="50" charset="-128"/>
              <a:ea typeface="ＭＳ Ｐゴシック" panose="020B0600070205080204" pitchFamily="50" charset="-128"/>
            </a:rPr>
            <a:t>千円の減、臨時財政対策債が</a:t>
          </a:r>
          <a:r>
            <a:rPr kumimoji="1" lang="en-US" altLang="ja-JP" sz="1300">
              <a:latin typeface="ＭＳ Ｐゴシック" panose="020B0600070205080204" pitchFamily="50" charset="-128"/>
              <a:ea typeface="ＭＳ Ｐゴシック" panose="020B0600070205080204" pitchFamily="50" charset="-128"/>
            </a:rPr>
            <a:t>85,095</a:t>
          </a:r>
          <a:r>
            <a:rPr kumimoji="1" lang="ja-JP" altLang="en-US" sz="1300">
              <a:latin typeface="ＭＳ Ｐゴシック" panose="020B0600070205080204" pitchFamily="50" charset="-128"/>
              <a:ea typeface="ＭＳ Ｐゴシック" panose="020B0600070205080204" pitchFamily="50" charset="-128"/>
            </a:rPr>
            <a:t>千円の減となったことなどから令和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ポイント比率が上昇しているが、類似団体平均値も同様に令和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年度比で比率が上昇している。</a:t>
          </a:r>
        </a:p>
        <a:p>
          <a:r>
            <a:rPr kumimoji="1" lang="ja-JP" altLang="en-US" sz="1300">
              <a:latin typeface="ＭＳ Ｐゴシック" panose="020B0600070205080204" pitchFamily="50" charset="-128"/>
              <a:ea typeface="ＭＳ Ｐゴシック" panose="020B0600070205080204" pitchFamily="50" charset="-128"/>
            </a:rPr>
            <a:t>　そのほかの比率の上昇要因として、ごみ収集に要する経費や施設の光熱水費の増等が挙げられる。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61</xdr:row>
      <xdr:rowOff>71120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6522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159173</xdr:rowOff>
    </xdr:from>
    <xdr:to>
      <xdr:col>19</xdr:col>
      <xdr:colOff>133350</xdr:colOff>
      <xdr:row>61</xdr:row>
      <xdr:rowOff>6773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0327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159173</xdr:rowOff>
    </xdr:from>
    <xdr:to>
      <xdr:col>15</xdr:col>
      <xdr:colOff>82550</xdr:colOff>
      <xdr:row>62</xdr:row>
      <xdr:rowOff>4233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03273"/>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76623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3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108373</xdr:rowOff>
    </xdr:from>
    <xdr:to>
      <xdr:col>15</xdr:col>
      <xdr:colOff>133350</xdr:colOff>
      <xdr:row>59</xdr:row>
      <xdr:rowOff>38523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48700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年度は指定管理者への指定管理料のうち人件費分が補助費等から物件費になったことに伴い、令和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年度比で大幅に増となった。このほか、ごみ収集に要する経費の増や施設の光熱水費など施設管理に係る経費などが増となっている。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490</xdr:rowOff>
    </xdr:from>
    <xdr:to>
      <xdr:col>23</xdr:col>
      <xdr:colOff>133350</xdr:colOff>
      <xdr:row>84</xdr:row>
      <xdr:rowOff>34072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02290"/>
          <a:ext cx="838200" cy="3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103000</xdr:rowOff>
    </xdr:from>
    <xdr:to>
      <xdr:col>19</xdr:col>
      <xdr:colOff>133350</xdr:colOff>
      <xdr:row>84</xdr:row>
      <xdr:rowOff>490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33350"/>
          <a:ext cx="889000" cy="6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75101</xdr:rowOff>
    </xdr:from>
    <xdr:to>
      <xdr:col>15</xdr:col>
      <xdr:colOff>82550</xdr:colOff>
      <xdr:row>83</xdr:row>
      <xdr:rowOff>103000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05451"/>
          <a:ext cx="889000" cy="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132173</xdr:rowOff>
    </xdr:from>
    <xdr:to>
      <xdr:col>11</xdr:col>
      <xdr:colOff>31750</xdr:colOff>
      <xdr:row>83</xdr:row>
      <xdr:rowOff>75101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91073"/>
          <a:ext cx="889000" cy="1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154722</xdr:rowOff>
    </xdr:from>
    <xdr:to>
      <xdr:col>23</xdr:col>
      <xdr:colOff>184150</xdr:colOff>
      <xdr:row>84</xdr:row>
      <xdr:rowOff>84872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171249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121140</xdr:rowOff>
    </xdr:from>
    <xdr:to>
      <xdr:col>19</xdr:col>
      <xdr:colOff>184150</xdr:colOff>
      <xdr:row>84</xdr:row>
      <xdr:rowOff>51290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61467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52200</xdr:rowOff>
    </xdr:from>
    <xdr:to>
      <xdr:col>15</xdr:col>
      <xdr:colOff>133350</xdr:colOff>
      <xdr:row>83</xdr:row>
      <xdr:rowOff>153800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163977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24301</xdr:rowOff>
    </xdr:from>
    <xdr:to>
      <xdr:col>11</xdr:col>
      <xdr:colOff>82550</xdr:colOff>
      <xdr:row>83</xdr:row>
      <xdr:rowOff>125901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5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136078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2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81373</xdr:rowOff>
    </xdr:from>
    <xdr:to>
      <xdr:col>7</xdr:col>
      <xdr:colOff>31750</xdr:colOff>
      <xdr:row>83</xdr:row>
      <xdr:rowOff>11523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21700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0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年度に類似団体内平均値を下回ったが、令和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年度には同指数となり、令和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となった。新陳代謝などが進まず、高齢者層における平均給料が高くなっていることから、ライスパイレス指数が国より高くなっている。</a:t>
          </a:r>
        </a:p>
        <a:p>
          <a:r>
            <a:rPr kumimoji="1" lang="ja-JP" altLang="en-US" sz="1300">
              <a:latin typeface="ＭＳ Ｐゴシック" panose="020B0600070205080204" pitchFamily="50" charset="-128"/>
              <a:ea typeface="ＭＳ Ｐゴシック" panose="020B0600070205080204" pitchFamily="50" charset="-128"/>
            </a:rPr>
            <a:t>　今後、新陳代謝等を進め、ラスパイレス指数の抑制に努めていく。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16669</xdr:rowOff>
    </xdr:from>
    <xdr:to>
      <xdr:col>81</xdr:col>
      <xdr:colOff>44450</xdr:colOff>
      <xdr:row>85</xdr:row>
      <xdr:rowOff>31750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89919"/>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31750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157956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4467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157956</xdr:rowOff>
    </xdr:from>
    <xdr:to>
      <xdr:col>68</xdr:col>
      <xdr:colOff>152400</xdr:colOff>
      <xdr:row>85</xdr:row>
      <xdr:rowOff>31750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597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137319</xdr:rowOff>
    </xdr:from>
    <xdr:to>
      <xdr:col>81</xdr:col>
      <xdr:colOff>95250</xdr:colOff>
      <xdr:row>85</xdr:row>
      <xdr:rowOff>67469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109396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1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107156</xdr:rowOff>
    </xdr:from>
    <xdr:to>
      <xdr:col>68</xdr:col>
      <xdr:colOff>203200</xdr:colOff>
      <xdr:row>85</xdr:row>
      <xdr:rowOff>37306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年度までは増加傾向にあり、令和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年度ではわずかに減少したが、令和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年度には増加となった。類似団体内平均値との差は、令和元年度に</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人まで縮小したが、その後は拡大傾向にあり、令和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人まで拡大した。</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58480</xdr:rowOff>
    </xdr:from>
    <xdr:to>
      <xdr:col>81</xdr:col>
      <xdr:colOff>44450</xdr:colOff>
      <xdr:row>61</xdr:row>
      <xdr:rowOff>68822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1693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58480</xdr:rowOff>
    </xdr:from>
    <xdr:to>
      <xdr:col>77</xdr:col>
      <xdr:colOff>44450</xdr:colOff>
      <xdr:row>61</xdr:row>
      <xdr:rowOff>79163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169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59630</xdr:rowOff>
    </xdr:from>
    <xdr:to>
      <xdr:col>72</xdr:col>
      <xdr:colOff>203200</xdr:colOff>
      <xdr:row>61</xdr:row>
      <xdr:rowOff>79163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18080"/>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49288</xdr:rowOff>
    </xdr:from>
    <xdr:to>
      <xdr:col>68</xdr:col>
      <xdr:colOff>152400</xdr:colOff>
      <xdr:row>61</xdr:row>
      <xdr:rowOff>59630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0773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18022</xdr:rowOff>
    </xdr:from>
    <xdr:to>
      <xdr:col>81</xdr:col>
      <xdr:colOff>95250</xdr:colOff>
      <xdr:row>61</xdr:row>
      <xdr:rowOff>119622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34549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2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7680</xdr:rowOff>
    </xdr:from>
    <xdr:to>
      <xdr:col>77</xdr:col>
      <xdr:colOff>95250</xdr:colOff>
      <xdr:row>61</xdr:row>
      <xdr:rowOff>109280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119457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3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28363</xdr:rowOff>
    </xdr:from>
    <xdr:to>
      <xdr:col>73</xdr:col>
      <xdr:colOff>44450</xdr:colOff>
      <xdr:row>61</xdr:row>
      <xdr:rowOff>129963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8830</xdr:rowOff>
    </xdr:from>
    <xdr:to>
      <xdr:col>68</xdr:col>
      <xdr:colOff>203200</xdr:colOff>
      <xdr:row>61</xdr:row>
      <xdr:rowOff>110430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120607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169938</xdr:rowOff>
    </xdr:from>
    <xdr:to>
      <xdr:col>64</xdr:col>
      <xdr:colOff>152400</xdr:colOff>
      <xdr:row>61</xdr:row>
      <xdr:rowOff>100088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110265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普通交付税や臨時財政対策債発行可能額の減などにより標準財政規模が減となったほか、基準財政需要額算入公債費が減となったことから、単年度の比率は前年度比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％となり、前年度算入していた令和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年度の比率が</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％だったことから、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72269</xdr:rowOff>
    </xdr:from>
    <xdr:to>
      <xdr:col>81</xdr:col>
      <xdr:colOff>44450</xdr:colOff>
      <xdr:row>43</xdr:row>
      <xdr:rowOff>106741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4446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72269</xdr:rowOff>
    </xdr:from>
    <xdr:to>
      <xdr:col>77</xdr:col>
      <xdr:colOff>44450</xdr:colOff>
      <xdr:row>43</xdr:row>
      <xdr:rowOff>72269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49288</xdr:rowOff>
    </xdr:from>
    <xdr:to>
      <xdr:col>72</xdr:col>
      <xdr:colOff>203200</xdr:colOff>
      <xdr:row>43</xdr:row>
      <xdr:rowOff>72269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37798</xdr:rowOff>
    </xdr:from>
    <xdr:to>
      <xdr:col>68</xdr:col>
      <xdr:colOff>152400</xdr:colOff>
      <xdr:row>43</xdr:row>
      <xdr:rowOff>49288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55941</xdr:rowOff>
    </xdr:from>
    <xdr:to>
      <xdr:col>81</xdr:col>
      <xdr:colOff>95250</xdr:colOff>
      <xdr:row>43</xdr:row>
      <xdr:rowOff>157541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28018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21469</xdr:rowOff>
    </xdr:from>
    <xdr:to>
      <xdr:col>77</xdr:col>
      <xdr:colOff>95250</xdr:colOff>
      <xdr:row>43</xdr:row>
      <xdr:rowOff>123069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107846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21469</xdr:rowOff>
    </xdr:from>
    <xdr:to>
      <xdr:col>73</xdr:col>
      <xdr:colOff>44450</xdr:colOff>
      <xdr:row>43</xdr:row>
      <xdr:rowOff>123069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107846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169938</xdr:rowOff>
    </xdr:from>
    <xdr:to>
      <xdr:col>68</xdr:col>
      <xdr:colOff>203200</xdr:colOff>
      <xdr:row>43</xdr:row>
      <xdr:rowOff>100088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84865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158448</xdr:rowOff>
    </xdr:from>
    <xdr:to>
      <xdr:col>64</xdr:col>
      <xdr:colOff>152400</xdr:colOff>
      <xdr:row>43</xdr:row>
      <xdr:rowOff>88598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73375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臨時財政対策債や一般単独事業債、公共事業等債などで償還が進んだことによる地方債現在高の減のほか、交付税措置率の高い財源を積極的に活用していることや、上記の大型事業に係る地方債の償還に実質的に必要となる金額を減債基金てに積み立てていることなどから、将来負担比率は減少傾向となってい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113055</xdr:rowOff>
    </xdr:from>
    <xdr:to>
      <xdr:col>81</xdr:col>
      <xdr:colOff>44450</xdr:colOff>
      <xdr:row>15</xdr:row>
      <xdr:rowOff>32334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513355"/>
          <a:ext cx="8382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97832</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98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32334</xdr:rowOff>
    </xdr:from>
    <xdr:to>
      <xdr:col>77</xdr:col>
      <xdr:colOff>44450</xdr:colOff>
      <xdr:row>15</xdr:row>
      <xdr:rowOff>81559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604084"/>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81559</xdr:rowOff>
    </xdr:from>
    <xdr:to>
      <xdr:col>72</xdr:col>
      <xdr:colOff>203200</xdr:colOff>
      <xdr:row>16</xdr:row>
      <xdr:rowOff>15799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653309"/>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159258</xdr:rowOff>
    </xdr:from>
    <xdr:to>
      <xdr:col>68</xdr:col>
      <xdr:colOff>152400</xdr:colOff>
      <xdr:row>16</xdr:row>
      <xdr:rowOff>15799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73100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62255</xdr:rowOff>
    </xdr:from>
    <xdr:to>
      <xdr:col>81</xdr:col>
      <xdr:colOff>95250</xdr:colOff>
      <xdr:row>14</xdr:row>
      <xdr:rowOff>163855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154982</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152984</xdr:rowOff>
    </xdr:from>
    <xdr:to>
      <xdr:col>77</xdr:col>
      <xdr:colOff>95250</xdr:colOff>
      <xdr:row>15</xdr:row>
      <xdr:rowOff>83134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5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67911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63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30759</xdr:rowOff>
    </xdr:from>
    <xdr:to>
      <xdr:col>73</xdr:col>
      <xdr:colOff>44450</xdr:colOff>
      <xdr:row>15</xdr:row>
      <xdr:rowOff>132359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117136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68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136449</xdr:rowOff>
    </xdr:from>
    <xdr:to>
      <xdr:col>68</xdr:col>
      <xdr:colOff>203200</xdr:colOff>
      <xdr:row>16</xdr:row>
      <xdr:rowOff>66599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51376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9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108458</xdr:rowOff>
    </xdr:from>
    <xdr:to>
      <xdr:col>64</xdr:col>
      <xdr:colOff>152400</xdr:colOff>
      <xdr:row>16</xdr:row>
      <xdr:rowOff>38608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23385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7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43,205
42,624
230.54
26,909,881
25,519,124
700,351
12,297,935
24,732,284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年度は、消防広域化に伴い消防職員の人件費が補助費へと移行したことから、類似団体内平均値を下回り、以降同様の状態で推移している。令和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年度は、給与改定に伴い職員給与費や会計年度任用職員の報酬等が増となったが、退職手当組合負担金が減となったことから、類似団体内平均値との差は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ポイント拡大した。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42636</xdr:rowOff>
    </xdr:from>
    <xdr:to>
      <xdr:col>24</xdr:col>
      <xdr:colOff>25400</xdr:colOff>
      <xdr:row>35</xdr:row>
      <xdr:rowOff>42636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43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137886</xdr:rowOff>
    </xdr:from>
    <xdr:to>
      <xdr:col>19</xdr:col>
      <xdr:colOff>187325</xdr:colOff>
      <xdr:row>35</xdr:row>
      <xdr:rowOff>42636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67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137886</xdr:rowOff>
    </xdr:from>
    <xdr:to>
      <xdr:col>15</xdr:col>
      <xdr:colOff>98425</xdr:colOff>
      <xdr:row>38</xdr:row>
      <xdr:rowOff>7257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67186"/>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38</xdr:row>
      <xdr:rowOff>7257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19586"/>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163286</xdr:rowOff>
    </xdr:from>
    <xdr:to>
      <xdr:col>24</xdr:col>
      <xdr:colOff>76200</xdr:colOff>
      <xdr:row>35</xdr:row>
      <xdr:rowOff>93436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163286</xdr:rowOff>
    </xdr:from>
    <xdr:to>
      <xdr:col>20</xdr:col>
      <xdr:colOff>38100</xdr:colOff>
      <xdr:row>35</xdr:row>
      <xdr:rowOff>93436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87086</xdr:rowOff>
    </xdr:from>
    <xdr:to>
      <xdr:col>15</xdr:col>
      <xdr:colOff>149225</xdr:colOff>
      <xdr:row>35</xdr:row>
      <xdr:rowOff>17236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27413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127907</xdr:rowOff>
    </xdr:from>
    <xdr:to>
      <xdr:col>11</xdr:col>
      <xdr:colOff>60325</xdr:colOff>
      <xdr:row>38</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154413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指定管理者への指定管理料のうち人件費分を補助費から物件費に移行したことに加え、物価高に伴う施設の維持管理等に係る経費の増に伴い、前年度比で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111760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559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16</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9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149860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保育料無償化拡充に伴う民間保育所等への施設給付事業費の増ほか、高校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年生相当までの医療費無償化の拡充に伴う医療費助成事業費の増などに伴い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56243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13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1815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030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年度に下水道事業会計が法適用移行したことに伴い、類似団体平均値との差が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ポイントまで縮まり、以降同程度の水準で推移している。令和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年度は、医療費の増等に伴う後期高齢者医療事業に関連する繰出金や介護保険特別会計への繰出金の増等により、比率は微増した。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8890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24130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9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59</xdr:row>
      <xdr:rowOff>85090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9678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指定管理者への指定管理料のうち人件費分を補助費から物件費に移行したことに伴い比率が減となった。</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711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26416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706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35</xdr:row>
      <xdr:rowOff>69850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33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年度は普通交付税の増等による一般財源の増等により比率が大きく下降したことに加え、類似団体平均値との差も縮まったが、令和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年度から過疎対策事業債の償還が本格化したことから、類似団体平均値との差は再び開いている。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62992</xdr:rowOff>
    </xdr:from>
    <xdr:to>
      <xdr:col>24</xdr:col>
      <xdr:colOff>25400</xdr:colOff>
      <xdr:row>78</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36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62992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76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67563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766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67563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315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公債費では、類似団体内平均値を上回る水準にあったが、公債費以外では下回る水準となっており、経常収支比率を特に高めている要因は公債費であることがわかる。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46990</xdr:rowOff>
    </xdr:from>
    <xdr:to>
      <xdr:col>82</xdr:col>
      <xdr:colOff>107950</xdr:colOff>
      <xdr:row>80</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0574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133367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46990</xdr:rowOff>
    </xdr:from>
    <xdr:to>
      <xdr:col>82</xdr:col>
      <xdr:colOff>196850</xdr:colOff>
      <xdr:row>75</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0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75</xdr:row>
      <xdr:rowOff>97282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194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75</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7731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75</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7731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169926</xdr:rowOff>
    </xdr:from>
    <xdr:to>
      <xdr:col>74</xdr:col>
      <xdr:colOff>31750</xdr:colOff>
      <xdr:row>76</xdr:row>
      <xdr:rowOff>100076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76</xdr:row>
      <xdr:rowOff>30987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108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126509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1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xdr:rowOff>
    </xdr:from>
    <xdr:to>
      <xdr:col>78</xdr:col>
      <xdr:colOff>120650</xdr:colOff>
      <xdr:row>75</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121683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35052</xdr:rowOff>
    </xdr:from>
    <xdr:to>
      <xdr:col>74</xdr:col>
      <xdr:colOff>31750</xdr:colOff>
      <xdr:row>74</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146829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11420</xdr:rowOff>
    </xdr:from>
    <xdr:to>
      <xdr:col>29</xdr:col>
      <xdr:colOff>127000</xdr:colOff>
      <xdr:row>18</xdr:row>
      <xdr:rowOff>52690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45145"/>
          <a:ext cx="647700" cy="4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52690</xdr:rowOff>
    </xdr:from>
    <xdr:to>
      <xdr:col>26</xdr:col>
      <xdr:colOff>50800</xdr:colOff>
      <xdr:row>18</xdr:row>
      <xdr:rowOff>78324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86415"/>
          <a:ext cx="698500" cy="2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78324</xdr:rowOff>
    </xdr:from>
    <xdr:to>
      <xdr:col>22</xdr:col>
      <xdr:colOff>114300</xdr:colOff>
      <xdr:row>18</xdr:row>
      <xdr:rowOff>97175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12049"/>
          <a:ext cx="698500" cy="18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97175</xdr:rowOff>
    </xdr:from>
    <xdr:to>
      <xdr:col>18</xdr:col>
      <xdr:colOff>177800</xdr:colOff>
      <xdr:row>19</xdr:row>
      <xdr:rowOff>15687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30900"/>
          <a:ext cx="698500" cy="8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132070</xdr:rowOff>
    </xdr:from>
    <xdr:to>
      <xdr:col>29</xdr:col>
      <xdr:colOff>177800</xdr:colOff>
      <xdr:row>18</xdr:row>
      <xdr:rowOff>62220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104147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1890</xdr:rowOff>
    </xdr:from>
    <xdr:to>
      <xdr:col>26</xdr:col>
      <xdr:colOff>101600</xdr:colOff>
      <xdr:row>18</xdr:row>
      <xdr:rowOff>103490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3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88267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27524</xdr:rowOff>
    </xdr:from>
    <xdr:to>
      <xdr:col>22</xdr:col>
      <xdr:colOff>165100</xdr:colOff>
      <xdr:row>18</xdr:row>
      <xdr:rowOff>129124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6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113901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4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46375</xdr:rowOff>
    </xdr:from>
    <xdr:to>
      <xdr:col>19</xdr:col>
      <xdr:colOff>38100</xdr:colOff>
      <xdr:row>18</xdr:row>
      <xdr:rowOff>147975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132752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136337</xdr:rowOff>
    </xdr:from>
    <xdr:to>
      <xdr:col>15</xdr:col>
      <xdr:colOff>101600</xdr:colOff>
      <xdr:row>19</xdr:row>
      <xdr:rowOff>66487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7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51264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14561</xdr:rowOff>
    </xdr:from>
    <xdr:to>
      <xdr:col>29</xdr:col>
      <xdr:colOff>127000</xdr:colOff>
      <xdr:row>35</xdr:row>
      <xdr:rowOff>44769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24911"/>
          <a:ext cx="647700" cy="3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44769</xdr:rowOff>
    </xdr:from>
    <xdr:to>
      <xdr:col>26</xdr:col>
      <xdr:colOff>50800</xdr:colOff>
      <xdr:row>35</xdr:row>
      <xdr:rowOff>141794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55119"/>
          <a:ext cx="698500" cy="97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141794</xdr:rowOff>
    </xdr:from>
    <xdr:to>
      <xdr:col>22</xdr:col>
      <xdr:colOff>114300</xdr:colOff>
      <xdr:row>35</xdr:row>
      <xdr:rowOff>147280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52144"/>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135230</xdr:rowOff>
    </xdr:from>
    <xdr:to>
      <xdr:col>18</xdr:col>
      <xdr:colOff>177800</xdr:colOff>
      <xdr:row>35</xdr:row>
      <xdr:rowOff>147280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45580"/>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306661</xdr:rowOff>
    </xdr:from>
    <xdr:to>
      <xdr:col>29</xdr:col>
      <xdr:colOff>177800</xdr:colOff>
      <xdr:row>35</xdr:row>
      <xdr:rowOff>65361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7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151739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336869</xdr:rowOff>
    </xdr:from>
    <xdr:to>
      <xdr:col>26</xdr:col>
      <xdr:colOff>101600</xdr:colOff>
      <xdr:row>35</xdr:row>
      <xdr:rowOff>95569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0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105746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73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90994</xdr:rowOff>
    </xdr:from>
    <xdr:to>
      <xdr:col>22</xdr:col>
      <xdr:colOff>165100</xdr:colOff>
      <xdr:row>35</xdr:row>
      <xdr:rowOff>192594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202771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96480</xdr:rowOff>
    </xdr:from>
    <xdr:to>
      <xdr:col>19</xdr:col>
      <xdr:colOff>38100</xdr:colOff>
      <xdr:row>35</xdr:row>
      <xdr:rowOff>198080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0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208257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84430</xdr:rowOff>
    </xdr:from>
    <xdr:to>
      <xdr:col>15</xdr:col>
      <xdr:colOff>101600</xdr:colOff>
      <xdr:row>35</xdr:row>
      <xdr:rowOff>186030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196207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6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43,205
42,624
230.54
26,909,881
25,519,124
700,351
12,297,935
24,732,284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52819</xdr:rowOff>
    </xdr:from>
    <xdr:to>
      <xdr:col>24</xdr:col>
      <xdr:colOff>63500</xdr:colOff>
      <xdr:row>35</xdr:row>
      <xdr:rowOff>68161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3569"/>
          <a:ext cx="8382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68161</xdr:rowOff>
    </xdr:from>
    <xdr:to>
      <xdr:col>19</xdr:col>
      <xdr:colOff>177800</xdr:colOff>
      <xdr:row>35</xdr:row>
      <xdr:rowOff>91453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68911"/>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91453</xdr:rowOff>
    </xdr:from>
    <xdr:to>
      <xdr:col>15</xdr:col>
      <xdr:colOff>50800</xdr:colOff>
      <xdr:row>35</xdr:row>
      <xdr:rowOff>110922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2203"/>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110922</xdr:rowOff>
    </xdr:from>
    <xdr:to>
      <xdr:col>10</xdr:col>
      <xdr:colOff>114300</xdr:colOff>
      <xdr:row>36</xdr:row>
      <xdr:rowOff>89205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1672"/>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2019</xdr:rowOff>
    </xdr:from>
    <xdr:to>
      <xdr:col>24</xdr:col>
      <xdr:colOff>114300</xdr:colOff>
      <xdr:row>35</xdr:row>
      <xdr:rowOff>103619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151896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17361</xdr:rowOff>
    </xdr:from>
    <xdr:to>
      <xdr:col>20</xdr:col>
      <xdr:colOff>38100</xdr:colOff>
      <xdr:row>35</xdr:row>
      <xdr:rowOff>118961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1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110088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1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40653</xdr:rowOff>
    </xdr:from>
    <xdr:to>
      <xdr:col>15</xdr:col>
      <xdr:colOff>101600</xdr:colOff>
      <xdr:row>35</xdr:row>
      <xdr:rowOff>142253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3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60122</xdr:rowOff>
    </xdr:from>
    <xdr:to>
      <xdr:col>10</xdr:col>
      <xdr:colOff>165100</xdr:colOff>
      <xdr:row>35</xdr:row>
      <xdr:rowOff>161722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38405</xdr:rowOff>
    </xdr:from>
    <xdr:to>
      <xdr:col>6</xdr:col>
      <xdr:colOff>38100</xdr:colOff>
      <xdr:row>36</xdr:row>
      <xdr:rowOff>140005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131132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122820</xdr:rowOff>
    </xdr:from>
    <xdr:to>
      <xdr:col>24</xdr:col>
      <xdr:colOff>63500</xdr:colOff>
      <xdr:row>56</xdr:row>
      <xdr:rowOff>154705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4020"/>
          <a:ext cx="838200" cy="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154705</xdr:rowOff>
    </xdr:from>
    <xdr:to>
      <xdr:col>19</xdr:col>
      <xdr:colOff>177800</xdr:colOff>
      <xdr:row>57</xdr:row>
      <xdr:rowOff>82083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55905"/>
          <a:ext cx="889000" cy="9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82083</xdr:rowOff>
    </xdr:from>
    <xdr:to>
      <xdr:col>15</xdr:col>
      <xdr:colOff>50800</xdr:colOff>
      <xdr:row>57</xdr:row>
      <xdr:rowOff>129861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4733"/>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129861</xdr:rowOff>
    </xdr:from>
    <xdr:to>
      <xdr:col>10</xdr:col>
      <xdr:colOff>114300</xdr:colOff>
      <xdr:row>57</xdr:row>
      <xdr:rowOff>151495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2511"/>
          <a:ext cx="889000" cy="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72020</xdr:rowOff>
    </xdr:from>
    <xdr:to>
      <xdr:col>24</xdr:col>
      <xdr:colOff>114300</xdr:colOff>
      <xdr:row>57</xdr:row>
      <xdr:rowOff>2170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94897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103905</xdr:rowOff>
    </xdr:from>
    <xdr:to>
      <xdr:col>20</xdr:col>
      <xdr:colOff>38100</xdr:colOff>
      <xdr:row>57</xdr:row>
      <xdr:rowOff>34055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25182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31283</xdr:rowOff>
    </xdr:from>
    <xdr:to>
      <xdr:col>15</xdr:col>
      <xdr:colOff>101600</xdr:colOff>
      <xdr:row>57</xdr:row>
      <xdr:rowOff>132883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124010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9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79061</xdr:rowOff>
    </xdr:from>
    <xdr:to>
      <xdr:col>10</xdr:col>
      <xdr:colOff>165100</xdr:colOff>
      <xdr:row>58</xdr:row>
      <xdr:rowOff>9211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100695</xdr:rowOff>
    </xdr:from>
    <xdr:to>
      <xdr:col>6</xdr:col>
      <xdr:colOff>38100</xdr:colOff>
      <xdr:row>58</xdr:row>
      <xdr:rowOff>30845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21972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6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146695</xdr:rowOff>
    </xdr:from>
    <xdr:to>
      <xdr:col>24</xdr:col>
      <xdr:colOff>63500</xdr:colOff>
      <xdr:row>77</xdr:row>
      <xdr:rowOff>160914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8345"/>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124155</xdr:rowOff>
    </xdr:from>
    <xdr:to>
      <xdr:col>19</xdr:col>
      <xdr:colOff>177800</xdr:colOff>
      <xdr:row>77</xdr:row>
      <xdr:rowOff>146695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25805"/>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84082</xdr:rowOff>
    </xdr:from>
    <xdr:to>
      <xdr:col>15</xdr:col>
      <xdr:colOff>50800</xdr:colOff>
      <xdr:row>77</xdr:row>
      <xdr:rowOff>124155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85732"/>
          <a:ext cx="889000" cy="4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84082</xdr:rowOff>
    </xdr:from>
    <xdr:to>
      <xdr:col>10</xdr:col>
      <xdr:colOff>114300</xdr:colOff>
      <xdr:row>78</xdr:row>
      <xdr:rowOff>20713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5732"/>
          <a:ext cx="889000" cy="10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110114</xdr:rowOff>
    </xdr:from>
    <xdr:to>
      <xdr:col>24</xdr:col>
      <xdr:colOff>114300</xdr:colOff>
      <xdr:row>78</xdr:row>
      <xdr:rowOff>40264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95895</xdr:rowOff>
    </xdr:from>
    <xdr:to>
      <xdr:col>20</xdr:col>
      <xdr:colOff>38100</xdr:colOff>
      <xdr:row>78</xdr:row>
      <xdr:rowOff>26045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17172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9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73355</xdr:rowOff>
    </xdr:from>
    <xdr:to>
      <xdr:col>15</xdr:col>
      <xdr:colOff>101600</xdr:colOff>
      <xdr:row>78</xdr:row>
      <xdr:rowOff>3505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166082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33282</xdr:rowOff>
    </xdr:from>
    <xdr:to>
      <xdr:col>10</xdr:col>
      <xdr:colOff>165100</xdr:colOff>
      <xdr:row>77</xdr:row>
      <xdr:rowOff>134882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151409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141363</xdr:rowOff>
    </xdr:from>
    <xdr:to>
      <xdr:col>6</xdr:col>
      <xdr:colOff>38100</xdr:colOff>
      <xdr:row>78</xdr:row>
      <xdr:rowOff>71513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88040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169799</xdr:rowOff>
    </xdr:from>
    <xdr:to>
      <xdr:col>24</xdr:col>
      <xdr:colOff>63500</xdr:colOff>
      <xdr:row>96</xdr:row>
      <xdr:rowOff>164667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57549"/>
          <a:ext cx="838200" cy="16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45149</xdr:rowOff>
    </xdr:from>
    <xdr:to>
      <xdr:col>19</xdr:col>
      <xdr:colOff>177800</xdr:colOff>
      <xdr:row>96</xdr:row>
      <xdr:rowOff>164667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04349"/>
          <a:ext cx="889000" cy="1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45149</xdr:rowOff>
    </xdr:from>
    <xdr:to>
      <xdr:col>15</xdr:col>
      <xdr:colOff>50800</xdr:colOff>
      <xdr:row>97</xdr:row>
      <xdr:rowOff>108852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04349"/>
          <a:ext cx="8890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108852</xdr:rowOff>
    </xdr:from>
    <xdr:to>
      <xdr:col>10</xdr:col>
      <xdr:colOff>114300</xdr:colOff>
      <xdr:row>97</xdr:row>
      <xdr:rowOff>153073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39502"/>
          <a:ext cx="8890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118999</xdr:rowOff>
    </xdr:from>
    <xdr:to>
      <xdr:col>24</xdr:col>
      <xdr:colOff>114300</xdr:colOff>
      <xdr:row>96</xdr:row>
      <xdr:rowOff>49149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141876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5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113867</xdr:rowOff>
    </xdr:from>
    <xdr:to>
      <xdr:col>20</xdr:col>
      <xdr:colOff>38100</xdr:colOff>
      <xdr:row>97</xdr:row>
      <xdr:rowOff>44017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35144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6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165799</xdr:rowOff>
    </xdr:from>
    <xdr:to>
      <xdr:col>15</xdr:col>
      <xdr:colOff>101600</xdr:colOff>
      <xdr:row>96</xdr:row>
      <xdr:rowOff>95949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87076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4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58052</xdr:rowOff>
    </xdr:from>
    <xdr:to>
      <xdr:col>10</xdr:col>
      <xdr:colOff>165100</xdr:colOff>
      <xdr:row>97</xdr:row>
      <xdr:rowOff>159652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150779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102273</xdr:rowOff>
    </xdr:from>
    <xdr:to>
      <xdr:col>6</xdr:col>
      <xdr:colOff>38100</xdr:colOff>
      <xdr:row>98</xdr:row>
      <xdr:rowOff>32423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23550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24326</xdr:rowOff>
    </xdr:from>
    <xdr:to>
      <xdr:col>54</xdr:col>
      <xdr:colOff>189865</xdr:colOff>
      <xdr:row>37</xdr:row>
      <xdr:rowOff>98133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10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101960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98133</xdr:rowOff>
    </xdr:from>
    <xdr:to>
      <xdr:col>55</xdr:col>
      <xdr:colOff>88900</xdr:colOff>
      <xdr:row>37</xdr:row>
      <xdr:rowOff>98133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4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142453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24326</xdr:rowOff>
    </xdr:from>
    <xdr:to>
      <xdr:col>55</xdr:col>
      <xdr:colOff>88900</xdr:colOff>
      <xdr:row>32</xdr:row>
      <xdr:rowOff>24326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47117</xdr:rowOff>
    </xdr:from>
    <xdr:to>
      <xdr:col>55</xdr:col>
      <xdr:colOff>0</xdr:colOff>
      <xdr:row>36</xdr:row>
      <xdr:rowOff>62997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219317"/>
          <a:ext cx="8382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54223</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31346</xdr:rowOff>
    </xdr:from>
    <xdr:to>
      <xdr:col>55</xdr:col>
      <xdr:colOff>50800</xdr:colOff>
      <xdr:row>35</xdr:row>
      <xdr:rowOff>132946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3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47117</xdr:rowOff>
    </xdr:from>
    <xdr:to>
      <xdr:col>50</xdr:col>
      <xdr:colOff>114300</xdr:colOff>
      <xdr:row>36</xdr:row>
      <xdr:rowOff>89850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19317"/>
          <a:ext cx="889000" cy="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21425</xdr:rowOff>
    </xdr:from>
    <xdr:to>
      <xdr:col>50</xdr:col>
      <xdr:colOff>165100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139552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7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65687</xdr:rowOff>
    </xdr:from>
    <xdr:to>
      <xdr:col>45</xdr:col>
      <xdr:colOff>177800</xdr:colOff>
      <xdr:row>36</xdr:row>
      <xdr:rowOff>89850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552087"/>
          <a:ext cx="889000" cy="70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63548</xdr:rowOff>
    </xdr:from>
    <xdr:to>
      <xdr:col>46</xdr:col>
      <xdr:colOff>38100</xdr:colOff>
      <xdr:row>35</xdr:row>
      <xdr:rowOff>165148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10225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65687</xdr:rowOff>
    </xdr:from>
    <xdr:to>
      <xdr:col>41</xdr:col>
      <xdr:colOff>50800</xdr:colOff>
      <xdr:row>37</xdr:row>
      <xdr:rowOff>134358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552087"/>
          <a:ext cx="889000" cy="9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121864</xdr:rowOff>
    </xdr:from>
    <xdr:to>
      <xdr:col>41</xdr:col>
      <xdr:colOff>101600</xdr:colOff>
      <xdr:row>31</xdr:row>
      <xdr:rowOff>52014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68541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160383</xdr:rowOff>
    </xdr:from>
    <xdr:to>
      <xdr:col>36</xdr:col>
      <xdr:colOff>165100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12197</xdr:rowOff>
    </xdr:from>
    <xdr:to>
      <xdr:col>55</xdr:col>
      <xdr:colOff>50800</xdr:colOff>
      <xdr:row>36</xdr:row>
      <xdr:rowOff>113797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162074</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167767</xdr:rowOff>
    </xdr:from>
    <xdr:to>
      <xdr:col>50</xdr:col>
      <xdr:colOff>165100</xdr:colOff>
      <xdr:row>36</xdr:row>
      <xdr:rowOff>97917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89044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2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39050</xdr:rowOff>
    </xdr:from>
    <xdr:to>
      <xdr:col>46</xdr:col>
      <xdr:colOff>38100</xdr:colOff>
      <xdr:row>36</xdr:row>
      <xdr:rowOff>140650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131777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0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14887</xdr:rowOff>
    </xdr:from>
    <xdr:to>
      <xdr:col>41</xdr:col>
      <xdr:colOff>101600</xdr:colOff>
      <xdr:row>32</xdr:row>
      <xdr:rowOff>116487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5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107614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59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83558</xdr:rowOff>
    </xdr:from>
    <xdr:to>
      <xdr:col>36</xdr:col>
      <xdr:colOff>165100</xdr:colOff>
      <xdr:row>38</xdr:row>
      <xdr:rowOff>13708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4835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107657</xdr:rowOff>
    </xdr:from>
    <xdr:to>
      <xdr:col>55</xdr:col>
      <xdr:colOff>0</xdr:colOff>
      <xdr:row>56</xdr:row>
      <xdr:rowOff>166061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537407"/>
          <a:ext cx="838200" cy="2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107657</xdr:rowOff>
    </xdr:from>
    <xdr:to>
      <xdr:col>50</xdr:col>
      <xdr:colOff>114300</xdr:colOff>
      <xdr:row>55</xdr:row>
      <xdr:rowOff>120922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37407"/>
          <a:ext cx="889000" cy="1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117343</xdr:rowOff>
    </xdr:from>
    <xdr:to>
      <xdr:col>45</xdr:col>
      <xdr:colOff>177800</xdr:colOff>
      <xdr:row>55</xdr:row>
      <xdr:rowOff>120922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47093"/>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117343</xdr:rowOff>
    </xdr:from>
    <xdr:to>
      <xdr:col>41</xdr:col>
      <xdr:colOff>50800</xdr:colOff>
      <xdr:row>56</xdr:row>
      <xdr:rowOff>17490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47093"/>
          <a:ext cx="889000" cy="7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115261</xdr:rowOff>
    </xdr:from>
    <xdr:to>
      <xdr:col>55</xdr:col>
      <xdr:colOff>50800</xdr:colOff>
      <xdr:row>57</xdr:row>
      <xdr:rowOff>45411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93688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9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56857</xdr:rowOff>
    </xdr:from>
    <xdr:to>
      <xdr:col>50</xdr:col>
      <xdr:colOff>165100</xdr:colOff>
      <xdr:row>55</xdr:row>
      <xdr:rowOff>158457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3534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2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70122</xdr:rowOff>
    </xdr:from>
    <xdr:to>
      <xdr:col>46</xdr:col>
      <xdr:colOff>38100</xdr:colOff>
      <xdr:row>56</xdr:row>
      <xdr:rowOff>272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16799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27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66543</xdr:rowOff>
    </xdr:from>
    <xdr:to>
      <xdr:col>41</xdr:col>
      <xdr:colOff>101600</xdr:colOff>
      <xdr:row>55</xdr:row>
      <xdr:rowOff>168143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13220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7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138140</xdr:rowOff>
    </xdr:from>
    <xdr:to>
      <xdr:col>36</xdr:col>
      <xdr:colOff>165100</xdr:colOff>
      <xdr:row>56</xdr:row>
      <xdr:rowOff>68290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84817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4162</xdr:rowOff>
    </xdr:from>
    <xdr:to>
      <xdr:col>55</xdr:col>
      <xdr:colOff>0</xdr:colOff>
      <xdr:row>77</xdr:row>
      <xdr:rowOff>59537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862912"/>
          <a:ext cx="838200" cy="39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4162</xdr:rowOff>
    </xdr:from>
    <xdr:to>
      <xdr:col>50</xdr:col>
      <xdr:colOff>114300</xdr:colOff>
      <xdr:row>75</xdr:row>
      <xdr:rowOff>23343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862912"/>
          <a:ext cx="889000" cy="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23343</xdr:rowOff>
    </xdr:from>
    <xdr:to>
      <xdr:col>45</xdr:col>
      <xdr:colOff>177800</xdr:colOff>
      <xdr:row>75</xdr:row>
      <xdr:rowOff>134606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882093"/>
          <a:ext cx="8890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134606</xdr:rowOff>
    </xdr:from>
    <xdr:to>
      <xdr:col>41</xdr:col>
      <xdr:colOff>50800</xdr:colOff>
      <xdr:row>76</xdr:row>
      <xdr:rowOff>152219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993356"/>
          <a:ext cx="889000" cy="1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8737</xdr:rowOff>
    </xdr:from>
    <xdr:to>
      <xdr:col>55</xdr:col>
      <xdr:colOff>50800</xdr:colOff>
      <xdr:row>77</xdr:row>
      <xdr:rowOff>110337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31614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124812</xdr:rowOff>
    </xdr:from>
    <xdr:to>
      <xdr:col>50</xdr:col>
      <xdr:colOff>165100</xdr:colOff>
      <xdr:row>75</xdr:row>
      <xdr:rowOff>54962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8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71489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58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143993</xdr:rowOff>
    </xdr:from>
    <xdr:to>
      <xdr:col>46</xdr:col>
      <xdr:colOff>38100</xdr:colOff>
      <xdr:row>75</xdr:row>
      <xdr:rowOff>74143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90670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83806</xdr:rowOff>
    </xdr:from>
    <xdr:to>
      <xdr:col>41</xdr:col>
      <xdr:colOff>101600</xdr:colOff>
      <xdr:row>76</xdr:row>
      <xdr:rowOff>13956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30483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101419</xdr:rowOff>
    </xdr:from>
    <xdr:to>
      <xdr:col>36</xdr:col>
      <xdr:colOff>165100</xdr:colOff>
      <xdr:row>77</xdr:row>
      <xdr:rowOff>31569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48096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104127</xdr:rowOff>
    </xdr:from>
    <xdr:to>
      <xdr:col>55</xdr:col>
      <xdr:colOff>0</xdr:colOff>
      <xdr:row>97</xdr:row>
      <xdr:rowOff>125349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34777"/>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81775</xdr:rowOff>
    </xdr:from>
    <xdr:to>
      <xdr:col>50</xdr:col>
      <xdr:colOff>114300</xdr:colOff>
      <xdr:row>97</xdr:row>
      <xdr:rowOff>125349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12425"/>
          <a:ext cx="889000" cy="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140894</xdr:rowOff>
    </xdr:from>
    <xdr:to>
      <xdr:col>45</xdr:col>
      <xdr:colOff>177800</xdr:colOff>
      <xdr:row>97</xdr:row>
      <xdr:rowOff>81775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00094"/>
          <a:ext cx="889000" cy="1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124764</xdr:rowOff>
    </xdr:from>
    <xdr:to>
      <xdr:col>41</xdr:col>
      <xdr:colOff>50800</xdr:colOff>
      <xdr:row>96</xdr:row>
      <xdr:rowOff>140894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83964"/>
          <a:ext cx="889000" cy="1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53327</xdr:rowOff>
    </xdr:from>
    <xdr:to>
      <xdr:col>55</xdr:col>
      <xdr:colOff>50800</xdr:colOff>
      <xdr:row>97</xdr:row>
      <xdr:rowOff>154927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31754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74549</xdr:rowOff>
    </xdr:from>
    <xdr:to>
      <xdr:col>50</xdr:col>
      <xdr:colOff>165100</xdr:colOff>
      <xdr:row>98</xdr:row>
      <xdr:rowOff>4699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167276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30975</xdr:rowOff>
    </xdr:from>
    <xdr:to>
      <xdr:col>46</xdr:col>
      <xdr:colOff>38100</xdr:colOff>
      <xdr:row>97</xdr:row>
      <xdr:rowOff>132575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123702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5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90094</xdr:rowOff>
    </xdr:from>
    <xdr:to>
      <xdr:col>41</xdr:col>
      <xdr:colOff>101600</xdr:colOff>
      <xdr:row>97</xdr:row>
      <xdr:rowOff>20244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11371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73964</xdr:rowOff>
    </xdr:from>
    <xdr:to>
      <xdr:col>36</xdr:col>
      <xdr:colOff>165100</xdr:colOff>
      <xdr:row>97</xdr:row>
      <xdr:rowOff>4114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166691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153721</xdr:rowOff>
    </xdr:from>
    <xdr:to>
      <xdr:col>85</xdr:col>
      <xdr:colOff>127000</xdr:colOff>
      <xdr:row>38</xdr:row>
      <xdr:rowOff>62205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497371"/>
          <a:ext cx="8382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62205</xdr:rowOff>
    </xdr:from>
    <xdr:to>
      <xdr:col>81</xdr:col>
      <xdr:colOff>50800</xdr:colOff>
      <xdr:row>38</xdr:row>
      <xdr:rowOff>163932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577305"/>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148844</xdr:rowOff>
    </xdr:from>
    <xdr:to>
      <xdr:col>76</xdr:col>
      <xdr:colOff>114300</xdr:colOff>
      <xdr:row>38</xdr:row>
      <xdr:rowOff>163932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6394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145948</xdr:rowOff>
    </xdr:from>
    <xdr:to>
      <xdr:col>71</xdr:col>
      <xdr:colOff>177800</xdr:colOff>
      <xdr:row>38</xdr:row>
      <xdr:rowOff>148844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489598"/>
          <a:ext cx="889000" cy="1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102921</xdr:rowOff>
    </xdr:from>
    <xdr:to>
      <xdr:col>85</xdr:col>
      <xdr:colOff>177800</xdr:colOff>
      <xdr:row>38</xdr:row>
      <xdr:rowOff>33071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125798</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9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11405</xdr:rowOff>
    </xdr:from>
    <xdr:to>
      <xdr:col>81</xdr:col>
      <xdr:colOff>101600</xdr:colOff>
      <xdr:row>38</xdr:row>
      <xdr:rowOff>113005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129532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113132</xdr:rowOff>
    </xdr:from>
    <xdr:to>
      <xdr:col>76</xdr:col>
      <xdr:colOff>165100</xdr:colOff>
      <xdr:row>39</xdr:row>
      <xdr:rowOff>43282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2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34409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20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98044</xdr:rowOff>
    </xdr:from>
    <xdr:to>
      <xdr:col>72</xdr:col>
      <xdr:colOff>38100</xdr:colOff>
      <xdr:row>39</xdr:row>
      <xdr:rowOff>28194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19321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95148</xdr:rowOff>
    </xdr:from>
    <xdr:to>
      <xdr:col>67</xdr:col>
      <xdr:colOff>101600</xdr:colOff>
      <xdr:row>38</xdr:row>
      <xdr:rowOff>25298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4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16425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53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16942</xdr:rowOff>
    </xdr:from>
    <xdr:to>
      <xdr:col>85</xdr:col>
      <xdr:colOff>127000</xdr:colOff>
      <xdr:row>75</xdr:row>
      <xdr:rowOff>24067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875692"/>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24067</xdr:rowOff>
    </xdr:from>
    <xdr:to>
      <xdr:col>81</xdr:col>
      <xdr:colOff>50800</xdr:colOff>
      <xdr:row>75</xdr:row>
      <xdr:rowOff>54356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82817"/>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54356</xdr:rowOff>
    </xdr:from>
    <xdr:to>
      <xdr:col>76</xdr:col>
      <xdr:colOff>114300</xdr:colOff>
      <xdr:row>75</xdr:row>
      <xdr:rowOff>69685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13106"/>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66916</xdr:rowOff>
    </xdr:from>
    <xdr:to>
      <xdr:col>71</xdr:col>
      <xdr:colOff>177800</xdr:colOff>
      <xdr:row>75</xdr:row>
      <xdr:rowOff>69685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25666"/>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137592</xdr:rowOff>
    </xdr:from>
    <xdr:to>
      <xdr:col>85</xdr:col>
      <xdr:colOff>177800</xdr:colOff>
      <xdr:row>75</xdr:row>
      <xdr:rowOff>67742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116019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144717</xdr:rowOff>
    </xdr:from>
    <xdr:to>
      <xdr:col>81</xdr:col>
      <xdr:colOff>101600</xdr:colOff>
      <xdr:row>75</xdr:row>
      <xdr:rowOff>74867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65994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9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3556</xdr:rowOff>
    </xdr:from>
    <xdr:to>
      <xdr:col>76</xdr:col>
      <xdr:colOff>165100</xdr:colOff>
      <xdr:row>75</xdr:row>
      <xdr:rowOff>105156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96283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9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18885</xdr:rowOff>
    </xdr:from>
    <xdr:to>
      <xdr:col>72</xdr:col>
      <xdr:colOff>38100</xdr:colOff>
      <xdr:row>75</xdr:row>
      <xdr:rowOff>120485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111612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9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16116</xdr:rowOff>
    </xdr:from>
    <xdr:to>
      <xdr:col>67</xdr:col>
      <xdr:colOff>101600</xdr:colOff>
      <xdr:row>75</xdr:row>
      <xdr:rowOff>117716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134243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106677</xdr:rowOff>
    </xdr:from>
    <xdr:to>
      <xdr:col>85</xdr:col>
      <xdr:colOff>127000</xdr:colOff>
      <xdr:row>97</xdr:row>
      <xdr:rowOff>121481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37327"/>
          <a:ext cx="8382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106677</xdr:rowOff>
    </xdr:from>
    <xdr:to>
      <xdr:col>81</xdr:col>
      <xdr:colOff>50800</xdr:colOff>
      <xdr:row>97</xdr:row>
      <xdr:rowOff>107998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37327"/>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107998</xdr:rowOff>
    </xdr:from>
    <xdr:to>
      <xdr:col>76</xdr:col>
      <xdr:colOff>114300</xdr:colOff>
      <xdr:row>98</xdr:row>
      <xdr:rowOff>55173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38648"/>
          <a:ext cx="889000" cy="1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55173</xdr:rowOff>
    </xdr:from>
    <xdr:to>
      <xdr:col>71</xdr:col>
      <xdr:colOff>177800</xdr:colOff>
      <xdr:row>98</xdr:row>
      <xdr:rowOff>65250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57273"/>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70681</xdr:rowOff>
    </xdr:from>
    <xdr:to>
      <xdr:col>85</xdr:col>
      <xdr:colOff>177800</xdr:colOff>
      <xdr:row>98</xdr:row>
      <xdr:rowOff>831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93558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5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55877</xdr:rowOff>
    </xdr:from>
    <xdr:to>
      <xdr:col>81</xdr:col>
      <xdr:colOff>101600</xdr:colOff>
      <xdr:row>97</xdr:row>
      <xdr:rowOff>157477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2554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57198</xdr:rowOff>
    </xdr:from>
    <xdr:to>
      <xdr:col>76</xdr:col>
      <xdr:colOff>165100</xdr:colOff>
      <xdr:row>97</xdr:row>
      <xdr:rowOff>158798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3875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4373</xdr:rowOff>
    </xdr:from>
    <xdr:to>
      <xdr:col>72</xdr:col>
      <xdr:colOff>38100</xdr:colOff>
      <xdr:row>98</xdr:row>
      <xdr:rowOff>105973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97100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14450</xdr:rowOff>
    </xdr:from>
    <xdr:to>
      <xdr:col>67</xdr:col>
      <xdr:colOff>101600</xdr:colOff>
      <xdr:row>98</xdr:row>
      <xdr:rowOff>116050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132577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9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144599</xdr:rowOff>
    </xdr:from>
    <xdr:to>
      <xdr:col>116</xdr:col>
      <xdr:colOff>63500</xdr:colOff>
      <xdr:row>37</xdr:row>
      <xdr:rowOff>154624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88249"/>
          <a:ext cx="838200" cy="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154624</xdr:rowOff>
    </xdr:from>
    <xdr:to>
      <xdr:col>111</xdr:col>
      <xdr:colOff>177800</xdr:colOff>
      <xdr:row>37</xdr:row>
      <xdr:rowOff>169941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498274"/>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169941</xdr:rowOff>
    </xdr:from>
    <xdr:to>
      <xdr:col>107</xdr:col>
      <xdr:colOff>50800</xdr:colOff>
      <xdr:row>38</xdr:row>
      <xdr:rowOff>9202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1359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9202</xdr:rowOff>
    </xdr:from>
    <xdr:to>
      <xdr:col>102</xdr:col>
      <xdr:colOff>114300</xdr:colOff>
      <xdr:row>38</xdr:row>
      <xdr:rowOff>139602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24302"/>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93799</xdr:rowOff>
    </xdr:from>
    <xdr:to>
      <xdr:col>116</xdr:col>
      <xdr:colOff>114300</xdr:colOff>
      <xdr:row>38</xdr:row>
      <xdr:rowOff>23949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116676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8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103824</xdr:rowOff>
    </xdr:from>
    <xdr:to>
      <xdr:col>112</xdr:col>
      <xdr:colOff>38100</xdr:colOff>
      <xdr:row>38</xdr:row>
      <xdr:rowOff>33975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474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50501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2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119140</xdr:rowOff>
    </xdr:from>
    <xdr:to>
      <xdr:col>107</xdr:col>
      <xdr:colOff>101600</xdr:colOff>
      <xdr:row>38</xdr:row>
      <xdr:rowOff>49290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65817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3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129852</xdr:rowOff>
    </xdr:from>
    <xdr:to>
      <xdr:col>102</xdr:col>
      <xdr:colOff>165100</xdr:colOff>
      <xdr:row>38</xdr:row>
      <xdr:rowOff>60003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73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76529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4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88802</xdr:rowOff>
    </xdr:from>
    <xdr:to>
      <xdr:col>98</xdr:col>
      <xdr:colOff>38100</xdr:colOff>
      <xdr:row>39</xdr:row>
      <xdr:rowOff>18952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10079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69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93370</xdr:rowOff>
    </xdr:from>
    <xdr:to>
      <xdr:col>116</xdr:col>
      <xdr:colOff>63500</xdr:colOff>
      <xdr:row>56</xdr:row>
      <xdr:rowOff>119469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694570"/>
          <a:ext cx="8382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119469</xdr:rowOff>
    </xdr:from>
    <xdr:to>
      <xdr:col>111</xdr:col>
      <xdr:colOff>177800</xdr:colOff>
      <xdr:row>56</xdr:row>
      <xdr:rowOff>123203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720669"/>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123203</xdr:rowOff>
    </xdr:from>
    <xdr:to>
      <xdr:col>107</xdr:col>
      <xdr:colOff>50800</xdr:colOff>
      <xdr:row>56</xdr:row>
      <xdr:rowOff>133376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724403"/>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152426</xdr:rowOff>
    </xdr:from>
    <xdr:to>
      <xdr:col>102</xdr:col>
      <xdr:colOff>114300</xdr:colOff>
      <xdr:row>56</xdr:row>
      <xdr:rowOff>133376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58217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42570</xdr:rowOff>
    </xdr:from>
    <xdr:to>
      <xdr:col>116</xdr:col>
      <xdr:colOff>114300</xdr:colOff>
      <xdr:row>56</xdr:row>
      <xdr:rowOff>144170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6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65447</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49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68669</xdr:rowOff>
    </xdr:from>
    <xdr:to>
      <xdr:col>112</xdr:col>
      <xdr:colOff>38100</xdr:colOff>
      <xdr:row>56</xdr:row>
      <xdr:rowOff>170269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6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15346</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4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72403</xdr:rowOff>
    </xdr:from>
    <xdr:to>
      <xdr:col>107</xdr:col>
      <xdr:colOff>101600</xdr:colOff>
      <xdr:row>57</xdr:row>
      <xdr:rowOff>2553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19080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944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82576</xdr:rowOff>
    </xdr:from>
    <xdr:to>
      <xdr:col>102</xdr:col>
      <xdr:colOff>165100</xdr:colOff>
      <xdr:row>57</xdr:row>
      <xdr:rowOff>12726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68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29253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101626</xdr:rowOff>
    </xdr:from>
    <xdr:to>
      <xdr:col>98</xdr:col>
      <xdr:colOff>38100</xdr:colOff>
      <xdr:row>56</xdr:row>
      <xdr:rowOff>31776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53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48303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30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13322</xdr:rowOff>
    </xdr:from>
    <xdr:to>
      <xdr:col>116</xdr:col>
      <xdr:colOff>63500</xdr:colOff>
      <xdr:row>76</xdr:row>
      <xdr:rowOff>46850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43522"/>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46850</xdr:rowOff>
    </xdr:from>
    <xdr:to>
      <xdr:col>111</xdr:col>
      <xdr:colOff>177800</xdr:colOff>
      <xdr:row>76</xdr:row>
      <xdr:rowOff>82226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77050"/>
          <a:ext cx="8890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82226</xdr:rowOff>
    </xdr:from>
    <xdr:to>
      <xdr:col>107</xdr:col>
      <xdr:colOff>50800</xdr:colOff>
      <xdr:row>76</xdr:row>
      <xdr:rowOff>83274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12426"/>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164579</xdr:rowOff>
    </xdr:from>
    <xdr:to>
      <xdr:col>102</xdr:col>
      <xdr:colOff>114300</xdr:colOff>
      <xdr:row>76</xdr:row>
      <xdr:rowOff>83274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851879"/>
          <a:ext cx="889000" cy="2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133972</xdr:rowOff>
    </xdr:from>
    <xdr:to>
      <xdr:col>116</xdr:col>
      <xdr:colOff>114300</xdr:colOff>
      <xdr:row>76</xdr:row>
      <xdr:rowOff>64123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92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156849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167500</xdr:rowOff>
    </xdr:from>
    <xdr:to>
      <xdr:col>112</xdr:col>
      <xdr:colOff>38100</xdr:colOff>
      <xdr:row>76</xdr:row>
      <xdr:rowOff>97650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114178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31426</xdr:rowOff>
    </xdr:from>
    <xdr:to>
      <xdr:col>107</xdr:col>
      <xdr:colOff>101600</xdr:colOff>
      <xdr:row>76</xdr:row>
      <xdr:rowOff>133026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149553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32474</xdr:rowOff>
    </xdr:from>
    <xdr:to>
      <xdr:col>102</xdr:col>
      <xdr:colOff>165100</xdr:colOff>
      <xdr:row>76</xdr:row>
      <xdr:rowOff>134074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150601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113779</xdr:rowOff>
    </xdr:from>
    <xdr:to>
      <xdr:col>98</xdr:col>
      <xdr:colOff>38100</xdr:colOff>
      <xdr:row>75</xdr:row>
      <xdr:rowOff>43929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60456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年度は、能登半島地震の発生に伴い、災害復旧事業費が増となったが、その大半を令和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年度に繰り越したことから、令和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年度決算においてその影響が表れてくる。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整備してきた芸術文化館の事業完了に伴い大きく減少している。大型事業に係る地方債の償還に伴い公債費の増加が見込まれることから、財政負担の増加対策として、実質的に償還に必要となる金額を減債基金に積み立て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年度は積立金の額が類似団体内平均値を大きく上回っている。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43,205
42,624
230.54
26,909,881
25,519,124
700,351
12,297,935
24,732,284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67691</xdr:rowOff>
    </xdr:from>
    <xdr:to>
      <xdr:col>24</xdr:col>
      <xdr:colOff>63500</xdr:colOff>
      <xdr:row>35</xdr:row>
      <xdr:rowOff>154940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8441"/>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154940</xdr:rowOff>
    </xdr:from>
    <xdr:to>
      <xdr:col>19</xdr:col>
      <xdr:colOff>177800</xdr:colOff>
      <xdr:row>36</xdr:row>
      <xdr:rowOff>14732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55690"/>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14732</xdr:rowOff>
    </xdr:from>
    <xdr:to>
      <xdr:col>15</xdr:col>
      <xdr:colOff>50800</xdr:colOff>
      <xdr:row>36</xdr:row>
      <xdr:rowOff>29210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69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153035</xdr:rowOff>
    </xdr:from>
    <xdr:to>
      <xdr:col>10</xdr:col>
      <xdr:colOff>114300</xdr:colOff>
      <xdr:row>36</xdr:row>
      <xdr:rowOff>29210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37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xdr:rowOff>
    </xdr:from>
    <xdr:to>
      <xdr:col>24</xdr:col>
      <xdr:colOff>114300</xdr:colOff>
      <xdr:row>35</xdr:row>
      <xdr:rowOff>118491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39768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104140</xdr:rowOff>
    </xdr:from>
    <xdr:to>
      <xdr:col>20</xdr:col>
      <xdr:colOff>38100</xdr:colOff>
      <xdr:row>36</xdr:row>
      <xdr:rowOff>34290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25417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135382</xdr:rowOff>
    </xdr:from>
    <xdr:to>
      <xdr:col>15</xdr:col>
      <xdr:colOff>101600</xdr:colOff>
      <xdr:row>36</xdr:row>
      <xdr:rowOff>65532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56659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149860</xdr:rowOff>
    </xdr:from>
    <xdr:to>
      <xdr:col>10</xdr:col>
      <xdr:colOff>165100</xdr:colOff>
      <xdr:row>36</xdr:row>
      <xdr:rowOff>80010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71137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102235</xdr:rowOff>
    </xdr:from>
    <xdr:to>
      <xdr:col>6</xdr:col>
      <xdr:colOff>38100</xdr:colOff>
      <xdr:row>36</xdr:row>
      <xdr:rowOff>32385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23512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27537</xdr:rowOff>
    </xdr:from>
    <xdr:to>
      <xdr:col>24</xdr:col>
      <xdr:colOff>63500</xdr:colOff>
      <xdr:row>57</xdr:row>
      <xdr:rowOff>60920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00187"/>
          <a:ext cx="838200" cy="3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27537</xdr:rowOff>
    </xdr:from>
    <xdr:to>
      <xdr:col>19</xdr:col>
      <xdr:colOff>177800</xdr:colOff>
      <xdr:row>57</xdr:row>
      <xdr:rowOff>34060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00187"/>
          <a:ext cx="889000" cy="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81011</xdr:rowOff>
    </xdr:from>
    <xdr:to>
      <xdr:col>15</xdr:col>
      <xdr:colOff>50800</xdr:colOff>
      <xdr:row>57</xdr:row>
      <xdr:rowOff>34060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10761"/>
          <a:ext cx="889000" cy="29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81011</xdr:rowOff>
    </xdr:from>
    <xdr:to>
      <xdr:col>10</xdr:col>
      <xdr:colOff>114300</xdr:colOff>
      <xdr:row>57</xdr:row>
      <xdr:rowOff>106797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10761"/>
          <a:ext cx="889000" cy="36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10120</xdr:rowOff>
    </xdr:from>
    <xdr:to>
      <xdr:col>24</xdr:col>
      <xdr:colOff>114300</xdr:colOff>
      <xdr:row>57</xdr:row>
      <xdr:rowOff>111720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159997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148187</xdr:rowOff>
    </xdr:from>
    <xdr:to>
      <xdr:col>20</xdr:col>
      <xdr:colOff>38100</xdr:colOff>
      <xdr:row>57</xdr:row>
      <xdr:rowOff>78337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94864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154710</xdr:rowOff>
    </xdr:from>
    <xdr:to>
      <xdr:col>15</xdr:col>
      <xdr:colOff>101600</xdr:colOff>
      <xdr:row>57</xdr:row>
      <xdr:rowOff>84860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101387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3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30211</xdr:rowOff>
    </xdr:from>
    <xdr:to>
      <xdr:col>10</xdr:col>
      <xdr:colOff>165100</xdr:colOff>
      <xdr:row>55</xdr:row>
      <xdr:rowOff>131811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122938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5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55997</xdr:rowOff>
    </xdr:from>
    <xdr:to>
      <xdr:col>6</xdr:col>
      <xdr:colOff>38100</xdr:colOff>
      <xdr:row>57</xdr:row>
      <xdr:rowOff>157597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148724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52919</xdr:rowOff>
    </xdr:from>
    <xdr:to>
      <xdr:col>24</xdr:col>
      <xdr:colOff>63500</xdr:colOff>
      <xdr:row>76</xdr:row>
      <xdr:rowOff>52756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11669"/>
          <a:ext cx="838200" cy="17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52756</xdr:rowOff>
    </xdr:from>
    <xdr:to>
      <xdr:col>19</xdr:col>
      <xdr:colOff>177800</xdr:colOff>
      <xdr:row>76</xdr:row>
      <xdr:rowOff>87895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82956"/>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87895</xdr:rowOff>
    </xdr:from>
    <xdr:to>
      <xdr:col>15</xdr:col>
      <xdr:colOff>50800</xdr:colOff>
      <xdr:row>77</xdr:row>
      <xdr:rowOff>148408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18095"/>
          <a:ext cx="889000" cy="23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148408</xdr:rowOff>
    </xdr:from>
    <xdr:to>
      <xdr:col>10</xdr:col>
      <xdr:colOff>114300</xdr:colOff>
      <xdr:row>78</xdr:row>
      <xdr:rowOff>18771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0058"/>
          <a:ext cx="889000" cy="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2119</xdr:rowOff>
    </xdr:from>
    <xdr:to>
      <xdr:col>24</xdr:col>
      <xdr:colOff>114300</xdr:colOff>
      <xdr:row>75</xdr:row>
      <xdr:rowOff>103719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6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24996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1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1956</xdr:rowOff>
    </xdr:from>
    <xdr:to>
      <xdr:col>20</xdr:col>
      <xdr:colOff>38100</xdr:colOff>
      <xdr:row>76</xdr:row>
      <xdr:rowOff>103556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94683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37095</xdr:rowOff>
    </xdr:from>
    <xdr:to>
      <xdr:col>15</xdr:col>
      <xdr:colOff>101600</xdr:colOff>
      <xdr:row>76</xdr:row>
      <xdr:rowOff>138695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6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129822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6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97608</xdr:rowOff>
    </xdr:from>
    <xdr:to>
      <xdr:col>10</xdr:col>
      <xdr:colOff>165100</xdr:colOff>
      <xdr:row>78</xdr:row>
      <xdr:rowOff>27758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18885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139421</xdr:rowOff>
    </xdr:from>
    <xdr:to>
      <xdr:col>6</xdr:col>
      <xdr:colOff>38100</xdr:colOff>
      <xdr:row>78</xdr:row>
      <xdr:rowOff>69571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60698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10940</xdr:rowOff>
    </xdr:from>
    <xdr:to>
      <xdr:col>24</xdr:col>
      <xdr:colOff>63500</xdr:colOff>
      <xdr:row>95</xdr:row>
      <xdr:rowOff>67348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98690"/>
          <a:ext cx="838200" cy="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45898</xdr:rowOff>
    </xdr:from>
    <xdr:to>
      <xdr:col>19</xdr:col>
      <xdr:colOff>177800</xdr:colOff>
      <xdr:row>95</xdr:row>
      <xdr:rowOff>67348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33648"/>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45898</xdr:rowOff>
    </xdr:from>
    <xdr:to>
      <xdr:col>15</xdr:col>
      <xdr:colOff>50800</xdr:colOff>
      <xdr:row>96</xdr:row>
      <xdr:rowOff>116154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33648"/>
          <a:ext cx="889000" cy="2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116154</xdr:rowOff>
    </xdr:from>
    <xdr:to>
      <xdr:col>10</xdr:col>
      <xdr:colOff>114300</xdr:colOff>
      <xdr:row>97</xdr:row>
      <xdr:rowOff>101943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75354"/>
          <a:ext cx="889000" cy="1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131590</xdr:rowOff>
    </xdr:from>
    <xdr:to>
      <xdr:col>24</xdr:col>
      <xdr:colOff>114300</xdr:colOff>
      <xdr:row>95</xdr:row>
      <xdr:rowOff>61740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154467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9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16548</xdr:rowOff>
    </xdr:from>
    <xdr:to>
      <xdr:col>20</xdr:col>
      <xdr:colOff>38100</xdr:colOff>
      <xdr:row>95</xdr:row>
      <xdr:rowOff>118148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0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109275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166548</xdr:rowOff>
    </xdr:from>
    <xdr:to>
      <xdr:col>15</xdr:col>
      <xdr:colOff>101600</xdr:colOff>
      <xdr:row>95</xdr:row>
      <xdr:rowOff>96698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113225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65354</xdr:rowOff>
    </xdr:from>
    <xdr:to>
      <xdr:col>10</xdr:col>
      <xdr:colOff>165100</xdr:colOff>
      <xdr:row>96</xdr:row>
      <xdr:rowOff>166954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158081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51143</xdr:rowOff>
    </xdr:from>
    <xdr:to>
      <xdr:col>6</xdr:col>
      <xdr:colOff>38100</xdr:colOff>
      <xdr:row>97</xdr:row>
      <xdr:rowOff>152743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143870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77651</xdr:rowOff>
    </xdr:from>
    <xdr:to>
      <xdr:col>55</xdr:col>
      <xdr:colOff>0</xdr:colOff>
      <xdr:row>37</xdr:row>
      <xdr:rowOff>95613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42130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45974</xdr:rowOff>
    </xdr:from>
    <xdr:to>
      <xdr:col>50</xdr:col>
      <xdr:colOff>114300</xdr:colOff>
      <xdr:row>37</xdr:row>
      <xdr:rowOff>77651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8962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40749</xdr:rowOff>
    </xdr:from>
    <xdr:to>
      <xdr:col>45</xdr:col>
      <xdr:colOff>177800</xdr:colOff>
      <xdr:row>37</xdr:row>
      <xdr:rowOff>45974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8439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40749</xdr:rowOff>
    </xdr:from>
    <xdr:to>
      <xdr:col>41</xdr:col>
      <xdr:colOff>50800</xdr:colOff>
      <xdr:row>37</xdr:row>
      <xdr:rowOff>54465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84399"/>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44813</xdr:rowOff>
    </xdr:from>
    <xdr:to>
      <xdr:col>55</xdr:col>
      <xdr:colOff>50800</xdr:colOff>
      <xdr:row>37</xdr:row>
      <xdr:rowOff>146413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67690</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3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26851</xdr:rowOff>
    </xdr:from>
    <xdr:to>
      <xdr:col>50</xdr:col>
      <xdr:colOff>165100</xdr:colOff>
      <xdr:row>37</xdr:row>
      <xdr:rowOff>128451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7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144978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166624</xdr:rowOff>
    </xdr:from>
    <xdr:to>
      <xdr:col>46</xdr:col>
      <xdr:colOff>38100</xdr:colOff>
      <xdr:row>37</xdr:row>
      <xdr:rowOff>96774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113301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161399</xdr:rowOff>
    </xdr:from>
    <xdr:to>
      <xdr:col>41</xdr:col>
      <xdr:colOff>101600</xdr:colOff>
      <xdr:row>37</xdr:row>
      <xdr:rowOff>91549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108076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3665</xdr:rowOff>
    </xdr:from>
    <xdr:to>
      <xdr:col>36</xdr:col>
      <xdr:colOff>165100</xdr:colOff>
      <xdr:row>37</xdr:row>
      <xdr:rowOff>105265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121792</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2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144138</xdr:rowOff>
    </xdr:from>
    <xdr:to>
      <xdr:col>55</xdr:col>
      <xdr:colOff>0</xdr:colOff>
      <xdr:row>56</xdr:row>
      <xdr:rowOff>43764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573888"/>
          <a:ext cx="838200" cy="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43764</xdr:rowOff>
    </xdr:from>
    <xdr:to>
      <xdr:col>50</xdr:col>
      <xdr:colOff>114300</xdr:colOff>
      <xdr:row>56</xdr:row>
      <xdr:rowOff>82093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4496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82093</xdr:rowOff>
    </xdr:from>
    <xdr:to>
      <xdr:col>45</xdr:col>
      <xdr:colOff>177800</xdr:colOff>
      <xdr:row>56</xdr:row>
      <xdr:rowOff>112802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83293"/>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10675</xdr:rowOff>
    </xdr:from>
    <xdr:to>
      <xdr:col>41</xdr:col>
      <xdr:colOff>50800</xdr:colOff>
      <xdr:row>56</xdr:row>
      <xdr:rowOff>112802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611875"/>
          <a:ext cx="889000" cy="1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93338</xdr:rowOff>
    </xdr:from>
    <xdr:to>
      <xdr:col>55</xdr:col>
      <xdr:colOff>50800</xdr:colOff>
      <xdr:row>56</xdr:row>
      <xdr:rowOff>23488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116215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164414</xdr:rowOff>
    </xdr:from>
    <xdr:to>
      <xdr:col>50</xdr:col>
      <xdr:colOff>165100</xdr:colOff>
      <xdr:row>56</xdr:row>
      <xdr:rowOff>94564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111091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31293</xdr:rowOff>
    </xdr:from>
    <xdr:to>
      <xdr:col>46</xdr:col>
      <xdr:colOff>38100</xdr:colOff>
      <xdr:row>56</xdr:row>
      <xdr:rowOff>132893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6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149420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62002</xdr:rowOff>
    </xdr:from>
    <xdr:to>
      <xdr:col>41</xdr:col>
      <xdr:colOff>101600</xdr:colOff>
      <xdr:row>56</xdr:row>
      <xdr:rowOff>163602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8679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131325</xdr:rowOff>
    </xdr:from>
    <xdr:to>
      <xdr:col>36</xdr:col>
      <xdr:colOff>165100</xdr:colOff>
      <xdr:row>56</xdr:row>
      <xdr:rowOff>61475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78002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132366</xdr:rowOff>
    </xdr:from>
    <xdr:to>
      <xdr:col>55</xdr:col>
      <xdr:colOff>0</xdr:colOff>
      <xdr:row>75</xdr:row>
      <xdr:rowOff>138862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991116"/>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132366</xdr:rowOff>
    </xdr:from>
    <xdr:to>
      <xdr:col>50</xdr:col>
      <xdr:colOff>114300</xdr:colOff>
      <xdr:row>75</xdr:row>
      <xdr:rowOff>169551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991116"/>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137509</xdr:rowOff>
    </xdr:from>
    <xdr:to>
      <xdr:col>45</xdr:col>
      <xdr:colOff>177800</xdr:colOff>
      <xdr:row>75</xdr:row>
      <xdr:rowOff>169551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996259"/>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137509</xdr:rowOff>
    </xdr:from>
    <xdr:to>
      <xdr:col>41</xdr:col>
      <xdr:colOff>50800</xdr:colOff>
      <xdr:row>76</xdr:row>
      <xdr:rowOff>53327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96259"/>
          <a:ext cx="889000" cy="8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88062</xdr:rowOff>
    </xdr:from>
    <xdr:to>
      <xdr:col>55</xdr:col>
      <xdr:colOff>50800</xdr:colOff>
      <xdr:row>76</xdr:row>
      <xdr:rowOff>18213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46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110939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7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81566</xdr:rowOff>
    </xdr:from>
    <xdr:to>
      <xdr:col>50</xdr:col>
      <xdr:colOff>165100</xdr:colOff>
      <xdr:row>76</xdr:row>
      <xdr:rowOff>11716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28243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118752</xdr:rowOff>
    </xdr:from>
    <xdr:to>
      <xdr:col>46</xdr:col>
      <xdr:colOff>38100</xdr:colOff>
      <xdr:row>76</xdr:row>
      <xdr:rowOff>48902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65429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86709</xdr:rowOff>
    </xdr:from>
    <xdr:to>
      <xdr:col>41</xdr:col>
      <xdr:colOff>101600</xdr:colOff>
      <xdr:row>76</xdr:row>
      <xdr:rowOff>16859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33386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2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2527</xdr:rowOff>
    </xdr:from>
    <xdr:to>
      <xdr:col>36</xdr:col>
      <xdr:colOff>165100</xdr:colOff>
      <xdr:row>76</xdr:row>
      <xdr:rowOff>104127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120654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8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50761</xdr:rowOff>
    </xdr:from>
    <xdr:to>
      <xdr:col>55</xdr:col>
      <xdr:colOff>0</xdr:colOff>
      <xdr:row>97</xdr:row>
      <xdr:rowOff>133807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81411"/>
          <a:ext cx="838200" cy="8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133807</xdr:rowOff>
    </xdr:from>
    <xdr:to>
      <xdr:col>50</xdr:col>
      <xdr:colOff>114300</xdr:colOff>
      <xdr:row>97</xdr:row>
      <xdr:rowOff>140627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64457"/>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45656</xdr:rowOff>
    </xdr:from>
    <xdr:to>
      <xdr:col>45</xdr:col>
      <xdr:colOff>177800</xdr:colOff>
      <xdr:row>97</xdr:row>
      <xdr:rowOff>140627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76306"/>
          <a:ext cx="8890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45656</xdr:rowOff>
    </xdr:from>
    <xdr:to>
      <xdr:col>41</xdr:col>
      <xdr:colOff>50800</xdr:colOff>
      <xdr:row>97</xdr:row>
      <xdr:rowOff>77406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676306"/>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171411</xdr:rowOff>
    </xdr:from>
    <xdr:to>
      <xdr:col>55</xdr:col>
      <xdr:colOff>50800</xdr:colOff>
      <xdr:row>97</xdr:row>
      <xdr:rowOff>101561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149838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83007</xdr:rowOff>
    </xdr:from>
    <xdr:to>
      <xdr:col>50</xdr:col>
      <xdr:colOff>165100</xdr:colOff>
      <xdr:row>98</xdr:row>
      <xdr:rowOff>13157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0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89827</xdr:rowOff>
    </xdr:from>
    <xdr:to>
      <xdr:col>46</xdr:col>
      <xdr:colOff>38100</xdr:colOff>
      <xdr:row>98</xdr:row>
      <xdr:rowOff>19977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11104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166306</xdr:rowOff>
    </xdr:from>
    <xdr:to>
      <xdr:col>41</xdr:col>
      <xdr:colOff>101600</xdr:colOff>
      <xdr:row>97</xdr:row>
      <xdr:rowOff>96456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87583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26606</xdr:rowOff>
    </xdr:from>
    <xdr:to>
      <xdr:col>36</xdr:col>
      <xdr:colOff>165100</xdr:colOff>
      <xdr:row>97</xdr:row>
      <xdr:rowOff>128206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144733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4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3367</xdr:rowOff>
    </xdr:from>
    <xdr:to>
      <xdr:col>85</xdr:col>
      <xdr:colOff>127000</xdr:colOff>
      <xdr:row>38</xdr:row>
      <xdr:rowOff>7265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18467"/>
          <a:ext cx="8382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3367</xdr:rowOff>
    </xdr:from>
    <xdr:to>
      <xdr:col>81</xdr:col>
      <xdr:colOff>50800</xdr:colOff>
      <xdr:row>38</xdr:row>
      <xdr:rowOff>28230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18467"/>
          <a:ext cx="8890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28230</xdr:rowOff>
    </xdr:from>
    <xdr:to>
      <xdr:col>76</xdr:col>
      <xdr:colOff>114300</xdr:colOff>
      <xdr:row>38</xdr:row>
      <xdr:rowOff>40172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43330"/>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40172</xdr:rowOff>
    </xdr:from>
    <xdr:to>
      <xdr:col>71</xdr:col>
      <xdr:colOff>177800</xdr:colOff>
      <xdr:row>38</xdr:row>
      <xdr:rowOff>124013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55272"/>
          <a:ext cx="889000" cy="8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127914</xdr:rowOff>
    </xdr:from>
    <xdr:to>
      <xdr:col>85</xdr:col>
      <xdr:colOff>177800</xdr:colOff>
      <xdr:row>38</xdr:row>
      <xdr:rowOff>58065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71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150791</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124017</xdr:rowOff>
    </xdr:from>
    <xdr:to>
      <xdr:col>81</xdr:col>
      <xdr:colOff>101600</xdr:colOff>
      <xdr:row>38</xdr:row>
      <xdr:rowOff>54167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70694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4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148880</xdr:rowOff>
    </xdr:from>
    <xdr:to>
      <xdr:col>76</xdr:col>
      <xdr:colOff>165100</xdr:colOff>
      <xdr:row>38</xdr:row>
      <xdr:rowOff>79031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925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95557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160822</xdr:rowOff>
    </xdr:from>
    <xdr:to>
      <xdr:col>72</xdr:col>
      <xdr:colOff>38100</xdr:colOff>
      <xdr:row>38</xdr:row>
      <xdr:rowOff>90972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82099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73213</xdr:rowOff>
    </xdr:from>
    <xdr:to>
      <xdr:col>67</xdr:col>
      <xdr:colOff>101600</xdr:colOff>
      <xdr:row>39</xdr:row>
      <xdr:rowOff>3363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165940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134932</xdr:rowOff>
    </xdr:from>
    <xdr:to>
      <xdr:col>85</xdr:col>
      <xdr:colOff>127000</xdr:colOff>
      <xdr:row>58</xdr:row>
      <xdr:rowOff>58982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564682"/>
          <a:ext cx="838200" cy="43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134932</xdr:rowOff>
    </xdr:from>
    <xdr:to>
      <xdr:col>81</xdr:col>
      <xdr:colOff>50800</xdr:colOff>
      <xdr:row>55</xdr:row>
      <xdr:rowOff>156834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564682"/>
          <a:ext cx="889000" cy="2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156834</xdr:rowOff>
    </xdr:from>
    <xdr:to>
      <xdr:col>76</xdr:col>
      <xdr:colOff>114300</xdr:colOff>
      <xdr:row>56</xdr:row>
      <xdr:rowOff>56207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86584"/>
          <a:ext cx="889000" cy="7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56207</xdr:rowOff>
    </xdr:from>
    <xdr:to>
      <xdr:col>71</xdr:col>
      <xdr:colOff>177800</xdr:colOff>
      <xdr:row>57</xdr:row>
      <xdr:rowOff>158053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657407"/>
          <a:ext cx="889000" cy="27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8182</xdr:rowOff>
    </xdr:from>
    <xdr:to>
      <xdr:col>85</xdr:col>
      <xdr:colOff>177800</xdr:colOff>
      <xdr:row>58</xdr:row>
      <xdr:rowOff>109782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158059</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3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84132</xdr:rowOff>
    </xdr:from>
    <xdr:to>
      <xdr:col>81</xdr:col>
      <xdr:colOff>101600</xdr:colOff>
      <xdr:row>56</xdr:row>
      <xdr:rowOff>14282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5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30809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28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106034</xdr:rowOff>
    </xdr:from>
    <xdr:to>
      <xdr:col>76</xdr:col>
      <xdr:colOff>165100</xdr:colOff>
      <xdr:row>56</xdr:row>
      <xdr:rowOff>36184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5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52711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3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5407</xdr:rowOff>
    </xdr:from>
    <xdr:to>
      <xdr:col>72</xdr:col>
      <xdr:colOff>38100</xdr:colOff>
      <xdr:row>56</xdr:row>
      <xdr:rowOff>107007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123534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38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107253</xdr:rowOff>
    </xdr:from>
    <xdr:to>
      <xdr:col>67</xdr:col>
      <xdr:colOff>101600</xdr:colOff>
      <xdr:row>58</xdr:row>
      <xdr:rowOff>37403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28530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9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153721</xdr:rowOff>
    </xdr:from>
    <xdr:to>
      <xdr:col>85</xdr:col>
      <xdr:colOff>127000</xdr:colOff>
      <xdr:row>78</xdr:row>
      <xdr:rowOff>62204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355371"/>
          <a:ext cx="838200" cy="7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62204</xdr:rowOff>
    </xdr:from>
    <xdr:to>
      <xdr:col>81</xdr:col>
      <xdr:colOff>50800</xdr:colOff>
      <xdr:row>78</xdr:row>
      <xdr:rowOff>163931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35304"/>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148844</xdr:rowOff>
    </xdr:from>
    <xdr:to>
      <xdr:col>76</xdr:col>
      <xdr:colOff>114300</xdr:colOff>
      <xdr:row>78</xdr:row>
      <xdr:rowOff>163931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2194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145948</xdr:rowOff>
    </xdr:from>
    <xdr:to>
      <xdr:col>71</xdr:col>
      <xdr:colOff>177800</xdr:colOff>
      <xdr:row>78</xdr:row>
      <xdr:rowOff>148844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347598"/>
          <a:ext cx="889000" cy="17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102921</xdr:rowOff>
    </xdr:from>
    <xdr:to>
      <xdr:col>85</xdr:col>
      <xdr:colOff>177800</xdr:colOff>
      <xdr:row>78</xdr:row>
      <xdr:rowOff>33071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125798</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1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11404</xdr:rowOff>
    </xdr:from>
    <xdr:to>
      <xdr:col>81</xdr:col>
      <xdr:colOff>101600</xdr:colOff>
      <xdr:row>78</xdr:row>
      <xdr:rowOff>113004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129531</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1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113131</xdr:rowOff>
    </xdr:from>
    <xdr:to>
      <xdr:col>76</xdr:col>
      <xdr:colOff>165100</xdr:colOff>
      <xdr:row>79</xdr:row>
      <xdr:rowOff>43281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34408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98044</xdr:rowOff>
    </xdr:from>
    <xdr:to>
      <xdr:col>72</xdr:col>
      <xdr:colOff>38100</xdr:colOff>
      <xdr:row>79</xdr:row>
      <xdr:rowOff>28194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19321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95148</xdr:rowOff>
    </xdr:from>
    <xdr:to>
      <xdr:col>67</xdr:col>
      <xdr:colOff>101600</xdr:colOff>
      <xdr:row>78</xdr:row>
      <xdr:rowOff>25298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2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16425</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38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16942</xdr:rowOff>
    </xdr:from>
    <xdr:to>
      <xdr:col>85</xdr:col>
      <xdr:colOff>127000</xdr:colOff>
      <xdr:row>95</xdr:row>
      <xdr:rowOff>24067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304692"/>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24067</xdr:rowOff>
    </xdr:from>
    <xdr:to>
      <xdr:col>81</xdr:col>
      <xdr:colOff>50800</xdr:colOff>
      <xdr:row>95</xdr:row>
      <xdr:rowOff>54356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311817"/>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54356</xdr:rowOff>
    </xdr:from>
    <xdr:to>
      <xdr:col>76</xdr:col>
      <xdr:colOff>114300</xdr:colOff>
      <xdr:row>95</xdr:row>
      <xdr:rowOff>69686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342106"/>
          <a:ext cx="889000" cy="1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66917</xdr:rowOff>
    </xdr:from>
    <xdr:to>
      <xdr:col>71</xdr:col>
      <xdr:colOff>177800</xdr:colOff>
      <xdr:row>95</xdr:row>
      <xdr:rowOff>69686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354667"/>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137592</xdr:rowOff>
    </xdr:from>
    <xdr:to>
      <xdr:col>85</xdr:col>
      <xdr:colOff>177800</xdr:colOff>
      <xdr:row>95</xdr:row>
      <xdr:rowOff>67742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2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116019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3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144717</xdr:rowOff>
    </xdr:from>
    <xdr:to>
      <xdr:col>81</xdr:col>
      <xdr:colOff>101600</xdr:colOff>
      <xdr:row>95</xdr:row>
      <xdr:rowOff>74867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2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65994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3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3556</xdr:rowOff>
    </xdr:from>
    <xdr:to>
      <xdr:col>76</xdr:col>
      <xdr:colOff>165100</xdr:colOff>
      <xdr:row>95</xdr:row>
      <xdr:rowOff>105156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29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96283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3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18886</xdr:rowOff>
    </xdr:from>
    <xdr:to>
      <xdr:col>72</xdr:col>
      <xdr:colOff>38100</xdr:colOff>
      <xdr:row>95</xdr:row>
      <xdr:rowOff>120486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111613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3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16117</xdr:rowOff>
    </xdr:from>
    <xdr:to>
      <xdr:col>67</xdr:col>
      <xdr:colOff>101600</xdr:colOff>
      <xdr:row>95</xdr:row>
      <xdr:rowOff>117717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134244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0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教育費において、類似団体内平均値を大きく上回る状況であったが、芸術文化館の整備完了を受け大きく減少し、類似団体内平均値を下回った。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総務費においては、減債基金や公共施設等再編整備基金への積立金の減に伴い、類似団体内平均値を大きく下回った。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その他では、農林水産業費や商工費で類似団体内平均値を上回っており、類似団体と比べ経費が嵩む状況となっている。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標準財政規模に対する財政調整基金残高の割合は近年増加傾向にあったが、令和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年度は、能登半島地震の発生に伴う震災対策費が必要となり、</a:t>
          </a:r>
          <a:r>
            <a:rPr kumimoji="1" lang="en-US" altLang="ja-JP" sz="1400">
              <a:latin typeface="ＭＳ ゴシック" pitchFamily="49" charset="-128"/>
              <a:ea typeface="ＭＳ ゴシック" pitchFamily="49" charset="-128"/>
            </a:rPr>
            <a:t>558</a:t>
          </a:r>
          <a:r>
            <a:rPr kumimoji="1" lang="ja-JP" altLang="en-US" sz="1400">
              <a:latin typeface="ＭＳ ゴシック" pitchFamily="49" charset="-128"/>
              <a:ea typeface="ＭＳ ゴシック" pitchFamily="49" charset="-128"/>
            </a:rPr>
            <a:t>百万円を取り崩したことから、前年度比</a:t>
          </a:r>
          <a:r>
            <a:rPr kumimoji="1" lang="en-US" altLang="ja-JP" sz="1400">
              <a:latin typeface="ＭＳ ゴシック" pitchFamily="49" charset="-128"/>
              <a:ea typeface="ＭＳ ゴシック" pitchFamily="49" charset="-128"/>
            </a:rPr>
            <a:t>2.01</a:t>
          </a:r>
          <a:r>
            <a:rPr kumimoji="1" lang="ja-JP" altLang="en-US" sz="1400">
              <a:latin typeface="ＭＳ ゴシック" pitchFamily="49" charset="-128"/>
              <a:ea typeface="ＭＳ ゴシック" pitchFamily="49" charset="-128"/>
            </a:rPr>
            <a:t>ポントの減となった。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実質収支額の割合は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％前後を維持していたものの、能登半島地震に伴う財政調整基金の取り崩しに伴い、前年度比</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ポイントの減となり、実質単年度収支もマイナスとなった。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全会計の実質収支は黒字となっており、連結実質赤字比率はない状況にあり、令和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年度は一般会計で前年度</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ポイント減となったことなどから全体の黒字額が減少した。中でも大きなウエイトを占めている水道事業会計では、今後人口減少等に伴う給水人口の減少などの影響を踏まえて、経営の健全性を確保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元利償還金等では、平成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債の緊急防災・減災事業債の償還終了に伴い元利償還金が減となったほか、公営企業債の元利償還金に対する繰入金などが減となったが、算入公債費等では、基準財政需要額算入公債費や災害復旧費等に係る基準財政需要額が減となったことから、実質公債費比率の分子の金額は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令和元年度以降芸術文化館整備等の大型事業の実施に伴い地方債現在高が増となっていることから、今後も実質公債費比率の分子は高い水準で推移することが見込まれる。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大半を占める一般会計等に係る地方債の現在高は、令和元年度以降、学校給食センターや芸術文化館の整備などにより増加してきた一方で、交付税措置率の高い財源を積極的に活用したことに伴い、基準財政需要額算入見込額が大幅に増となっていることに加え、上記の大型事業に係る地方債の償還に実質的に必要となる金額を減債基金に積み立てたことや、公営企業債に対する繰入見込額が減少傾向にあることにより、将来負担比率の分子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富山県氷見市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将来的な公債費の負担軽減を図るため、減債基金に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百万円の積立てを行ったほか、ふるさと応援寄附金が前年度を上回り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百万円を超え、各基金への積立額が増加したことなどから、基金残高は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行財政運営が財政的に滞ることがないように必要な基金の残高を確保するとともに、適時適切に事業費の充当を実施する。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ふるさとづくり基金：魅力あるふるさとづくりを行うための事業への充当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公共施設等再編整備基金：公共施設等の再編整備事業への充当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教育文化振興基金：教育文化の振興に要する事業への充当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社会福祉事業振興基金：児童・高齢者等の社会福祉を増進させる事業への充当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ぶり奨学基金：ぶり奨学プログラム事業への充当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ふるさと応援寄附金の増加等により、特定目的基金への積立額は前年度比で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百万円の増となり、特定目的基金全体の残高も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ふるさとづくり基金、社会福祉事業振興基金、ぶり奨学基金、教育文化振興基金：ふるさと応援寄附金の増加により基金残高も増加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公共施設等再編整備基金：利子積立により基金残高は増加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引き続きそれぞれの目的に応じて積み立てするとともに、必要に応じてその財源を活用して事業に取り組んでいく。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百万円を積み立てたが、能登半島地震に伴う財源不足対応のため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今後も必要な残高を確保しつつ、財源が必要となれば取り崩して、適切に対応していく。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将来の過疎対策事業債及び辺地対策事業債の償還に備えるため、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に積み立てた氷見市芸術文化館、氷見市しんまちこども園、氷見市子ども発達サポートセンター分以外の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年度債について新たに積み立てた結果、基金残高が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今後、過疎対策事業債の借入に伴う償還額が年々増加していくことから、将来的な財政負担の軽減を図るため、適時適切に取崩しを実施していくとともに財政状況を勘案しながら積み立ても実施していく。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26909881</v>
      </c>
      <c r="BO4" s="449"/>
      <c r="BP4" s="449"/>
      <c r="BQ4" s="449"/>
      <c r="BR4" s="449"/>
      <c r="BS4" s="449"/>
      <c r="BT4" s="449"/>
      <c r="BU4" s="450"/>
      <c r="BV4" s="448">
        <v>27863669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7.9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25519124</v>
      </c>
      <c r="BO5" s="420"/>
      <c r="BP5" s="420"/>
      <c r="BQ5" s="420"/>
      <c r="BR5" s="420"/>
      <c r="BS5" s="420"/>
      <c r="BT5" s="420"/>
      <c r="BU5" s="421"/>
      <c r="BV5" s="419">
        <v>26824053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86.7</v>
      </c>
      <c r="CU5" s="417"/>
      <c r="CV5" s="417"/>
      <c r="CW5" s="417"/>
      <c r="CX5" s="417"/>
      <c r="CY5" s="417"/>
      <c r="CZ5" s="417"/>
      <c r="DA5" s="418"/>
      <c r="DB5" s="416">
        <v>85.9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1390757</v>
      </c>
      <c r="BO6" s="420"/>
      <c r="BP6" s="420"/>
      <c r="BQ6" s="420"/>
      <c r="BR6" s="420"/>
      <c r="BS6" s="420"/>
      <c r="BT6" s="420"/>
      <c r="BU6" s="421"/>
      <c r="BV6" s="419">
        <v>1039616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87.3</v>
      </c>
      <c r="CU6" s="563"/>
      <c r="CV6" s="563"/>
      <c r="CW6" s="563"/>
      <c r="CX6" s="563"/>
      <c r="CY6" s="563"/>
      <c r="CZ6" s="563"/>
      <c r="DA6" s="564"/>
      <c r="DB6" s="562">
        <v>87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690406</v>
      </c>
      <c r="BO7" s="420"/>
      <c r="BP7" s="420"/>
      <c r="BQ7" s="420"/>
      <c r="BR7" s="420"/>
      <c r="BS7" s="420"/>
      <c r="BT7" s="420"/>
      <c r="BU7" s="421"/>
      <c r="BV7" s="419">
        <v>56649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12297935</v>
      </c>
      <c r="CU7" s="420"/>
      <c r="CV7" s="420"/>
      <c r="CW7" s="420"/>
      <c r="CX7" s="420"/>
      <c r="CY7" s="420"/>
      <c r="CZ7" s="420"/>
      <c r="DA7" s="421"/>
      <c r="DB7" s="419">
        <v>12365400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700351</v>
      </c>
      <c r="BO8" s="420"/>
      <c r="BP8" s="420"/>
      <c r="BQ8" s="420"/>
      <c r="BR8" s="420"/>
      <c r="BS8" s="420"/>
      <c r="BT8" s="420"/>
      <c r="BU8" s="421"/>
      <c r="BV8" s="419">
        <v>982967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0.46</v>
      </c>
      <c r="CU8" s="523"/>
      <c r="CV8" s="523"/>
      <c r="CW8" s="523"/>
      <c r="CX8" s="523"/>
      <c r="CY8" s="523"/>
      <c r="CZ8" s="523"/>
      <c r="DA8" s="524"/>
      <c r="DB8" s="522">
        <v>0.46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43950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-282616</v>
      </c>
      <c r="BO9" s="420"/>
      <c r="BP9" s="420"/>
      <c r="BQ9" s="420"/>
      <c r="BR9" s="420"/>
      <c r="BS9" s="420"/>
      <c r="BT9" s="420"/>
      <c r="BU9" s="421"/>
      <c r="BV9" s="419">
        <v>375495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v>
      </c>
      <c r="CU9" s="417"/>
      <c r="CV9" s="417"/>
      <c r="CW9" s="417"/>
      <c r="CX9" s="417"/>
      <c r="CY9" s="417"/>
      <c r="CZ9" s="417"/>
      <c r="DA9" s="418"/>
      <c r="DB9" s="416">
        <v>15.4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47992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292325</v>
      </c>
      <c r="BO10" s="420"/>
      <c r="BP10" s="420"/>
      <c r="BQ10" s="420"/>
      <c r="BR10" s="420"/>
      <c r="BS10" s="420"/>
      <c r="BT10" s="420"/>
      <c r="BU10" s="421"/>
      <c r="BV10" s="419">
        <v>104240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37680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43205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558113</v>
      </c>
      <c r="BO12" s="420"/>
      <c r="BP12" s="420"/>
      <c r="BQ12" s="420"/>
      <c r="BR12" s="420"/>
      <c r="BS12" s="420"/>
      <c r="BT12" s="420"/>
      <c r="BU12" s="421"/>
      <c r="BV12" s="419">
        <v>100000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42624</v>
      </c>
      <c r="S13" s="507"/>
      <c r="T13" s="507"/>
      <c r="U13" s="507"/>
      <c r="V13" s="508"/>
      <c r="W13" s="509" t="s">
        <v>131</v>
      </c>
      <c r="X13" s="405"/>
      <c r="Y13" s="405"/>
      <c r="Z13" s="405"/>
      <c r="AA13" s="405"/>
      <c r="AB13" s="406"/>
      <c r="AC13" s="372">
        <v>891</v>
      </c>
      <c r="AD13" s="373"/>
      <c r="AE13" s="373"/>
      <c r="AF13" s="373"/>
      <c r="AG13" s="374"/>
      <c r="AH13" s="372">
        <v>1030</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-510724</v>
      </c>
      <c r="BO13" s="420"/>
      <c r="BP13" s="420"/>
      <c r="BQ13" s="420"/>
      <c r="BR13" s="420"/>
      <c r="BS13" s="420"/>
      <c r="BT13" s="420"/>
      <c r="BU13" s="421"/>
      <c r="BV13" s="419">
        <v>379735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11.8</v>
      </c>
      <c r="CU13" s="417"/>
      <c r="CV13" s="417"/>
      <c r="CW13" s="417"/>
      <c r="CX13" s="417"/>
      <c r="CY13" s="417"/>
      <c r="CZ13" s="417"/>
      <c r="DA13" s="418"/>
      <c r="DB13" s="416">
        <v>11.5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44076</v>
      </c>
      <c r="S14" s="507"/>
      <c r="T14" s="507"/>
      <c r="U14" s="507"/>
      <c r="V14" s="508"/>
      <c r="W14" s="510"/>
      <c r="X14" s="408"/>
      <c r="Y14" s="408"/>
      <c r="Z14" s="408"/>
      <c r="AA14" s="408"/>
      <c r="AB14" s="409"/>
      <c r="AC14" s="499">
        <v>4.2</v>
      </c>
      <c r="AD14" s="500"/>
      <c r="AE14" s="500"/>
      <c r="AF14" s="500"/>
      <c r="AG14" s="501"/>
      <c r="AH14" s="499">
        <v>4.4000000000000004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12.9</v>
      </c>
      <c r="CU14" s="517"/>
      <c r="CV14" s="517"/>
      <c r="CW14" s="517"/>
      <c r="CX14" s="517"/>
      <c r="CY14" s="517"/>
      <c r="CZ14" s="517"/>
      <c r="DA14" s="518"/>
      <c r="DB14" s="516">
        <v>31.7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43570</v>
      </c>
      <c r="S15" s="507"/>
      <c r="T15" s="507"/>
      <c r="U15" s="507"/>
      <c r="V15" s="508"/>
      <c r="W15" s="509" t="s">
        <v>137</v>
      </c>
      <c r="X15" s="405"/>
      <c r="Y15" s="405"/>
      <c r="Z15" s="405"/>
      <c r="AA15" s="405"/>
      <c r="AB15" s="406"/>
      <c r="AC15" s="372">
        <v>7202</v>
      </c>
      <c r="AD15" s="373"/>
      <c r="AE15" s="373"/>
      <c r="AF15" s="373"/>
      <c r="AG15" s="374"/>
      <c r="AH15" s="372">
        <v>8060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5181792</v>
      </c>
      <c r="BO15" s="449"/>
      <c r="BP15" s="449"/>
      <c r="BQ15" s="449"/>
      <c r="BR15" s="449"/>
      <c r="BS15" s="449"/>
      <c r="BT15" s="449"/>
      <c r="BU15" s="450"/>
      <c r="BV15" s="448">
        <v>5053814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33.799999999999997</v>
      </c>
      <c r="AD16" s="500"/>
      <c r="AE16" s="500"/>
      <c r="AF16" s="500"/>
      <c r="AG16" s="501"/>
      <c r="AH16" s="499">
        <v>34.799999999999997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10960575</v>
      </c>
      <c r="BO16" s="420"/>
      <c r="BP16" s="420"/>
      <c r="BQ16" s="420"/>
      <c r="BR16" s="420"/>
      <c r="BS16" s="420"/>
      <c r="BT16" s="420"/>
      <c r="BU16" s="421"/>
      <c r="BV16" s="419">
        <v>10935314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13220</v>
      </c>
      <c r="AD17" s="373"/>
      <c r="AE17" s="373"/>
      <c r="AF17" s="373"/>
      <c r="AG17" s="374"/>
      <c r="AH17" s="372">
        <v>14094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6436016</v>
      </c>
      <c r="BO17" s="420"/>
      <c r="BP17" s="420"/>
      <c r="BQ17" s="420"/>
      <c r="BR17" s="420"/>
      <c r="BS17" s="420"/>
      <c r="BT17" s="420"/>
      <c r="BU17" s="421"/>
      <c r="BV17" s="419">
        <v>6275837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230.54</v>
      </c>
      <c r="M18" s="472"/>
      <c r="N18" s="472"/>
      <c r="O18" s="472"/>
      <c r="P18" s="472"/>
      <c r="Q18" s="472"/>
      <c r="R18" s="473"/>
      <c r="S18" s="473"/>
      <c r="T18" s="473"/>
      <c r="U18" s="473"/>
      <c r="V18" s="474"/>
      <c r="W18" s="490"/>
      <c r="X18" s="491"/>
      <c r="Y18" s="491"/>
      <c r="Z18" s="491"/>
      <c r="AA18" s="491"/>
      <c r="AB18" s="515"/>
      <c r="AC18" s="389">
        <v>62</v>
      </c>
      <c r="AD18" s="390"/>
      <c r="AE18" s="390"/>
      <c r="AF18" s="390"/>
      <c r="AG18" s="475"/>
      <c r="AH18" s="389">
        <v>60.8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11176264</v>
      </c>
      <c r="BO18" s="420"/>
      <c r="BP18" s="420"/>
      <c r="BQ18" s="420"/>
      <c r="BR18" s="420"/>
      <c r="BS18" s="420"/>
      <c r="BT18" s="420"/>
      <c r="BU18" s="421"/>
      <c r="BV18" s="419">
        <v>11163636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191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17099169</v>
      </c>
      <c r="BO19" s="420"/>
      <c r="BP19" s="420"/>
      <c r="BQ19" s="420"/>
      <c r="BR19" s="420"/>
      <c r="BS19" s="420"/>
      <c r="BT19" s="420"/>
      <c r="BU19" s="421"/>
      <c r="BV19" s="419">
        <v>15743222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15759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24732284</v>
      </c>
      <c r="BO22" s="449"/>
      <c r="BP22" s="449"/>
      <c r="BQ22" s="449"/>
      <c r="BR22" s="449"/>
      <c r="BS22" s="449"/>
      <c r="BT22" s="449"/>
      <c r="BU22" s="450"/>
      <c r="BV22" s="448">
        <v>25001157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22989835</v>
      </c>
      <c r="BO23" s="420"/>
      <c r="BP23" s="420"/>
      <c r="BQ23" s="420"/>
      <c r="BR23" s="420"/>
      <c r="BS23" s="420"/>
      <c r="BT23" s="420"/>
      <c r="BU23" s="421"/>
      <c r="BV23" s="419">
        <v>23117786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8100</v>
      </c>
      <c r="R24" s="373"/>
      <c r="S24" s="373"/>
      <c r="T24" s="373"/>
      <c r="U24" s="373"/>
      <c r="V24" s="374"/>
      <c r="W24" s="462"/>
      <c r="X24" s="399"/>
      <c r="Y24" s="400"/>
      <c r="Z24" s="375" t="s">
        <v>162</v>
      </c>
      <c r="AA24" s="376"/>
      <c r="AB24" s="376"/>
      <c r="AC24" s="376"/>
      <c r="AD24" s="376"/>
      <c r="AE24" s="376"/>
      <c r="AF24" s="376"/>
      <c r="AG24" s="377"/>
      <c r="AH24" s="372">
        <v>351</v>
      </c>
      <c r="AI24" s="373"/>
      <c r="AJ24" s="373"/>
      <c r="AK24" s="373"/>
      <c r="AL24" s="374"/>
      <c r="AM24" s="372">
        <v>1084941</v>
      </c>
      <c r="AN24" s="373"/>
      <c r="AO24" s="373"/>
      <c r="AP24" s="373"/>
      <c r="AQ24" s="373"/>
      <c r="AR24" s="374"/>
      <c r="AS24" s="372">
        <v>3091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17851277</v>
      </c>
      <c r="BO24" s="420"/>
      <c r="BP24" s="420"/>
      <c r="BQ24" s="420"/>
      <c r="BR24" s="420"/>
      <c r="BS24" s="420"/>
      <c r="BT24" s="420"/>
      <c r="BU24" s="421"/>
      <c r="BV24" s="419">
        <v>17445486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6700</v>
      </c>
      <c r="R25" s="373"/>
      <c r="S25" s="373"/>
      <c r="T25" s="373"/>
      <c r="U25" s="373"/>
      <c r="V25" s="374"/>
      <c r="W25" s="462"/>
      <c r="X25" s="399"/>
      <c r="Y25" s="400"/>
      <c r="Z25" s="375" t="s">
        <v>165</v>
      </c>
      <c r="AA25" s="376"/>
      <c r="AB25" s="376"/>
      <c r="AC25" s="376"/>
      <c r="AD25" s="376"/>
      <c r="AE25" s="376"/>
      <c r="AF25" s="376"/>
      <c r="AG25" s="377"/>
      <c r="AH25" s="372">
        <v>59</v>
      </c>
      <c r="AI25" s="373"/>
      <c r="AJ25" s="373"/>
      <c r="AK25" s="373"/>
      <c r="AL25" s="374"/>
      <c r="AM25" s="372">
        <v>174699</v>
      </c>
      <c r="AN25" s="373"/>
      <c r="AO25" s="373"/>
      <c r="AP25" s="373"/>
      <c r="AQ25" s="373"/>
      <c r="AR25" s="374"/>
      <c r="AS25" s="372">
        <v>2961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5015124</v>
      </c>
      <c r="BO25" s="449"/>
      <c r="BP25" s="449"/>
      <c r="BQ25" s="449"/>
      <c r="BR25" s="449"/>
      <c r="BS25" s="449"/>
      <c r="BT25" s="449"/>
      <c r="BU25" s="450"/>
      <c r="BV25" s="448">
        <v>5448719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5800</v>
      </c>
      <c r="R26" s="373"/>
      <c r="S26" s="373"/>
      <c r="T26" s="373"/>
      <c r="U26" s="373"/>
      <c r="V26" s="374"/>
      <c r="W26" s="462"/>
      <c r="X26" s="399"/>
      <c r="Y26" s="400"/>
      <c r="Z26" s="375" t="s">
        <v>168</v>
      </c>
      <c r="AA26" s="430"/>
      <c r="AB26" s="430"/>
      <c r="AC26" s="430"/>
      <c r="AD26" s="430"/>
      <c r="AE26" s="430"/>
      <c r="AF26" s="430"/>
      <c r="AG26" s="431"/>
      <c r="AH26" s="372">
        <v>20</v>
      </c>
      <c r="AI26" s="373"/>
      <c r="AJ26" s="373"/>
      <c r="AK26" s="373"/>
      <c r="AL26" s="374"/>
      <c r="AM26" s="372">
        <v>55840</v>
      </c>
      <c r="AN26" s="373"/>
      <c r="AO26" s="373"/>
      <c r="AP26" s="373"/>
      <c r="AQ26" s="373"/>
      <c r="AR26" s="374"/>
      <c r="AS26" s="372">
        <v>2792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4950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4400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3154264</v>
      </c>
      <c r="BO28" s="449"/>
      <c r="BP28" s="449"/>
      <c r="BQ28" s="449"/>
      <c r="BR28" s="449"/>
      <c r="BS28" s="449"/>
      <c r="BT28" s="449"/>
      <c r="BU28" s="450"/>
      <c r="BV28" s="448">
        <v>3420052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15</v>
      </c>
      <c r="M29" s="373"/>
      <c r="N29" s="373"/>
      <c r="O29" s="373"/>
      <c r="P29" s="374"/>
      <c r="Q29" s="372">
        <v>4200</v>
      </c>
      <c r="R29" s="373"/>
      <c r="S29" s="373"/>
      <c r="T29" s="373"/>
      <c r="U29" s="373"/>
      <c r="V29" s="374"/>
      <c r="W29" s="463"/>
      <c r="X29" s="464"/>
      <c r="Y29" s="465"/>
      <c r="Z29" s="375" t="s">
        <v>178</v>
      </c>
      <c r="AA29" s="376"/>
      <c r="AB29" s="376"/>
      <c r="AC29" s="376"/>
      <c r="AD29" s="376"/>
      <c r="AE29" s="376"/>
      <c r="AF29" s="376"/>
      <c r="AG29" s="377"/>
      <c r="AH29" s="372">
        <v>353</v>
      </c>
      <c r="AI29" s="373"/>
      <c r="AJ29" s="373"/>
      <c r="AK29" s="373"/>
      <c r="AL29" s="374"/>
      <c r="AM29" s="372">
        <v>1093671</v>
      </c>
      <c r="AN29" s="373"/>
      <c r="AO29" s="373"/>
      <c r="AP29" s="373"/>
      <c r="AQ29" s="373"/>
      <c r="AR29" s="374"/>
      <c r="AS29" s="372">
        <v>3098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3693503</v>
      </c>
      <c r="BO29" s="420"/>
      <c r="BP29" s="420"/>
      <c r="BQ29" s="420"/>
      <c r="BR29" s="420"/>
      <c r="BS29" s="420"/>
      <c r="BT29" s="420"/>
      <c r="BU29" s="421"/>
      <c r="BV29" s="419">
        <v>3189691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2514304</v>
      </c>
      <c r="BO30" s="454"/>
      <c r="BP30" s="454"/>
      <c r="BQ30" s="454"/>
      <c r="BR30" s="454"/>
      <c r="BS30" s="454"/>
      <c r="BT30" s="454"/>
      <c r="BU30" s="455"/>
      <c r="BV30" s="453">
        <v>2131293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氷見市水道事業会計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高岡地区広域圏事務組合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氷見市体育協会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育英資金特別会計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氷見市病院事業会計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富山県市町村管理組合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氷見市土地開発公社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介護保険特別会計（介護サービス事業勘定）</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氷見市下水道事業会計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富山県市町村総合事務組合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氷見市観光協会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富山県後期高齢者医療広域連合（一般会計）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氷見ふるさとエネルギー株式会社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富山県後期高齢者医療広域連合（特別会計）</v>
      </c>
      <c r="BZ38" s="368"/>
      <c r="CA38" s="368"/>
      <c r="CB38" s="368"/>
      <c r="CC38" s="368"/>
      <c r="CD38" s="368"/>
      <c r="CE38" s="368"/>
      <c r="CF38" s="368"/>
      <c r="CG38" s="368"/>
      <c r="CH38" s="368"/>
      <c r="CI38" s="368"/>
      <c r="CJ38" s="368"/>
      <c r="CK38" s="368"/>
      <c r="CL38" s="368"/>
      <c r="CM38" s="368"/>
      <c r="CN38" s="181"/>
      <c r="CO38" s="367">
        <f t="shared" si="3"/>
        <v>19</v>
      </c>
      <c r="CP38" s="367"/>
      <c r="CQ38" s="368" t="str">
        <f>IF('各会計、関係団体の財政状況及び健全化判断比率'!BS11="","",'各会計、関係団体の財政状況及び健全化判断比率'!BS11)</f>
        <v>氷見市文化振興財団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Jyt/mRZGH58ClGIfDUa/gepJr1JRSkbAzsxyZ8odICAmmf124XWndb5YWu9k9+E51+Jy7z8UIV9pz/5PLCB2A==" saltValue="VI1gkrwO6J7/StuYJSLpd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I48" sqref="AI4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5442425</v>
      </c>
      <c r="S5" s="677"/>
      <c r="T5" s="677"/>
      <c r="U5" s="677"/>
      <c r="V5" s="677"/>
      <c r="W5" s="677"/>
      <c r="X5" s="677"/>
      <c r="Y5" s="702"/>
      <c r="Z5" s="715">
        <v>20.2</v>
      </c>
      <c r="AA5" s="715"/>
      <c r="AB5" s="715"/>
      <c r="AC5" s="715"/>
      <c r="AD5" s="716">
        <v>5442425</v>
      </c>
      <c r="AE5" s="716"/>
      <c r="AF5" s="716"/>
      <c r="AG5" s="716"/>
      <c r="AH5" s="716"/>
      <c r="AI5" s="716"/>
      <c r="AJ5" s="716"/>
      <c r="AK5" s="716"/>
      <c r="AL5" s="703">
        <v>42.5</v>
      </c>
      <c r="AM5" s="685"/>
      <c r="AN5" s="685"/>
      <c r="AO5" s="704"/>
      <c r="AP5" s="679" t="s">
        <v>217</v>
      </c>
      <c r="AQ5" s="680"/>
      <c r="AR5" s="680"/>
      <c r="AS5" s="680"/>
      <c r="AT5" s="680"/>
      <c r="AU5" s="680"/>
      <c r="AV5" s="680"/>
      <c r="AW5" s="680"/>
      <c r="AX5" s="680"/>
      <c r="AY5" s="680"/>
      <c r="AZ5" s="680"/>
      <c r="BA5" s="680"/>
      <c r="BB5" s="680"/>
      <c r="BC5" s="680"/>
      <c r="BD5" s="680"/>
      <c r="BE5" s="680"/>
      <c r="BF5" s="681"/>
      <c r="BG5" s="621">
        <v>5420938</v>
      </c>
      <c r="BH5" s="622"/>
      <c r="BI5" s="622"/>
      <c r="BJ5" s="622"/>
      <c r="BK5" s="622"/>
      <c r="BL5" s="622"/>
      <c r="BM5" s="622"/>
      <c r="BN5" s="623"/>
      <c r="BO5" s="659">
        <v>99.6</v>
      </c>
      <c r="BP5" s="659"/>
      <c r="BQ5" s="659"/>
      <c r="BR5" s="659"/>
      <c r="BS5" s="660">
        <v>112652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239294</v>
      </c>
      <c r="S6" s="622"/>
      <c r="T6" s="622"/>
      <c r="U6" s="622"/>
      <c r="V6" s="622"/>
      <c r="W6" s="622"/>
      <c r="X6" s="622"/>
      <c r="Y6" s="623"/>
      <c r="Z6" s="659">
        <v>0.9</v>
      </c>
      <c r="AA6" s="659"/>
      <c r="AB6" s="659"/>
      <c r="AC6" s="659"/>
      <c r="AD6" s="660">
        <v>239294</v>
      </c>
      <c r="AE6" s="660"/>
      <c r="AF6" s="660"/>
      <c r="AG6" s="660"/>
      <c r="AH6" s="660"/>
      <c r="AI6" s="660"/>
      <c r="AJ6" s="660"/>
      <c r="AK6" s="660"/>
      <c r="AL6" s="624">
        <v>1.9</v>
      </c>
      <c r="AM6" s="625"/>
      <c r="AN6" s="625"/>
      <c r="AO6" s="661"/>
      <c r="AP6" s="618" t="s">
        <v>222</v>
      </c>
      <c r="AQ6" s="619"/>
      <c r="AR6" s="619"/>
      <c r="AS6" s="619"/>
      <c r="AT6" s="619"/>
      <c r="AU6" s="619"/>
      <c r="AV6" s="619"/>
      <c r="AW6" s="619"/>
      <c r="AX6" s="619"/>
      <c r="AY6" s="619"/>
      <c r="AZ6" s="619"/>
      <c r="BA6" s="619"/>
      <c r="BB6" s="619"/>
      <c r="BC6" s="619"/>
      <c r="BD6" s="619"/>
      <c r="BE6" s="619"/>
      <c r="BF6" s="620"/>
      <c r="BG6" s="621">
        <v>5420938</v>
      </c>
      <c r="BH6" s="622"/>
      <c r="BI6" s="622"/>
      <c r="BJ6" s="622"/>
      <c r="BK6" s="622"/>
      <c r="BL6" s="622"/>
      <c r="BM6" s="622"/>
      <c r="BN6" s="623"/>
      <c r="BO6" s="659">
        <v>99.6</v>
      </c>
      <c r="BP6" s="659"/>
      <c r="BQ6" s="659"/>
      <c r="BR6" s="659"/>
      <c r="BS6" s="660">
        <v>112652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204735</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204512</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1983</v>
      </c>
      <c r="S7" s="622"/>
      <c r="T7" s="622"/>
      <c r="U7" s="622"/>
      <c r="V7" s="622"/>
      <c r="W7" s="622"/>
      <c r="X7" s="622"/>
      <c r="Y7" s="623"/>
      <c r="Z7" s="659">
        <v>0</v>
      </c>
      <c r="AA7" s="659"/>
      <c r="AB7" s="659"/>
      <c r="AC7" s="659"/>
      <c r="AD7" s="660">
        <v>1983</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2463187</v>
      </c>
      <c r="BH7" s="622"/>
      <c r="BI7" s="622"/>
      <c r="BJ7" s="622"/>
      <c r="BK7" s="622"/>
      <c r="BL7" s="622"/>
      <c r="BM7" s="622"/>
      <c r="BN7" s="623"/>
      <c r="BO7" s="659">
        <v>45.3</v>
      </c>
      <c r="BP7" s="659"/>
      <c r="BQ7" s="659"/>
      <c r="BR7" s="659"/>
      <c r="BS7" s="660">
        <v>112652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3701675</v>
      </c>
      <c r="CS7" s="622"/>
      <c r="CT7" s="622"/>
      <c r="CU7" s="622"/>
      <c r="CV7" s="622"/>
      <c r="CW7" s="622"/>
      <c r="CX7" s="622"/>
      <c r="CY7" s="623"/>
      <c r="CZ7" s="659">
        <v>14.5</v>
      </c>
      <c r="DA7" s="659"/>
      <c r="DB7" s="659"/>
      <c r="DC7" s="659"/>
      <c r="DD7" s="627">
        <v>158450</v>
      </c>
      <c r="DE7" s="622"/>
      <c r="DF7" s="622"/>
      <c r="DG7" s="622"/>
      <c r="DH7" s="622"/>
      <c r="DI7" s="622"/>
      <c r="DJ7" s="622"/>
      <c r="DK7" s="622"/>
      <c r="DL7" s="622"/>
      <c r="DM7" s="622"/>
      <c r="DN7" s="622"/>
      <c r="DO7" s="622"/>
      <c r="DP7" s="623"/>
      <c r="DQ7" s="627">
        <v>2684083</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37177</v>
      </c>
      <c r="S8" s="622"/>
      <c r="T8" s="622"/>
      <c r="U8" s="622"/>
      <c r="V8" s="622"/>
      <c r="W8" s="622"/>
      <c r="X8" s="622"/>
      <c r="Y8" s="623"/>
      <c r="Z8" s="659">
        <v>0.1</v>
      </c>
      <c r="AA8" s="659"/>
      <c r="AB8" s="659"/>
      <c r="AC8" s="659"/>
      <c r="AD8" s="660">
        <v>37177</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84785</v>
      </c>
      <c r="BH8" s="622"/>
      <c r="BI8" s="622"/>
      <c r="BJ8" s="622"/>
      <c r="BK8" s="622"/>
      <c r="BL8" s="622"/>
      <c r="BM8" s="622"/>
      <c r="BN8" s="623"/>
      <c r="BO8" s="659">
        <v>1.6</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8088948</v>
      </c>
      <c r="CS8" s="622"/>
      <c r="CT8" s="622"/>
      <c r="CU8" s="622"/>
      <c r="CV8" s="622"/>
      <c r="CW8" s="622"/>
      <c r="CX8" s="622"/>
      <c r="CY8" s="623"/>
      <c r="CZ8" s="659">
        <v>31.7</v>
      </c>
      <c r="DA8" s="659"/>
      <c r="DB8" s="659"/>
      <c r="DC8" s="659"/>
      <c r="DD8" s="627">
        <v>456365</v>
      </c>
      <c r="DE8" s="622"/>
      <c r="DF8" s="622"/>
      <c r="DG8" s="622"/>
      <c r="DH8" s="622"/>
      <c r="DI8" s="622"/>
      <c r="DJ8" s="622"/>
      <c r="DK8" s="622"/>
      <c r="DL8" s="622"/>
      <c r="DM8" s="622"/>
      <c r="DN8" s="622"/>
      <c r="DO8" s="622"/>
      <c r="DP8" s="623"/>
      <c r="DQ8" s="627">
        <v>4283913</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40407</v>
      </c>
      <c r="S9" s="622"/>
      <c r="T9" s="622"/>
      <c r="U9" s="622"/>
      <c r="V9" s="622"/>
      <c r="W9" s="622"/>
      <c r="X9" s="622"/>
      <c r="Y9" s="623"/>
      <c r="Z9" s="659">
        <v>0.2</v>
      </c>
      <c r="AA9" s="659"/>
      <c r="AB9" s="659"/>
      <c r="AC9" s="659"/>
      <c r="AD9" s="660">
        <v>40407</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1943005</v>
      </c>
      <c r="BH9" s="622"/>
      <c r="BI9" s="622"/>
      <c r="BJ9" s="622"/>
      <c r="BK9" s="622"/>
      <c r="BL9" s="622"/>
      <c r="BM9" s="622"/>
      <c r="BN9" s="623"/>
      <c r="BO9" s="659">
        <v>35.700000000000003</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2495490</v>
      </c>
      <c r="CS9" s="622"/>
      <c r="CT9" s="622"/>
      <c r="CU9" s="622"/>
      <c r="CV9" s="622"/>
      <c r="CW9" s="622"/>
      <c r="CX9" s="622"/>
      <c r="CY9" s="623"/>
      <c r="CZ9" s="659">
        <v>9.8000000000000007</v>
      </c>
      <c r="DA9" s="659"/>
      <c r="DB9" s="659"/>
      <c r="DC9" s="659"/>
      <c r="DD9" s="627">
        <v>202609</v>
      </c>
      <c r="DE9" s="622"/>
      <c r="DF9" s="622"/>
      <c r="DG9" s="622"/>
      <c r="DH9" s="622"/>
      <c r="DI9" s="622"/>
      <c r="DJ9" s="622"/>
      <c r="DK9" s="622"/>
      <c r="DL9" s="622"/>
      <c r="DM9" s="622"/>
      <c r="DN9" s="622"/>
      <c r="DO9" s="622"/>
      <c r="DP9" s="623"/>
      <c r="DQ9" s="627">
        <v>1595150</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106262</v>
      </c>
      <c r="BH10" s="622"/>
      <c r="BI10" s="622"/>
      <c r="BJ10" s="622"/>
      <c r="BK10" s="622"/>
      <c r="BL10" s="622"/>
      <c r="BM10" s="622"/>
      <c r="BN10" s="623"/>
      <c r="BO10" s="659">
        <v>2</v>
      </c>
      <c r="BP10" s="659"/>
      <c r="BQ10" s="659"/>
      <c r="BR10" s="659"/>
      <c r="BS10" s="660">
        <v>18556</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45811</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7714</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1083745</v>
      </c>
      <c r="S11" s="622"/>
      <c r="T11" s="622"/>
      <c r="U11" s="622"/>
      <c r="V11" s="622"/>
      <c r="W11" s="622"/>
      <c r="X11" s="622"/>
      <c r="Y11" s="623"/>
      <c r="Z11" s="624">
        <v>4</v>
      </c>
      <c r="AA11" s="625"/>
      <c r="AB11" s="625"/>
      <c r="AC11" s="626"/>
      <c r="AD11" s="627">
        <v>1083745</v>
      </c>
      <c r="AE11" s="622"/>
      <c r="AF11" s="622"/>
      <c r="AG11" s="622"/>
      <c r="AH11" s="622"/>
      <c r="AI11" s="622"/>
      <c r="AJ11" s="622"/>
      <c r="AK11" s="623"/>
      <c r="AL11" s="624">
        <v>8.5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329135</v>
      </c>
      <c r="BH11" s="622"/>
      <c r="BI11" s="622"/>
      <c r="BJ11" s="622"/>
      <c r="BK11" s="622"/>
      <c r="BL11" s="622"/>
      <c r="BM11" s="622"/>
      <c r="BN11" s="623"/>
      <c r="BO11" s="659">
        <v>6</v>
      </c>
      <c r="BP11" s="659"/>
      <c r="BQ11" s="659"/>
      <c r="BR11" s="659"/>
      <c r="BS11" s="660">
        <v>94096</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1329282</v>
      </c>
      <c r="CS11" s="622"/>
      <c r="CT11" s="622"/>
      <c r="CU11" s="622"/>
      <c r="CV11" s="622"/>
      <c r="CW11" s="622"/>
      <c r="CX11" s="622"/>
      <c r="CY11" s="623"/>
      <c r="CZ11" s="659">
        <v>5.2</v>
      </c>
      <c r="DA11" s="659"/>
      <c r="DB11" s="659"/>
      <c r="DC11" s="659"/>
      <c r="DD11" s="627">
        <v>621359</v>
      </c>
      <c r="DE11" s="622"/>
      <c r="DF11" s="622"/>
      <c r="DG11" s="622"/>
      <c r="DH11" s="622"/>
      <c r="DI11" s="622"/>
      <c r="DJ11" s="622"/>
      <c r="DK11" s="622"/>
      <c r="DL11" s="622"/>
      <c r="DM11" s="622"/>
      <c r="DN11" s="622"/>
      <c r="DO11" s="622"/>
      <c r="DP11" s="623"/>
      <c r="DQ11" s="627">
        <v>560722</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9454</v>
      </c>
      <c r="S12" s="622"/>
      <c r="T12" s="622"/>
      <c r="U12" s="622"/>
      <c r="V12" s="622"/>
      <c r="W12" s="622"/>
      <c r="X12" s="622"/>
      <c r="Y12" s="623"/>
      <c r="Z12" s="659">
        <v>0</v>
      </c>
      <c r="AA12" s="659"/>
      <c r="AB12" s="659"/>
      <c r="AC12" s="659"/>
      <c r="AD12" s="660">
        <v>9454</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2492568</v>
      </c>
      <c r="BH12" s="622"/>
      <c r="BI12" s="622"/>
      <c r="BJ12" s="622"/>
      <c r="BK12" s="622"/>
      <c r="BL12" s="622"/>
      <c r="BM12" s="622"/>
      <c r="BN12" s="623"/>
      <c r="BO12" s="659">
        <v>45.8</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1341276</v>
      </c>
      <c r="CS12" s="622"/>
      <c r="CT12" s="622"/>
      <c r="CU12" s="622"/>
      <c r="CV12" s="622"/>
      <c r="CW12" s="622"/>
      <c r="CX12" s="622"/>
      <c r="CY12" s="623"/>
      <c r="CZ12" s="659">
        <v>5.3</v>
      </c>
      <c r="DA12" s="659"/>
      <c r="DB12" s="659"/>
      <c r="DC12" s="659"/>
      <c r="DD12" s="627">
        <v>27115</v>
      </c>
      <c r="DE12" s="622"/>
      <c r="DF12" s="622"/>
      <c r="DG12" s="622"/>
      <c r="DH12" s="622"/>
      <c r="DI12" s="622"/>
      <c r="DJ12" s="622"/>
      <c r="DK12" s="622"/>
      <c r="DL12" s="622"/>
      <c r="DM12" s="622"/>
      <c r="DN12" s="622"/>
      <c r="DO12" s="622"/>
      <c r="DP12" s="623"/>
      <c r="DQ12" s="627">
        <v>673865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2490918</v>
      </c>
      <c r="BH13" s="622"/>
      <c r="BI13" s="622"/>
      <c r="BJ13" s="622"/>
      <c r="BK13" s="622"/>
      <c r="BL13" s="622"/>
      <c r="BM13" s="622"/>
      <c r="BN13" s="623"/>
      <c r="BO13" s="659">
        <v>45.8</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2441230</v>
      </c>
      <c r="CS13" s="622"/>
      <c r="CT13" s="622"/>
      <c r="CU13" s="622"/>
      <c r="CV13" s="622"/>
      <c r="CW13" s="622"/>
      <c r="CX13" s="622"/>
      <c r="CY13" s="623"/>
      <c r="CZ13" s="659">
        <v>9.6</v>
      </c>
      <c r="DA13" s="659"/>
      <c r="DB13" s="659"/>
      <c r="DC13" s="659"/>
      <c r="DD13" s="627">
        <v>1234672</v>
      </c>
      <c r="DE13" s="622"/>
      <c r="DF13" s="622"/>
      <c r="DG13" s="622"/>
      <c r="DH13" s="622"/>
      <c r="DI13" s="622"/>
      <c r="DJ13" s="622"/>
      <c r="DK13" s="622"/>
      <c r="DL13" s="622"/>
      <c r="DM13" s="622"/>
      <c r="DN13" s="622"/>
      <c r="DO13" s="622"/>
      <c r="DP13" s="623"/>
      <c r="DQ13" s="627">
        <v>1072077</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2469</v>
      </c>
      <c r="S14" s="622"/>
      <c r="T14" s="622"/>
      <c r="U14" s="622"/>
      <c r="V14" s="622"/>
      <c r="W14" s="622"/>
      <c r="X14" s="622"/>
      <c r="Y14" s="623"/>
      <c r="Z14" s="659">
        <v>0</v>
      </c>
      <c r="AA14" s="659"/>
      <c r="AB14" s="659"/>
      <c r="AC14" s="659"/>
      <c r="AD14" s="660">
        <v>2469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173481</v>
      </c>
      <c r="BH14" s="622"/>
      <c r="BI14" s="622"/>
      <c r="BJ14" s="622"/>
      <c r="BK14" s="622"/>
      <c r="BL14" s="622"/>
      <c r="BM14" s="622"/>
      <c r="BN14" s="623"/>
      <c r="BO14" s="659">
        <v>3.2</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1044105</v>
      </c>
      <c r="CS14" s="622"/>
      <c r="CT14" s="622"/>
      <c r="CU14" s="622"/>
      <c r="CV14" s="622"/>
      <c r="CW14" s="622"/>
      <c r="CX14" s="622"/>
      <c r="CY14" s="623"/>
      <c r="CZ14" s="659">
        <v>4.0999999999999996</v>
      </c>
      <c r="DA14" s="659"/>
      <c r="DB14" s="659"/>
      <c r="DC14" s="659"/>
      <c r="DD14" s="627">
        <v>55267</v>
      </c>
      <c r="DE14" s="622"/>
      <c r="DF14" s="622"/>
      <c r="DG14" s="622"/>
      <c r="DH14" s="622"/>
      <c r="DI14" s="622"/>
      <c r="DJ14" s="622"/>
      <c r="DK14" s="622"/>
      <c r="DL14" s="622"/>
      <c r="DM14" s="622"/>
      <c r="DN14" s="622"/>
      <c r="DO14" s="622"/>
      <c r="DP14" s="623"/>
      <c r="DQ14" s="627">
        <v>570090</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291702</v>
      </c>
      <c r="BH15" s="622"/>
      <c r="BI15" s="622"/>
      <c r="BJ15" s="622"/>
      <c r="BK15" s="622"/>
      <c r="BL15" s="622"/>
      <c r="BM15" s="622"/>
      <c r="BN15" s="623"/>
      <c r="BO15" s="659">
        <v>5.4</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2134983</v>
      </c>
      <c r="CS15" s="622"/>
      <c r="CT15" s="622"/>
      <c r="CU15" s="622"/>
      <c r="CV15" s="622"/>
      <c r="CW15" s="622"/>
      <c r="CX15" s="622"/>
      <c r="CY15" s="623"/>
      <c r="CZ15" s="659">
        <v>8.4</v>
      </c>
      <c r="DA15" s="659"/>
      <c r="DB15" s="659"/>
      <c r="DC15" s="659"/>
      <c r="DD15" s="627">
        <v>202170</v>
      </c>
      <c r="DE15" s="622"/>
      <c r="DF15" s="622"/>
      <c r="DG15" s="622"/>
      <c r="DH15" s="622"/>
      <c r="DI15" s="622"/>
      <c r="DJ15" s="622"/>
      <c r="DK15" s="622"/>
      <c r="DL15" s="622"/>
      <c r="DM15" s="622"/>
      <c r="DN15" s="622"/>
      <c r="DO15" s="622"/>
      <c r="DP15" s="623"/>
      <c r="DQ15" s="627">
        <v>1559077</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25865</v>
      </c>
      <c r="S16" s="622"/>
      <c r="T16" s="622"/>
      <c r="U16" s="622"/>
      <c r="V16" s="622"/>
      <c r="W16" s="622"/>
      <c r="X16" s="622"/>
      <c r="Y16" s="623"/>
      <c r="Z16" s="659">
        <v>0.1</v>
      </c>
      <c r="AA16" s="659"/>
      <c r="AB16" s="659"/>
      <c r="AC16" s="659"/>
      <c r="AD16" s="660">
        <v>25865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264934</v>
      </c>
      <c r="CS16" s="622"/>
      <c r="CT16" s="622"/>
      <c r="CU16" s="622"/>
      <c r="CV16" s="622"/>
      <c r="CW16" s="622"/>
      <c r="CX16" s="622"/>
      <c r="CY16" s="623"/>
      <c r="CZ16" s="659">
        <v>1</v>
      </c>
      <c r="DA16" s="659"/>
      <c r="DB16" s="659"/>
      <c r="DC16" s="659"/>
      <c r="DD16" s="627" t="s">
        <v>122</v>
      </c>
      <c r="DE16" s="622"/>
      <c r="DF16" s="622"/>
      <c r="DG16" s="622"/>
      <c r="DH16" s="622"/>
      <c r="DI16" s="622"/>
      <c r="DJ16" s="622"/>
      <c r="DK16" s="622"/>
      <c r="DL16" s="622"/>
      <c r="DM16" s="622"/>
      <c r="DN16" s="622"/>
      <c r="DO16" s="622"/>
      <c r="DP16" s="623"/>
      <c r="DQ16" s="627">
        <v>99036</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85252</v>
      </c>
      <c r="S17" s="622"/>
      <c r="T17" s="622"/>
      <c r="U17" s="622"/>
      <c r="V17" s="622"/>
      <c r="W17" s="622"/>
      <c r="X17" s="622"/>
      <c r="Y17" s="623"/>
      <c r="Z17" s="659">
        <v>0.3</v>
      </c>
      <c r="AA17" s="659"/>
      <c r="AB17" s="659"/>
      <c r="AC17" s="659"/>
      <c r="AD17" s="660">
        <v>85252</v>
      </c>
      <c r="AE17" s="660"/>
      <c r="AF17" s="660"/>
      <c r="AG17" s="660"/>
      <c r="AH17" s="660"/>
      <c r="AI17" s="660"/>
      <c r="AJ17" s="660"/>
      <c r="AK17" s="660"/>
      <c r="AL17" s="624">
        <v>0.7</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2426655</v>
      </c>
      <c r="CS17" s="622"/>
      <c r="CT17" s="622"/>
      <c r="CU17" s="622"/>
      <c r="CV17" s="622"/>
      <c r="CW17" s="622"/>
      <c r="CX17" s="622"/>
      <c r="CY17" s="623"/>
      <c r="CZ17" s="659">
        <v>9.5</v>
      </c>
      <c r="DA17" s="659"/>
      <c r="DB17" s="659"/>
      <c r="DC17" s="659"/>
      <c r="DD17" s="627" t="s">
        <v>122</v>
      </c>
      <c r="DE17" s="622"/>
      <c r="DF17" s="622"/>
      <c r="DG17" s="622"/>
      <c r="DH17" s="622"/>
      <c r="DI17" s="622"/>
      <c r="DJ17" s="622"/>
      <c r="DK17" s="622"/>
      <c r="DL17" s="622"/>
      <c r="DM17" s="622"/>
      <c r="DN17" s="622"/>
      <c r="DO17" s="622"/>
      <c r="DP17" s="623"/>
      <c r="DQ17" s="627">
        <v>2398173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33024</v>
      </c>
      <c r="S18" s="622"/>
      <c r="T18" s="622"/>
      <c r="U18" s="622"/>
      <c r="V18" s="622"/>
      <c r="W18" s="622"/>
      <c r="X18" s="622"/>
      <c r="Y18" s="623"/>
      <c r="Z18" s="659">
        <v>0.1</v>
      </c>
      <c r="AA18" s="659"/>
      <c r="AB18" s="659"/>
      <c r="AC18" s="659"/>
      <c r="AD18" s="660">
        <v>33024</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26248</v>
      </c>
      <c r="S19" s="622"/>
      <c r="T19" s="622"/>
      <c r="U19" s="622"/>
      <c r="V19" s="622"/>
      <c r="W19" s="622"/>
      <c r="X19" s="622"/>
      <c r="Y19" s="623"/>
      <c r="Z19" s="659">
        <v>0.1</v>
      </c>
      <c r="AA19" s="659"/>
      <c r="AB19" s="659"/>
      <c r="AC19" s="659"/>
      <c r="AD19" s="660">
        <v>26248</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21487</v>
      </c>
      <c r="BH19" s="622"/>
      <c r="BI19" s="622"/>
      <c r="BJ19" s="622"/>
      <c r="BK19" s="622"/>
      <c r="BL19" s="622"/>
      <c r="BM19" s="622"/>
      <c r="BN19" s="623"/>
      <c r="BO19" s="659">
        <v>0.4</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6776</v>
      </c>
      <c r="S20" s="622"/>
      <c r="T20" s="622"/>
      <c r="U20" s="622"/>
      <c r="V20" s="622"/>
      <c r="W20" s="622"/>
      <c r="X20" s="622"/>
      <c r="Y20" s="623"/>
      <c r="Z20" s="659">
        <v>0</v>
      </c>
      <c r="AA20" s="659"/>
      <c r="AB20" s="659"/>
      <c r="AC20" s="659"/>
      <c r="AD20" s="660">
        <v>6776</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21487</v>
      </c>
      <c r="BH20" s="622"/>
      <c r="BI20" s="622"/>
      <c r="BJ20" s="622"/>
      <c r="BK20" s="622"/>
      <c r="BL20" s="622"/>
      <c r="BM20" s="622"/>
      <c r="BN20" s="623"/>
      <c r="BO20" s="659">
        <v>0.4</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25519124</v>
      </c>
      <c r="CS20" s="622"/>
      <c r="CT20" s="622"/>
      <c r="CU20" s="622"/>
      <c r="CV20" s="622"/>
      <c r="CW20" s="622"/>
      <c r="CX20" s="622"/>
      <c r="CY20" s="623"/>
      <c r="CZ20" s="659">
        <v>100</v>
      </c>
      <c r="DA20" s="659"/>
      <c r="DB20" s="659"/>
      <c r="DC20" s="659"/>
      <c r="DD20" s="627">
        <v>2958007</v>
      </c>
      <c r="DE20" s="622"/>
      <c r="DF20" s="622"/>
      <c r="DG20" s="622"/>
      <c r="DH20" s="622"/>
      <c r="DI20" s="622"/>
      <c r="DJ20" s="622"/>
      <c r="DK20" s="622"/>
      <c r="DL20" s="622"/>
      <c r="DM20" s="622"/>
      <c r="DN20" s="622"/>
      <c r="DO20" s="622"/>
      <c r="DP20" s="623"/>
      <c r="DQ20" s="627">
        <v>15708412</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7529483</v>
      </c>
      <c r="S21" s="622"/>
      <c r="T21" s="622"/>
      <c r="U21" s="622"/>
      <c r="V21" s="622"/>
      <c r="W21" s="622"/>
      <c r="X21" s="622"/>
      <c r="Y21" s="623"/>
      <c r="Z21" s="659">
        <v>28</v>
      </c>
      <c r="AA21" s="659"/>
      <c r="AB21" s="659"/>
      <c r="AC21" s="659"/>
      <c r="AD21" s="660">
        <v>5779333</v>
      </c>
      <c r="AE21" s="660"/>
      <c r="AF21" s="660"/>
      <c r="AG21" s="660"/>
      <c r="AH21" s="660"/>
      <c r="AI21" s="660"/>
      <c r="AJ21" s="660"/>
      <c r="AK21" s="660"/>
      <c r="AL21" s="624">
        <v>45.1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21487</v>
      </c>
      <c r="BH21" s="622"/>
      <c r="BI21" s="622"/>
      <c r="BJ21" s="622"/>
      <c r="BK21" s="622"/>
      <c r="BL21" s="622"/>
      <c r="BM21" s="622"/>
      <c r="BN21" s="623"/>
      <c r="BO21" s="659">
        <v>0.4</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5779333</v>
      </c>
      <c r="S22" s="622"/>
      <c r="T22" s="622"/>
      <c r="U22" s="622"/>
      <c r="V22" s="622"/>
      <c r="W22" s="622"/>
      <c r="X22" s="622"/>
      <c r="Y22" s="623"/>
      <c r="Z22" s="659">
        <v>21.5</v>
      </c>
      <c r="AA22" s="659"/>
      <c r="AB22" s="659"/>
      <c r="AC22" s="659"/>
      <c r="AD22" s="660">
        <v>5779333</v>
      </c>
      <c r="AE22" s="660"/>
      <c r="AF22" s="660"/>
      <c r="AG22" s="660"/>
      <c r="AH22" s="660"/>
      <c r="AI22" s="660"/>
      <c r="AJ22" s="660"/>
      <c r="AK22" s="660"/>
      <c r="AL22" s="624">
        <v>45.1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1750150</v>
      </c>
      <c r="S23" s="622"/>
      <c r="T23" s="622"/>
      <c r="U23" s="622"/>
      <c r="V23" s="622"/>
      <c r="W23" s="622"/>
      <c r="X23" s="622"/>
      <c r="Y23" s="623"/>
      <c r="Z23" s="659">
        <v>6.5</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10526345</v>
      </c>
      <c r="CS24" s="677"/>
      <c r="CT24" s="677"/>
      <c r="CU24" s="677"/>
      <c r="CV24" s="677"/>
      <c r="CW24" s="677"/>
      <c r="CX24" s="677"/>
      <c r="CY24" s="702"/>
      <c r="CZ24" s="703">
        <v>41.2</v>
      </c>
      <c r="DA24" s="685"/>
      <c r="DB24" s="685"/>
      <c r="DC24" s="705"/>
      <c r="DD24" s="701">
        <v>7115850</v>
      </c>
      <c r="DE24" s="677"/>
      <c r="DF24" s="677"/>
      <c r="DG24" s="677"/>
      <c r="DH24" s="677"/>
      <c r="DI24" s="677"/>
      <c r="DJ24" s="677"/>
      <c r="DK24" s="702"/>
      <c r="DL24" s="701">
        <v>6379348</v>
      </c>
      <c r="DM24" s="677"/>
      <c r="DN24" s="677"/>
      <c r="DO24" s="677"/>
      <c r="DP24" s="677"/>
      <c r="DQ24" s="677"/>
      <c r="DR24" s="677"/>
      <c r="DS24" s="677"/>
      <c r="DT24" s="677"/>
      <c r="DU24" s="677"/>
      <c r="DV24" s="702"/>
      <c r="DW24" s="703">
        <v>49.5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14530578</v>
      </c>
      <c r="S25" s="622"/>
      <c r="T25" s="622"/>
      <c r="U25" s="622"/>
      <c r="V25" s="622"/>
      <c r="W25" s="622"/>
      <c r="X25" s="622"/>
      <c r="Y25" s="623"/>
      <c r="Z25" s="659">
        <v>54</v>
      </c>
      <c r="AA25" s="659"/>
      <c r="AB25" s="659"/>
      <c r="AC25" s="659"/>
      <c r="AD25" s="660">
        <v>12780428</v>
      </c>
      <c r="AE25" s="660"/>
      <c r="AF25" s="660"/>
      <c r="AG25" s="660"/>
      <c r="AH25" s="660"/>
      <c r="AI25" s="660"/>
      <c r="AJ25" s="660"/>
      <c r="AK25" s="660"/>
      <c r="AL25" s="624">
        <v>99.8</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3600744</v>
      </c>
      <c r="CS25" s="634"/>
      <c r="CT25" s="634"/>
      <c r="CU25" s="634"/>
      <c r="CV25" s="634"/>
      <c r="CW25" s="634"/>
      <c r="CX25" s="634"/>
      <c r="CY25" s="635"/>
      <c r="CZ25" s="624">
        <v>14.1</v>
      </c>
      <c r="DA25" s="636"/>
      <c r="DB25" s="636"/>
      <c r="DC25" s="637"/>
      <c r="DD25" s="627">
        <v>2923216</v>
      </c>
      <c r="DE25" s="634"/>
      <c r="DF25" s="634"/>
      <c r="DG25" s="634"/>
      <c r="DH25" s="634"/>
      <c r="DI25" s="634"/>
      <c r="DJ25" s="634"/>
      <c r="DK25" s="635"/>
      <c r="DL25" s="627">
        <v>2852001</v>
      </c>
      <c r="DM25" s="634"/>
      <c r="DN25" s="634"/>
      <c r="DO25" s="634"/>
      <c r="DP25" s="634"/>
      <c r="DQ25" s="634"/>
      <c r="DR25" s="634"/>
      <c r="DS25" s="634"/>
      <c r="DT25" s="634"/>
      <c r="DU25" s="634"/>
      <c r="DV25" s="635"/>
      <c r="DW25" s="624">
        <v>22.1</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3194</v>
      </c>
      <c r="S26" s="622"/>
      <c r="T26" s="622"/>
      <c r="U26" s="622"/>
      <c r="V26" s="622"/>
      <c r="W26" s="622"/>
      <c r="X26" s="622"/>
      <c r="Y26" s="623"/>
      <c r="Z26" s="659">
        <v>0</v>
      </c>
      <c r="AA26" s="659"/>
      <c r="AB26" s="659"/>
      <c r="AC26" s="659"/>
      <c r="AD26" s="660">
        <v>3194</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2139020</v>
      </c>
      <c r="CS26" s="622"/>
      <c r="CT26" s="622"/>
      <c r="CU26" s="622"/>
      <c r="CV26" s="622"/>
      <c r="CW26" s="622"/>
      <c r="CX26" s="622"/>
      <c r="CY26" s="623"/>
      <c r="CZ26" s="624">
        <v>8.4</v>
      </c>
      <c r="DA26" s="636"/>
      <c r="DB26" s="636"/>
      <c r="DC26" s="637"/>
      <c r="DD26" s="627">
        <v>1604573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448089</v>
      </c>
      <c r="S27" s="622"/>
      <c r="T27" s="622"/>
      <c r="U27" s="622"/>
      <c r="V27" s="622"/>
      <c r="W27" s="622"/>
      <c r="X27" s="622"/>
      <c r="Y27" s="623"/>
      <c r="Z27" s="659">
        <v>1.7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5442425</v>
      </c>
      <c r="BH27" s="622"/>
      <c r="BI27" s="622"/>
      <c r="BJ27" s="622"/>
      <c r="BK27" s="622"/>
      <c r="BL27" s="622"/>
      <c r="BM27" s="622"/>
      <c r="BN27" s="623"/>
      <c r="BO27" s="659">
        <v>100</v>
      </c>
      <c r="BP27" s="659"/>
      <c r="BQ27" s="659"/>
      <c r="BR27" s="659"/>
      <c r="BS27" s="660">
        <v>112652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4498946</v>
      </c>
      <c r="CS27" s="634"/>
      <c r="CT27" s="634"/>
      <c r="CU27" s="634"/>
      <c r="CV27" s="634"/>
      <c r="CW27" s="634"/>
      <c r="CX27" s="634"/>
      <c r="CY27" s="635"/>
      <c r="CZ27" s="624">
        <v>17.600000000000001</v>
      </c>
      <c r="DA27" s="636"/>
      <c r="DB27" s="636"/>
      <c r="DC27" s="637"/>
      <c r="DD27" s="627">
        <v>1794461</v>
      </c>
      <c r="DE27" s="634"/>
      <c r="DF27" s="634"/>
      <c r="DG27" s="634"/>
      <c r="DH27" s="634"/>
      <c r="DI27" s="634"/>
      <c r="DJ27" s="634"/>
      <c r="DK27" s="635"/>
      <c r="DL27" s="627">
        <v>1129174</v>
      </c>
      <c r="DM27" s="634"/>
      <c r="DN27" s="634"/>
      <c r="DO27" s="634"/>
      <c r="DP27" s="634"/>
      <c r="DQ27" s="634"/>
      <c r="DR27" s="634"/>
      <c r="DS27" s="634"/>
      <c r="DT27" s="634"/>
      <c r="DU27" s="634"/>
      <c r="DV27" s="635"/>
      <c r="DW27" s="624">
        <v>8.8000000000000007</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130250</v>
      </c>
      <c r="S28" s="622"/>
      <c r="T28" s="622"/>
      <c r="U28" s="622"/>
      <c r="V28" s="622"/>
      <c r="W28" s="622"/>
      <c r="X28" s="622"/>
      <c r="Y28" s="623"/>
      <c r="Z28" s="659">
        <v>0.5</v>
      </c>
      <c r="AA28" s="659"/>
      <c r="AB28" s="659"/>
      <c r="AC28" s="659"/>
      <c r="AD28" s="660">
        <v>13928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2426655</v>
      </c>
      <c r="CS28" s="622"/>
      <c r="CT28" s="622"/>
      <c r="CU28" s="622"/>
      <c r="CV28" s="622"/>
      <c r="CW28" s="622"/>
      <c r="CX28" s="622"/>
      <c r="CY28" s="623"/>
      <c r="CZ28" s="624">
        <v>9.5</v>
      </c>
      <c r="DA28" s="636"/>
      <c r="DB28" s="636"/>
      <c r="DC28" s="637"/>
      <c r="DD28" s="627">
        <v>2398173</v>
      </c>
      <c r="DE28" s="622"/>
      <c r="DF28" s="622"/>
      <c r="DG28" s="622"/>
      <c r="DH28" s="622"/>
      <c r="DI28" s="622"/>
      <c r="DJ28" s="622"/>
      <c r="DK28" s="623"/>
      <c r="DL28" s="627">
        <v>2398173</v>
      </c>
      <c r="DM28" s="622"/>
      <c r="DN28" s="622"/>
      <c r="DO28" s="622"/>
      <c r="DP28" s="622"/>
      <c r="DQ28" s="622"/>
      <c r="DR28" s="622"/>
      <c r="DS28" s="622"/>
      <c r="DT28" s="622"/>
      <c r="DU28" s="622"/>
      <c r="DV28" s="623"/>
      <c r="DW28" s="624">
        <v>18.600000000000001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80266</v>
      </c>
      <c r="S29" s="622"/>
      <c r="T29" s="622"/>
      <c r="U29" s="622"/>
      <c r="V29" s="622"/>
      <c r="W29" s="622"/>
      <c r="X29" s="622"/>
      <c r="Y29" s="623"/>
      <c r="Z29" s="659">
        <v>0.3</v>
      </c>
      <c r="AA29" s="659"/>
      <c r="AB29" s="659"/>
      <c r="AC29" s="659"/>
      <c r="AD29" s="660">
        <v>252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2426654</v>
      </c>
      <c r="CS29" s="634"/>
      <c r="CT29" s="634"/>
      <c r="CU29" s="634"/>
      <c r="CV29" s="634"/>
      <c r="CW29" s="634"/>
      <c r="CX29" s="634"/>
      <c r="CY29" s="635"/>
      <c r="CZ29" s="624">
        <v>9.5</v>
      </c>
      <c r="DA29" s="636"/>
      <c r="DB29" s="636"/>
      <c r="DC29" s="637"/>
      <c r="DD29" s="627">
        <v>2398172</v>
      </c>
      <c r="DE29" s="634"/>
      <c r="DF29" s="634"/>
      <c r="DG29" s="634"/>
      <c r="DH29" s="634"/>
      <c r="DI29" s="634"/>
      <c r="DJ29" s="634"/>
      <c r="DK29" s="635"/>
      <c r="DL29" s="627">
        <v>2398172</v>
      </c>
      <c r="DM29" s="634"/>
      <c r="DN29" s="634"/>
      <c r="DO29" s="634"/>
      <c r="DP29" s="634"/>
      <c r="DQ29" s="634"/>
      <c r="DR29" s="634"/>
      <c r="DS29" s="634"/>
      <c r="DT29" s="634"/>
      <c r="DU29" s="634"/>
      <c r="DV29" s="635"/>
      <c r="DW29" s="624">
        <v>18.600000000000001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3949851</v>
      </c>
      <c r="S30" s="622"/>
      <c r="T30" s="622"/>
      <c r="U30" s="622"/>
      <c r="V30" s="622"/>
      <c r="W30" s="622"/>
      <c r="X30" s="622"/>
      <c r="Y30" s="623"/>
      <c r="Z30" s="659">
        <v>14.7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2351359</v>
      </c>
      <c r="CS30" s="622"/>
      <c r="CT30" s="622"/>
      <c r="CU30" s="622"/>
      <c r="CV30" s="622"/>
      <c r="CW30" s="622"/>
      <c r="CX30" s="622"/>
      <c r="CY30" s="623"/>
      <c r="CZ30" s="624">
        <v>9.1999999999999993</v>
      </c>
      <c r="DA30" s="636"/>
      <c r="DB30" s="636"/>
      <c r="DC30" s="637"/>
      <c r="DD30" s="627">
        <v>2326818</v>
      </c>
      <c r="DE30" s="622"/>
      <c r="DF30" s="622"/>
      <c r="DG30" s="622"/>
      <c r="DH30" s="622"/>
      <c r="DI30" s="622"/>
      <c r="DJ30" s="622"/>
      <c r="DK30" s="623"/>
      <c r="DL30" s="627">
        <v>2326818</v>
      </c>
      <c r="DM30" s="622"/>
      <c r="DN30" s="622"/>
      <c r="DO30" s="622"/>
      <c r="DP30" s="622"/>
      <c r="DQ30" s="622"/>
      <c r="DR30" s="622"/>
      <c r="DS30" s="622"/>
      <c r="DT30" s="622"/>
      <c r="DU30" s="622"/>
      <c r="DV30" s="623"/>
      <c r="DW30" s="624">
        <v>18.100000000000001</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98.9</v>
      </c>
      <c r="BH31" s="684"/>
      <c r="BI31" s="684"/>
      <c r="BJ31" s="684"/>
      <c r="BK31" s="684"/>
      <c r="BL31" s="684"/>
      <c r="BM31" s="685">
        <v>94.4</v>
      </c>
      <c r="BN31" s="684"/>
      <c r="BO31" s="684"/>
      <c r="BP31" s="684"/>
      <c r="BQ31" s="686"/>
      <c r="BR31" s="683">
        <v>99</v>
      </c>
      <c r="BS31" s="684"/>
      <c r="BT31" s="684"/>
      <c r="BU31" s="684"/>
      <c r="BV31" s="684"/>
      <c r="BW31" s="684"/>
      <c r="BX31" s="685">
        <v>94.5</v>
      </c>
      <c r="BY31" s="684"/>
      <c r="BZ31" s="684"/>
      <c r="CA31" s="684"/>
      <c r="CB31" s="686"/>
      <c r="CD31" s="642"/>
      <c r="CE31" s="643"/>
      <c r="CF31" s="618" t="s">
        <v>301</v>
      </c>
      <c r="CG31" s="619"/>
      <c r="CH31" s="619"/>
      <c r="CI31" s="619"/>
      <c r="CJ31" s="619"/>
      <c r="CK31" s="619"/>
      <c r="CL31" s="619"/>
      <c r="CM31" s="619"/>
      <c r="CN31" s="619"/>
      <c r="CO31" s="619"/>
      <c r="CP31" s="619"/>
      <c r="CQ31" s="620"/>
      <c r="CR31" s="621">
        <v>75295</v>
      </c>
      <c r="CS31" s="634"/>
      <c r="CT31" s="634"/>
      <c r="CU31" s="634"/>
      <c r="CV31" s="634"/>
      <c r="CW31" s="634"/>
      <c r="CX31" s="634"/>
      <c r="CY31" s="635"/>
      <c r="CZ31" s="624">
        <v>0.3</v>
      </c>
      <c r="DA31" s="636"/>
      <c r="DB31" s="636"/>
      <c r="DC31" s="637"/>
      <c r="DD31" s="627">
        <v>71354</v>
      </c>
      <c r="DE31" s="634"/>
      <c r="DF31" s="634"/>
      <c r="DG31" s="634"/>
      <c r="DH31" s="634"/>
      <c r="DI31" s="634"/>
      <c r="DJ31" s="634"/>
      <c r="DK31" s="635"/>
      <c r="DL31" s="627">
        <v>71354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1803459</v>
      </c>
      <c r="S32" s="622"/>
      <c r="T32" s="622"/>
      <c r="U32" s="622"/>
      <c r="V32" s="622"/>
      <c r="W32" s="622"/>
      <c r="X32" s="622"/>
      <c r="Y32" s="623"/>
      <c r="Z32" s="659">
        <v>6.7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99.3</v>
      </c>
      <c r="BH32" s="634"/>
      <c r="BI32" s="634"/>
      <c r="BJ32" s="634"/>
      <c r="BK32" s="634"/>
      <c r="BL32" s="634"/>
      <c r="BM32" s="625">
        <v>96.1</v>
      </c>
      <c r="BN32" s="634"/>
      <c r="BO32" s="634"/>
      <c r="BP32" s="634"/>
      <c r="BQ32" s="657"/>
      <c r="BR32" s="687">
        <v>99.3</v>
      </c>
      <c r="BS32" s="634"/>
      <c r="BT32" s="634"/>
      <c r="BU32" s="634"/>
      <c r="BV32" s="634"/>
      <c r="BW32" s="634"/>
      <c r="BX32" s="625">
        <v>95.9</v>
      </c>
      <c r="BY32" s="634"/>
      <c r="BZ32" s="634"/>
      <c r="CA32" s="634"/>
      <c r="CB32" s="657"/>
      <c r="CD32" s="644"/>
      <c r="CE32" s="645"/>
      <c r="CF32" s="618" t="s">
        <v>305</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21890</v>
      </c>
      <c r="S33" s="622"/>
      <c r="T33" s="622"/>
      <c r="U33" s="622"/>
      <c r="V33" s="622"/>
      <c r="W33" s="622"/>
      <c r="X33" s="622"/>
      <c r="Y33" s="623"/>
      <c r="Z33" s="659">
        <v>0.1</v>
      </c>
      <c r="AA33" s="659"/>
      <c r="AB33" s="659"/>
      <c r="AC33" s="659"/>
      <c r="AD33" s="660">
        <v>5672</v>
      </c>
      <c r="AE33" s="660"/>
      <c r="AF33" s="660"/>
      <c r="AG33" s="660"/>
      <c r="AH33" s="660"/>
      <c r="AI33" s="660"/>
      <c r="AJ33" s="660"/>
      <c r="AK33" s="660"/>
      <c r="AL33" s="624">
        <v>0</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98.4</v>
      </c>
      <c r="BH33" s="606"/>
      <c r="BI33" s="606"/>
      <c r="BJ33" s="606"/>
      <c r="BK33" s="606"/>
      <c r="BL33" s="606"/>
      <c r="BM33" s="652">
        <v>92.1</v>
      </c>
      <c r="BN33" s="606"/>
      <c r="BO33" s="606"/>
      <c r="BP33" s="606"/>
      <c r="BQ33" s="669"/>
      <c r="BR33" s="682">
        <v>98.5</v>
      </c>
      <c r="BS33" s="606"/>
      <c r="BT33" s="606"/>
      <c r="BU33" s="606"/>
      <c r="BV33" s="606"/>
      <c r="BW33" s="606"/>
      <c r="BX33" s="652">
        <v>92.4</v>
      </c>
      <c r="BY33" s="606"/>
      <c r="BZ33" s="606"/>
      <c r="CA33" s="606"/>
      <c r="CB33" s="669"/>
      <c r="CD33" s="618" t="s">
        <v>308</v>
      </c>
      <c r="CE33" s="619"/>
      <c r="CF33" s="619"/>
      <c r="CG33" s="619"/>
      <c r="CH33" s="619"/>
      <c r="CI33" s="619"/>
      <c r="CJ33" s="619"/>
      <c r="CK33" s="619"/>
      <c r="CL33" s="619"/>
      <c r="CM33" s="619"/>
      <c r="CN33" s="619"/>
      <c r="CO33" s="619"/>
      <c r="CP33" s="619"/>
      <c r="CQ33" s="620"/>
      <c r="CR33" s="621">
        <v>11769838</v>
      </c>
      <c r="CS33" s="634"/>
      <c r="CT33" s="634"/>
      <c r="CU33" s="634"/>
      <c r="CV33" s="634"/>
      <c r="CW33" s="634"/>
      <c r="CX33" s="634"/>
      <c r="CY33" s="635"/>
      <c r="CZ33" s="624">
        <v>46.1</v>
      </c>
      <c r="DA33" s="636"/>
      <c r="DB33" s="636"/>
      <c r="DC33" s="637"/>
      <c r="DD33" s="627">
        <v>8139211</v>
      </c>
      <c r="DE33" s="634"/>
      <c r="DF33" s="634"/>
      <c r="DG33" s="634"/>
      <c r="DH33" s="634"/>
      <c r="DI33" s="634"/>
      <c r="DJ33" s="634"/>
      <c r="DK33" s="635"/>
      <c r="DL33" s="627">
        <v>4796916</v>
      </c>
      <c r="DM33" s="634"/>
      <c r="DN33" s="634"/>
      <c r="DO33" s="634"/>
      <c r="DP33" s="634"/>
      <c r="DQ33" s="634"/>
      <c r="DR33" s="634"/>
      <c r="DS33" s="634"/>
      <c r="DT33" s="634"/>
      <c r="DU33" s="634"/>
      <c r="DV33" s="635"/>
      <c r="DW33" s="624">
        <v>37.200000000000003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907377</v>
      </c>
      <c r="S34" s="622"/>
      <c r="T34" s="622"/>
      <c r="U34" s="622"/>
      <c r="V34" s="622"/>
      <c r="W34" s="622"/>
      <c r="X34" s="622"/>
      <c r="Y34" s="623"/>
      <c r="Z34" s="659">
        <v>3.4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3860183</v>
      </c>
      <c r="CS34" s="622"/>
      <c r="CT34" s="622"/>
      <c r="CU34" s="622"/>
      <c r="CV34" s="622"/>
      <c r="CW34" s="622"/>
      <c r="CX34" s="622"/>
      <c r="CY34" s="623"/>
      <c r="CZ34" s="624">
        <v>15.1</v>
      </c>
      <c r="DA34" s="636"/>
      <c r="DB34" s="636"/>
      <c r="DC34" s="637"/>
      <c r="DD34" s="627">
        <v>2372487</v>
      </c>
      <c r="DE34" s="622"/>
      <c r="DF34" s="622"/>
      <c r="DG34" s="622"/>
      <c r="DH34" s="622"/>
      <c r="DI34" s="622"/>
      <c r="DJ34" s="622"/>
      <c r="DK34" s="623"/>
      <c r="DL34" s="627">
        <v>1717054</v>
      </c>
      <c r="DM34" s="622"/>
      <c r="DN34" s="622"/>
      <c r="DO34" s="622"/>
      <c r="DP34" s="622"/>
      <c r="DQ34" s="622"/>
      <c r="DR34" s="622"/>
      <c r="DS34" s="622"/>
      <c r="DT34" s="622"/>
      <c r="DU34" s="622"/>
      <c r="DV34" s="623"/>
      <c r="DW34" s="624">
        <v>13.3</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1197972</v>
      </c>
      <c r="S35" s="622"/>
      <c r="T35" s="622"/>
      <c r="U35" s="622"/>
      <c r="V35" s="622"/>
      <c r="W35" s="622"/>
      <c r="X35" s="622"/>
      <c r="Y35" s="623"/>
      <c r="Z35" s="659">
        <v>4.5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283929</v>
      </c>
      <c r="CS35" s="634"/>
      <c r="CT35" s="634"/>
      <c r="CU35" s="634"/>
      <c r="CV35" s="634"/>
      <c r="CW35" s="634"/>
      <c r="CX35" s="634"/>
      <c r="CY35" s="635"/>
      <c r="CZ35" s="624">
        <v>1.1000000000000001</v>
      </c>
      <c r="DA35" s="636"/>
      <c r="DB35" s="636"/>
      <c r="DC35" s="637"/>
      <c r="DD35" s="627">
        <v>230967</v>
      </c>
      <c r="DE35" s="634"/>
      <c r="DF35" s="634"/>
      <c r="DG35" s="634"/>
      <c r="DH35" s="634"/>
      <c r="DI35" s="634"/>
      <c r="DJ35" s="634"/>
      <c r="DK35" s="635"/>
      <c r="DL35" s="627">
        <v>85480</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1039616</v>
      </c>
      <c r="S36" s="622"/>
      <c r="T36" s="622"/>
      <c r="U36" s="622"/>
      <c r="V36" s="622"/>
      <c r="W36" s="622"/>
      <c r="X36" s="622"/>
      <c r="Y36" s="623"/>
      <c r="Z36" s="659">
        <v>3.9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3590870</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48505</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2811186</v>
      </c>
      <c r="CS36" s="622"/>
      <c r="CT36" s="622"/>
      <c r="CU36" s="622"/>
      <c r="CV36" s="622"/>
      <c r="CW36" s="622"/>
      <c r="CX36" s="622"/>
      <c r="CY36" s="623"/>
      <c r="CZ36" s="624">
        <v>11</v>
      </c>
      <c r="DA36" s="636"/>
      <c r="DB36" s="636"/>
      <c r="DC36" s="637"/>
      <c r="DD36" s="627">
        <v>2331667</v>
      </c>
      <c r="DE36" s="622"/>
      <c r="DF36" s="622"/>
      <c r="DG36" s="622"/>
      <c r="DH36" s="622"/>
      <c r="DI36" s="622"/>
      <c r="DJ36" s="622"/>
      <c r="DK36" s="623"/>
      <c r="DL36" s="627">
        <v>1248910</v>
      </c>
      <c r="DM36" s="622"/>
      <c r="DN36" s="622"/>
      <c r="DO36" s="622"/>
      <c r="DP36" s="622"/>
      <c r="DQ36" s="622"/>
      <c r="DR36" s="622"/>
      <c r="DS36" s="622"/>
      <c r="DT36" s="622"/>
      <c r="DU36" s="622"/>
      <c r="DV36" s="623"/>
      <c r="DW36" s="624">
        <v>9.6999999999999993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714853</v>
      </c>
      <c r="S37" s="622"/>
      <c r="T37" s="622"/>
      <c r="U37" s="622"/>
      <c r="V37" s="622"/>
      <c r="W37" s="622"/>
      <c r="X37" s="622"/>
      <c r="Y37" s="623"/>
      <c r="Z37" s="659">
        <v>2.7</v>
      </c>
      <c r="AA37" s="659"/>
      <c r="AB37" s="659"/>
      <c r="AC37" s="659"/>
      <c r="AD37" s="660">
        <v>4162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860263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16215</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175120</v>
      </c>
      <c r="CS37" s="634"/>
      <c r="CT37" s="634"/>
      <c r="CU37" s="634"/>
      <c r="CV37" s="634"/>
      <c r="CW37" s="634"/>
      <c r="CX37" s="634"/>
      <c r="CY37" s="635"/>
      <c r="CZ37" s="624">
        <v>0.7</v>
      </c>
      <c r="DA37" s="636"/>
      <c r="DB37" s="636"/>
      <c r="DC37" s="637"/>
      <c r="DD37" s="627">
        <v>175120</v>
      </c>
      <c r="DE37" s="634"/>
      <c r="DF37" s="634"/>
      <c r="DG37" s="634"/>
      <c r="DH37" s="634"/>
      <c r="DI37" s="634"/>
      <c r="DJ37" s="634"/>
      <c r="DK37" s="635"/>
      <c r="DL37" s="627">
        <v>175120</v>
      </c>
      <c r="DM37" s="634"/>
      <c r="DN37" s="634"/>
      <c r="DO37" s="634"/>
      <c r="DP37" s="634"/>
      <c r="DQ37" s="634"/>
      <c r="DR37" s="634"/>
      <c r="DS37" s="634"/>
      <c r="DT37" s="634"/>
      <c r="DU37" s="634"/>
      <c r="DV37" s="635"/>
      <c r="DW37" s="624">
        <v>1.4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2082486</v>
      </c>
      <c r="S38" s="622"/>
      <c r="T38" s="622"/>
      <c r="U38" s="622"/>
      <c r="V38" s="622"/>
      <c r="W38" s="622"/>
      <c r="X38" s="622"/>
      <c r="Y38" s="623"/>
      <c r="Z38" s="659">
        <v>7.7</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542809</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5548</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2101226</v>
      </c>
      <c r="CS38" s="622"/>
      <c r="CT38" s="622"/>
      <c r="CU38" s="622"/>
      <c r="CV38" s="622"/>
      <c r="CW38" s="622"/>
      <c r="CX38" s="622"/>
      <c r="CY38" s="623"/>
      <c r="CZ38" s="624">
        <v>8.1999999999999993</v>
      </c>
      <c r="DA38" s="636"/>
      <c r="DB38" s="636"/>
      <c r="DC38" s="637"/>
      <c r="DD38" s="627">
        <v>1790972</v>
      </c>
      <c r="DE38" s="622"/>
      <c r="DF38" s="622"/>
      <c r="DG38" s="622"/>
      <c r="DH38" s="622"/>
      <c r="DI38" s="622"/>
      <c r="DJ38" s="622"/>
      <c r="DK38" s="623"/>
      <c r="DL38" s="627">
        <v>1745472</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86572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7904</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1792355</v>
      </c>
      <c r="CS39" s="634"/>
      <c r="CT39" s="634"/>
      <c r="CU39" s="634"/>
      <c r="CV39" s="634"/>
      <c r="CW39" s="634"/>
      <c r="CX39" s="634"/>
      <c r="CY39" s="635"/>
      <c r="CZ39" s="624">
        <v>7</v>
      </c>
      <c r="DA39" s="636"/>
      <c r="DB39" s="636"/>
      <c r="DC39" s="637"/>
      <c r="DD39" s="627">
        <v>1019939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82586</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920959</v>
      </c>
      <c r="CS40" s="622"/>
      <c r="CT40" s="622"/>
      <c r="CU40" s="622"/>
      <c r="CV40" s="622"/>
      <c r="CW40" s="622"/>
      <c r="CX40" s="622"/>
      <c r="CY40" s="623"/>
      <c r="CZ40" s="624">
        <v>3.6</v>
      </c>
      <c r="DA40" s="636"/>
      <c r="DB40" s="636"/>
      <c r="DC40" s="637"/>
      <c r="DD40" s="627">
        <v>393179</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26909881</v>
      </c>
      <c r="S41" s="646"/>
      <c r="T41" s="646"/>
      <c r="U41" s="646"/>
      <c r="V41" s="646"/>
      <c r="W41" s="646"/>
      <c r="X41" s="646"/>
      <c r="Y41" s="649"/>
      <c r="Z41" s="650">
        <v>100</v>
      </c>
      <c r="AA41" s="650"/>
      <c r="AB41" s="650"/>
      <c r="AC41" s="650"/>
      <c r="AD41" s="651">
        <v>12807636</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306759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1794467</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391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3222941</v>
      </c>
      <c r="CS42" s="634"/>
      <c r="CT42" s="634"/>
      <c r="CU42" s="634"/>
      <c r="CV42" s="634"/>
      <c r="CW42" s="634"/>
      <c r="CX42" s="634"/>
      <c r="CY42" s="635"/>
      <c r="CZ42" s="624">
        <v>12.6</v>
      </c>
      <c r="DA42" s="636"/>
      <c r="DB42" s="636"/>
      <c r="DC42" s="637"/>
      <c r="DD42" s="627">
        <v>453351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31395</v>
      </c>
      <c r="CS43" s="634"/>
      <c r="CT43" s="634"/>
      <c r="CU43" s="634"/>
      <c r="CV43" s="634"/>
      <c r="CW43" s="634"/>
      <c r="CX43" s="634"/>
      <c r="CY43" s="635"/>
      <c r="CZ43" s="624">
        <v>0.1</v>
      </c>
      <c r="DA43" s="636"/>
      <c r="DB43" s="636"/>
      <c r="DC43" s="637"/>
      <c r="DD43" s="627">
        <v>17779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2958007</v>
      </c>
      <c r="CS44" s="622"/>
      <c r="CT44" s="622"/>
      <c r="CU44" s="622"/>
      <c r="CV44" s="622"/>
      <c r="CW44" s="622"/>
      <c r="CX44" s="622"/>
      <c r="CY44" s="623"/>
      <c r="CZ44" s="624">
        <v>11.6</v>
      </c>
      <c r="DA44" s="625"/>
      <c r="DB44" s="625"/>
      <c r="DC44" s="626"/>
      <c r="DD44" s="627">
        <v>354315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1680048</v>
      </c>
      <c r="CS45" s="634"/>
      <c r="CT45" s="634"/>
      <c r="CU45" s="634"/>
      <c r="CV45" s="634"/>
      <c r="CW45" s="634"/>
      <c r="CX45" s="634"/>
      <c r="CY45" s="635"/>
      <c r="CZ45" s="624">
        <v>6.6</v>
      </c>
      <c r="DA45" s="636"/>
      <c r="DB45" s="636"/>
      <c r="DC45" s="637"/>
      <c r="DD45" s="627">
        <v>140090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1179003</v>
      </c>
      <c r="CS46" s="622"/>
      <c r="CT46" s="622"/>
      <c r="CU46" s="622"/>
      <c r="CV46" s="622"/>
      <c r="CW46" s="622"/>
      <c r="CX46" s="622"/>
      <c r="CY46" s="623"/>
      <c r="CZ46" s="624">
        <v>4.5999999999999996</v>
      </c>
      <c r="DA46" s="625"/>
      <c r="DB46" s="625"/>
      <c r="DC46" s="626"/>
      <c r="DD46" s="627">
        <v>208029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264934</v>
      </c>
      <c r="CS47" s="634"/>
      <c r="CT47" s="634"/>
      <c r="CU47" s="634"/>
      <c r="CV47" s="634"/>
      <c r="CW47" s="634"/>
      <c r="CX47" s="634"/>
      <c r="CY47" s="635"/>
      <c r="CZ47" s="624">
        <v>1</v>
      </c>
      <c r="DA47" s="636"/>
      <c r="DB47" s="636"/>
      <c r="DC47" s="637"/>
      <c r="DD47" s="627">
        <v>99036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25519124</v>
      </c>
      <c r="CS49" s="606"/>
      <c r="CT49" s="606"/>
      <c r="CU49" s="606"/>
      <c r="CV49" s="606"/>
      <c r="CW49" s="606"/>
      <c r="CX49" s="606"/>
      <c r="CY49" s="607"/>
      <c r="CZ49" s="608">
        <v>100</v>
      </c>
      <c r="DA49" s="609"/>
      <c r="DB49" s="609"/>
      <c r="DC49" s="610"/>
      <c r="DD49" s="611">
        <v>15708412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MVvpY8nfqK/qaWxP2fR1Sr/iPd3Q7IKkL0SpXZLM1pQega4M79PtwFoYi/8N1/L494P5at0gdF73O8svwCefw==" saltValue="NxZKpIoVnpK7fFk2K4RP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M17" sqref="BM1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353</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354</v>
      </c>
      <c r="DK2" s="1095"/>
      <c r="DL2" s="1095"/>
      <c r="DM2" s="1095"/>
      <c r="DN2" s="1095"/>
      <c r="DO2" s="1096"/>
      <c r="DP2" s="228"/>
      <c r="DQ2" s="1094" t="s">
        <v>355</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7"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7" t="s">
        <v>372</v>
      </c>
      <c r="DH5" s="1088"/>
      <c r="DI5" s="1088"/>
      <c r="DJ5" s="1088"/>
      <c r="DK5" s="1089"/>
      <c r="DL5" s="1087" t="s">
        <v>373</v>
      </c>
      <c r="DM5" s="1088"/>
      <c r="DN5" s="1088"/>
      <c r="DO5" s="1088"/>
      <c r="DP5" s="1089"/>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15">
      <c r="A7" s="236">
        <v>1</v>
      </c>
      <c r="B7" s="1050" t="s">
        <v>375</v>
      </c>
      <c r="C7" s="1051"/>
      <c r="D7" s="1051"/>
      <c r="E7" s="1051"/>
      <c r="F7" s="1051"/>
      <c r="G7" s="1051"/>
      <c r="H7" s="1051"/>
      <c r="I7" s="1051"/>
      <c r="J7" s="1051"/>
      <c r="K7" s="1051"/>
      <c r="L7" s="1051"/>
      <c r="M7" s="1051"/>
      <c r="N7" s="1051"/>
      <c r="O7" s="1051"/>
      <c r="P7" s="1052"/>
      <c r="Q7" s="1105">
        <v>26904</v>
      </c>
      <c r="R7" s="1106"/>
      <c r="S7" s="1106"/>
      <c r="T7" s="1106"/>
      <c r="U7" s="1106"/>
      <c r="V7" s="1106">
        <v>25514</v>
      </c>
      <c r="W7" s="1106"/>
      <c r="X7" s="1106"/>
      <c r="Y7" s="1106"/>
      <c r="Z7" s="1106"/>
      <c r="AA7" s="1106">
        <v>1390</v>
      </c>
      <c r="AB7" s="1106"/>
      <c r="AC7" s="1106"/>
      <c r="AD7" s="1106"/>
      <c r="AE7" s="1107"/>
      <c r="AF7" s="1108">
        <v>700</v>
      </c>
      <c r="AG7" s="1109"/>
      <c r="AH7" s="1109"/>
      <c r="AI7" s="1109"/>
      <c r="AJ7" s="1110"/>
      <c r="AK7" s="1111">
        <v>26</v>
      </c>
      <c r="AL7" s="1112"/>
      <c r="AM7" s="1112"/>
      <c r="AN7" s="1112"/>
      <c r="AO7" s="1112"/>
      <c r="AP7" s="1112">
        <v>24732</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555</v>
      </c>
      <c r="BT7" s="1103"/>
      <c r="BU7" s="1103"/>
      <c r="BV7" s="1103"/>
      <c r="BW7" s="1103"/>
      <c r="BX7" s="1103"/>
      <c r="BY7" s="1103"/>
      <c r="BZ7" s="1103"/>
      <c r="CA7" s="1103"/>
      <c r="CB7" s="1103"/>
      <c r="CC7" s="1103"/>
      <c r="CD7" s="1103"/>
      <c r="CE7" s="1103"/>
      <c r="CF7" s="1103"/>
      <c r="CG7" s="1115"/>
      <c r="CH7" s="1099">
        <v>-4</v>
      </c>
      <c r="CI7" s="1100"/>
      <c r="CJ7" s="1100"/>
      <c r="CK7" s="1100"/>
      <c r="CL7" s="1101"/>
      <c r="CM7" s="1099">
        <v>128</v>
      </c>
      <c r="CN7" s="1100"/>
      <c r="CO7" s="1100"/>
      <c r="CP7" s="1100"/>
      <c r="CQ7" s="1101"/>
      <c r="CR7" s="1099">
        <v>89</v>
      </c>
      <c r="CS7" s="1100"/>
      <c r="CT7" s="1100"/>
      <c r="CU7" s="1100"/>
      <c r="CV7" s="1101"/>
      <c r="CW7" s="1099">
        <v>5</v>
      </c>
      <c r="CX7" s="1100"/>
      <c r="CY7" s="1100"/>
      <c r="CZ7" s="1100"/>
      <c r="DA7" s="1101"/>
      <c r="DB7" s="1099"/>
      <c r="DC7" s="1100"/>
      <c r="DD7" s="1100"/>
      <c r="DE7" s="1100"/>
      <c r="DF7" s="1101"/>
      <c r="DG7" s="1099"/>
      <c r="DH7" s="1100"/>
      <c r="DI7" s="1100"/>
      <c r="DJ7" s="1100"/>
      <c r="DK7" s="1101"/>
      <c r="DL7" s="1099"/>
      <c r="DM7" s="1100"/>
      <c r="DN7" s="1100"/>
      <c r="DO7" s="1100"/>
      <c r="DP7" s="1101"/>
      <c r="DQ7" s="1099"/>
      <c r="DR7" s="1100"/>
      <c r="DS7" s="1100"/>
      <c r="DT7" s="1100"/>
      <c r="DU7" s="1101"/>
      <c r="DV7" s="1102"/>
      <c r="DW7" s="1103"/>
      <c r="DX7" s="1103"/>
      <c r="DY7" s="1103"/>
      <c r="DZ7" s="1104"/>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6</v>
      </c>
      <c r="R8" s="1039"/>
      <c r="S8" s="1039"/>
      <c r="T8" s="1039"/>
      <c r="U8" s="1039"/>
      <c r="V8" s="1039">
        <v>5</v>
      </c>
      <c r="W8" s="1039"/>
      <c r="X8" s="1039"/>
      <c r="Y8" s="1039"/>
      <c r="Z8" s="1039"/>
      <c r="AA8" s="1039">
        <v>1</v>
      </c>
      <c r="AB8" s="1039"/>
      <c r="AC8" s="1039"/>
      <c r="AD8" s="1039"/>
      <c r="AE8" s="1040"/>
      <c r="AF8" s="1035">
        <v>1</v>
      </c>
      <c r="AG8" s="1036"/>
      <c r="AH8" s="1036"/>
      <c r="AI8" s="1036"/>
      <c r="AJ8" s="1037"/>
      <c r="AK8" s="1083" t="s">
        <v>549</v>
      </c>
      <c r="AL8" s="1084"/>
      <c r="AM8" s="1084"/>
      <c r="AN8" s="1084"/>
      <c r="AO8" s="1084"/>
      <c r="AP8" s="1084" t="s">
        <v>549</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t="s">
        <v>560</v>
      </c>
      <c r="BS8" s="992" t="s">
        <v>556</v>
      </c>
      <c r="BT8" s="993"/>
      <c r="BU8" s="993"/>
      <c r="BV8" s="993"/>
      <c r="BW8" s="993"/>
      <c r="BX8" s="993"/>
      <c r="BY8" s="993"/>
      <c r="BZ8" s="993"/>
      <c r="CA8" s="993"/>
      <c r="CB8" s="993"/>
      <c r="CC8" s="993"/>
      <c r="CD8" s="993"/>
      <c r="CE8" s="993"/>
      <c r="CF8" s="993"/>
      <c r="CG8" s="1014"/>
      <c r="CH8" s="989">
        <v>0</v>
      </c>
      <c r="CI8" s="990"/>
      <c r="CJ8" s="990"/>
      <c r="CK8" s="990"/>
      <c r="CL8" s="991"/>
      <c r="CM8" s="989">
        <v>154</v>
      </c>
      <c r="CN8" s="990"/>
      <c r="CO8" s="990"/>
      <c r="CP8" s="990"/>
      <c r="CQ8" s="991"/>
      <c r="CR8" s="989">
        <v>5</v>
      </c>
      <c r="CS8" s="990"/>
      <c r="CT8" s="990"/>
      <c r="CU8" s="990"/>
      <c r="CV8" s="991"/>
      <c r="CW8" s="989" t="s">
        <v>549</v>
      </c>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t="s">
        <v>557</v>
      </c>
      <c r="BT9" s="993"/>
      <c r="BU9" s="993"/>
      <c r="BV9" s="993"/>
      <c r="BW9" s="993"/>
      <c r="BX9" s="993"/>
      <c r="BY9" s="993"/>
      <c r="BZ9" s="993"/>
      <c r="CA9" s="993"/>
      <c r="CB9" s="993"/>
      <c r="CC9" s="993"/>
      <c r="CD9" s="993"/>
      <c r="CE9" s="993"/>
      <c r="CF9" s="993"/>
      <c r="CG9" s="1014"/>
      <c r="CH9" s="989">
        <v>-4</v>
      </c>
      <c r="CI9" s="990"/>
      <c r="CJ9" s="990"/>
      <c r="CK9" s="990"/>
      <c r="CL9" s="991"/>
      <c r="CM9" s="989">
        <v>6</v>
      </c>
      <c r="CN9" s="990"/>
      <c r="CO9" s="990"/>
      <c r="CP9" s="990"/>
      <c r="CQ9" s="991"/>
      <c r="CR9" s="989">
        <v>3</v>
      </c>
      <c r="CS9" s="990"/>
      <c r="CT9" s="990"/>
      <c r="CU9" s="990"/>
      <c r="CV9" s="991"/>
      <c r="CW9" s="989">
        <v>13</v>
      </c>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t="s">
        <v>558</v>
      </c>
      <c r="BT10" s="993"/>
      <c r="BU10" s="993"/>
      <c r="BV10" s="993"/>
      <c r="BW10" s="993"/>
      <c r="BX10" s="993"/>
      <c r="BY10" s="993"/>
      <c r="BZ10" s="993"/>
      <c r="CA10" s="993"/>
      <c r="CB10" s="993"/>
      <c r="CC10" s="993"/>
      <c r="CD10" s="993"/>
      <c r="CE10" s="993"/>
      <c r="CF10" s="993"/>
      <c r="CG10" s="1014"/>
      <c r="CH10" s="989">
        <v>3</v>
      </c>
      <c r="CI10" s="990"/>
      <c r="CJ10" s="990"/>
      <c r="CK10" s="990"/>
      <c r="CL10" s="991"/>
      <c r="CM10" s="989">
        <v>16</v>
      </c>
      <c r="CN10" s="990"/>
      <c r="CO10" s="990"/>
      <c r="CP10" s="990"/>
      <c r="CQ10" s="991"/>
      <c r="CR10" s="989">
        <v>5</v>
      </c>
      <c r="CS10" s="990"/>
      <c r="CT10" s="990"/>
      <c r="CU10" s="990"/>
      <c r="CV10" s="991"/>
      <c r="CW10" s="989" t="s">
        <v>549</v>
      </c>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t="s">
        <v>559</v>
      </c>
      <c r="BT11" s="993"/>
      <c r="BU11" s="993"/>
      <c r="BV11" s="993"/>
      <c r="BW11" s="993"/>
      <c r="BX11" s="993"/>
      <c r="BY11" s="993"/>
      <c r="BZ11" s="993"/>
      <c r="CA11" s="993"/>
      <c r="CB11" s="993"/>
      <c r="CC11" s="993"/>
      <c r="CD11" s="993"/>
      <c r="CE11" s="993"/>
      <c r="CF11" s="993"/>
      <c r="CG11" s="1014"/>
      <c r="CH11" s="989">
        <v>6</v>
      </c>
      <c r="CI11" s="990"/>
      <c r="CJ11" s="990"/>
      <c r="CK11" s="990"/>
      <c r="CL11" s="991"/>
      <c r="CM11" s="989">
        <v>21</v>
      </c>
      <c r="CN11" s="990"/>
      <c r="CO11" s="990"/>
      <c r="CP11" s="990"/>
      <c r="CQ11" s="991"/>
      <c r="CR11" s="989">
        <v>3</v>
      </c>
      <c r="CS11" s="990"/>
      <c r="CT11" s="990"/>
      <c r="CU11" s="990"/>
      <c r="CV11" s="991"/>
      <c r="CW11" s="989">
        <v>1</v>
      </c>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70">
        <v>26910</v>
      </c>
      <c r="R23" s="1064"/>
      <c r="S23" s="1064"/>
      <c r="T23" s="1064"/>
      <c r="U23" s="1064"/>
      <c r="V23" s="1064">
        <v>25519</v>
      </c>
      <c r="W23" s="1064"/>
      <c r="X23" s="1064"/>
      <c r="Y23" s="1064"/>
      <c r="Z23" s="1064"/>
      <c r="AA23" s="1064">
        <v>1391</v>
      </c>
      <c r="AB23" s="1064"/>
      <c r="AC23" s="1064"/>
      <c r="AD23" s="1064"/>
      <c r="AE23" s="1071"/>
      <c r="AF23" s="1072">
        <v>700</v>
      </c>
      <c r="AG23" s="1064"/>
      <c r="AH23" s="1064"/>
      <c r="AI23" s="1064"/>
      <c r="AJ23" s="1073"/>
      <c r="AK23" s="1074"/>
      <c r="AL23" s="1075"/>
      <c r="AM23" s="1075"/>
      <c r="AN23" s="1075"/>
      <c r="AO23" s="1075"/>
      <c r="AP23" s="1064">
        <v>24732</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3" t="s">
        <v>380</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2" t="s">
        <v>381</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8" t="s">
        <v>385</v>
      </c>
      <c r="AG26" s="1008"/>
      <c r="AH26" s="1008"/>
      <c r="AI26" s="1008"/>
      <c r="AJ26" s="1059"/>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0" t="s">
        <v>390</v>
      </c>
      <c r="C28" s="1051"/>
      <c r="D28" s="1051"/>
      <c r="E28" s="1051"/>
      <c r="F28" s="1051"/>
      <c r="G28" s="1051"/>
      <c r="H28" s="1051"/>
      <c r="I28" s="1051"/>
      <c r="J28" s="1051"/>
      <c r="K28" s="1051"/>
      <c r="L28" s="1051"/>
      <c r="M28" s="1051"/>
      <c r="N28" s="1051"/>
      <c r="O28" s="1051"/>
      <c r="P28" s="1052"/>
      <c r="Q28" s="1053">
        <v>4232</v>
      </c>
      <c r="R28" s="1054"/>
      <c r="S28" s="1054"/>
      <c r="T28" s="1054"/>
      <c r="U28" s="1054"/>
      <c r="V28" s="1054">
        <v>4183</v>
      </c>
      <c r="W28" s="1054"/>
      <c r="X28" s="1054"/>
      <c r="Y28" s="1054"/>
      <c r="Z28" s="1054"/>
      <c r="AA28" s="1054">
        <f>Q28-V28</f>
        <v>49</v>
      </c>
      <c r="AB28" s="1054"/>
      <c r="AC28" s="1054"/>
      <c r="AD28" s="1054"/>
      <c r="AE28" s="1055"/>
      <c r="AF28" s="1056">
        <v>49</v>
      </c>
      <c r="AG28" s="1054"/>
      <c r="AH28" s="1054"/>
      <c r="AI28" s="1054"/>
      <c r="AJ28" s="1057"/>
      <c r="AK28" s="1045">
        <v>307</v>
      </c>
      <c r="AL28" s="1046"/>
      <c r="AM28" s="1046"/>
      <c r="AN28" s="1046"/>
      <c r="AO28" s="1046"/>
      <c r="AP28" s="1046" t="s">
        <v>490</v>
      </c>
      <c r="AQ28" s="1046"/>
      <c r="AR28" s="1046"/>
      <c r="AS28" s="1046"/>
      <c r="AT28" s="1046"/>
      <c r="AU28" s="1046" t="s">
        <v>490</v>
      </c>
      <c r="AV28" s="1046"/>
      <c r="AW28" s="1046"/>
      <c r="AX28" s="1046"/>
      <c r="AY28" s="1046"/>
      <c r="AZ28" s="1047" t="s">
        <v>490</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6204</v>
      </c>
      <c r="R29" s="1039"/>
      <c r="S29" s="1039"/>
      <c r="T29" s="1039"/>
      <c r="U29" s="1039"/>
      <c r="V29" s="1039">
        <v>5986</v>
      </c>
      <c r="W29" s="1039"/>
      <c r="X29" s="1039"/>
      <c r="Y29" s="1039"/>
      <c r="Z29" s="1039"/>
      <c r="AA29" s="1040">
        <f t="shared" ref="AA29:AA34" si="0">Q29-V29</f>
        <v>218</v>
      </c>
      <c r="AB29" s="1036"/>
      <c r="AC29" s="1036"/>
      <c r="AD29" s="1036"/>
      <c r="AE29" s="1037"/>
      <c r="AF29" s="1035">
        <v>218</v>
      </c>
      <c r="AG29" s="1036"/>
      <c r="AH29" s="1036"/>
      <c r="AI29" s="1036"/>
      <c r="AJ29" s="1037"/>
      <c r="AK29" s="980">
        <v>890</v>
      </c>
      <c r="AL29" s="971"/>
      <c r="AM29" s="971"/>
      <c r="AN29" s="971"/>
      <c r="AO29" s="971"/>
      <c r="AP29" s="971" t="s">
        <v>490</v>
      </c>
      <c r="AQ29" s="971"/>
      <c r="AR29" s="971"/>
      <c r="AS29" s="971"/>
      <c r="AT29" s="971"/>
      <c r="AU29" s="971" t="s">
        <v>490</v>
      </c>
      <c r="AV29" s="971"/>
      <c r="AW29" s="971"/>
      <c r="AX29" s="971"/>
      <c r="AY29" s="971"/>
      <c r="AZ29" s="1041" t="s">
        <v>490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19</v>
      </c>
      <c r="R30" s="1039"/>
      <c r="S30" s="1039"/>
      <c r="T30" s="1039"/>
      <c r="U30" s="1039"/>
      <c r="V30" s="1039">
        <v>19</v>
      </c>
      <c r="W30" s="1039"/>
      <c r="X30" s="1039"/>
      <c r="Y30" s="1039"/>
      <c r="Z30" s="1039"/>
      <c r="AA30" s="1040">
        <f t="shared" si="0"/>
        <v>0</v>
      </c>
      <c r="AB30" s="1036"/>
      <c r="AC30" s="1036"/>
      <c r="AD30" s="1036"/>
      <c r="AE30" s="1037"/>
      <c r="AF30" s="1035" t="s">
        <v>122</v>
      </c>
      <c r="AG30" s="1036"/>
      <c r="AH30" s="1036"/>
      <c r="AI30" s="1036"/>
      <c r="AJ30" s="1037"/>
      <c r="AK30" s="980">
        <v>2</v>
      </c>
      <c r="AL30" s="971"/>
      <c r="AM30" s="971"/>
      <c r="AN30" s="971"/>
      <c r="AO30" s="971"/>
      <c r="AP30" s="971" t="s">
        <v>490</v>
      </c>
      <c r="AQ30" s="971"/>
      <c r="AR30" s="971"/>
      <c r="AS30" s="971"/>
      <c r="AT30" s="971"/>
      <c r="AU30" s="971" t="s">
        <v>490</v>
      </c>
      <c r="AV30" s="971"/>
      <c r="AW30" s="971"/>
      <c r="AX30" s="971"/>
      <c r="AY30" s="971"/>
      <c r="AZ30" s="1041" t="s">
        <v>490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804</v>
      </c>
      <c r="R31" s="1039"/>
      <c r="S31" s="1039"/>
      <c r="T31" s="1039"/>
      <c r="U31" s="1039"/>
      <c r="V31" s="1039">
        <v>801</v>
      </c>
      <c r="W31" s="1039"/>
      <c r="X31" s="1039"/>
      <c r="Y31" s="1039"/>
      <c r="Z31" s="1039"/>
      <c r="AA31" s="1040">
        <f t="shared" si="0"/>
        <v>3</v>
      </c>
      <c r="AB31" s="1036"/>
      <c r="AC31" s="1036"/>
      <c r="AD31" s="1036"/>
      <c r="AE31" s="1037"/>
      <c r="AF31" s="1035">
        <v>3</v>
      </c>
      <c r="AG31" s="1036"/>
      <c r="AH31" s="1036"/>
      <c r="AI31" s="1036"/>
      <c r="AJ31" s="1037"/>
      <c r="AK31" s="980">
        <v>203</v>
      </c>
      <c r="AL31" s="971"/>
      <c r="AM31" s="971"/>
      <c r="AN31" s="971"/>
      <c r="AO31" s="971"/>
      <c r="AP31" s="971" t="s">
        <v>490</v>
      </c>
      <c r="AQ31" s="971"/>
      <c r="AR31" s="971"/>
      <c r="AS31" s="971"/>
      <c r="AT31" s="971"/>
      <c r="AU31" s="971" t="s">
        <v>490</v>
      </c>
      <c r="AV31" s="971"/>
      <c r="AW31" s="971"/>
      <c r="AX31" s="971"/>
      <c r="AY31" s="971"/>
      <c r="AZ31" s="1041" t="s">
        <v>490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1192</v>
      </c>
      <c r="R32" s="1039"/>
      <c r="S32" s="1039"/>
      <c r="T32" s="1039"/>
      <c r="U32" s="1039"/>
      <c r="V32" s="1039">
        <v>1114</v>
      </c>
      <c r="W32" s="1039"/>
      <c r="X32" s="1039"/>
      <c r="Y32" s="1039"/>
      <c r="Z32" s="1039"/>
      <c r="AA32" s="1040">
        <f t="shared" si="0"/>
        <v>78</v>
      </c>
      <c r="AB32" s="1036"/>
      <c r="AC32" s="1036"/>
      <c r="AD32" s="1036"/>
      <c r="AE32" s="1037"/>
      <c r="AF32" s="1035">
        <v>1133</v>
      </c>
      <c r="AG32" s="1036"/>
      <c r="AH32" s="1036"/>
      <c r="AI32" s="1036"/>
      <c r="AJ32" s="1037"/>
      <c r="AK32" s="980">
        <v>87</v>
      </c>
      <c r="AL32" s="971"/>
      <c r="AM32" s="971"/>
      <c r="AN32" s="971"/>
      <c r="AO32" s="971"/>
      <c r="AP32" s="971">
        <v>2783</v>
      </c>
      <c r="AQ32" s="971"/>
      <c r="AR32" s="971"/>
      <c r="AS32" s="971"/>
      <c r="AT32" s="971"/>
      <c r="AU32" s="971">
        <v>106</v>
      </c>
      <c r="AV32" s="971"/>
      <c r="AW32" s="971"/>
      <c r="AX32" s="971"/>
      <c r="AY32" s="971"/>
      <c r="AZ32" s="1042" t="s">
        <v>549</v>
      </c>
      <c r="BA32" s="1043"/>
      <c r="BB32" s="1043"/>
      <c r="BC32" s="1043"/>
      <c r="BD32" s="1044"/>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775</v>
      </c>
      <c r="R33" s="1039"/>
      <c r="S33" s="1039"/>
      <c r="T33" s="1039"/>
      <c r="U33" s="1039"/>
      <c r="V33" s="1039">
        <v>1100</v>
      </c>
      <c r="W33" s="1039"/>
      <c r="X33" s="1039"/>
      <c r="Y33" s="1039"/>
      <c r="Z33" s="1039"/>
      <c r="AA33" s="1040">
        <f t="shared" si="0"/>
        <v>-325</v>
      </c>
      <c r="AB33" s="1036"/>
      <c r="AC33" s="1036"/>
      <c r="AD33" s="1036"/>
      <c r="AE33" s="1037"/>
      <c r="AF33" s="1035">
        <v>11</v>
      </c>
      <c r="AG33" s="1036"/>
      <c r="AH33" s="1036"/>
      <c r="AI33" s="1036"/>
      <c r="AJ33" s="1037"/>
      <c r="AK33" s="980">
        <v>861</v>
      </c>
      <c r="AL33" s="971"/>
      <c r="AM33" s="971"/>
      <c r="AN33" s="971"/>
      <c r="AO33" s="971"/>
      <c r="AP33" s="971">
        <v>3885</v>
      </c>
      <c r="AQ33" s="971"/>
      <c r="AR33" s="971"/>
      <c r="AS33" s="971"/>
      <c r="AT33" s="971"/>
      <c r="AU33" s="971">
        <v>2176</v>
      </c>
      <c r="AV33" s="971"/>
      <c r="AW33" s="971"/>
      <c r="AX33" s="971"/>
      <c r="AY33" s="971"/>
      <c r="AZ33" s="1041" t="s">
        <v>549</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1435</v>
      </c>
      <c r="R34" s="1039"/>
      <c r="S34" s="1039"/>
      <c r="T34" s="1039"/>
      <c r="U34" s="1039"/>
      <c r="V34" s="1039">
        <v>1432</v>
      </c>
      <c r="W34" s="1039"/>
      <c r="X34" s="1039"/>
      <c r="Y34" s="1039"/>
      <c r="Z34" s="1039"/>
      <c r="AA34" s="1040">
        <f t="shared" si="0"/>
        <v>3</v>
      </c>
      <c r="AB34" s="1036"/>
      <c r="AC34" s="1036"/>
      <c r="AD34" s="1036"/>
      <c r="AE34" s="1037"/>
      <c r="AF34" s="1035">
        <v>257</v>
      </c>
      <c r="AG34" s="1036"/>
      <c r="AH34" s="1036"/>
      <c r="AI34" s="1036"/>
      <c r="AJ34" s="1037"/>
      <c r="AK34" s="980">
        <v>543</v>
      </c>
      <c r="AL34" s="971"/>
      <c r="AM34" s="971"/>
      <c r="AN34" s="971"/>
      <c r="AO34" s="971"/>
      <c r="AP34" s="971">
        <v>5491</v>
      </c>
      <c r="AQ34" s="971"/>
      <c r="AR34" s="971"/>
      <c r="AS34" s="971"/>
      <c r="AT34" s="971"/>
      <c r="AU34" s="971">
        <v>3855</v>
      </c>
      <c r="AV34" s="971"/>
      <c r="AW34" s="971"/>
      <c r="AX34" s="971"/>
      <c r="AY34" s="971"/>
      <c r="AZ34" s="1041" t="s">
        <v>549</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1670</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1432</v>
      </c>
      <c r="R68" s="982"/>
      <c r="S68" s="982"/>
      <c r="T68" s="982"/>
      <c r="U68" s="982"/>
      <c r="V68" s="982">
        <v>1399</v>
      </c>
      <c r="W68" s="982"/>
      <c r="X68" s="982"/>
      <c r="Y68" s="982"/>
      <c r="Z68" s="982"/>
      <c r="AA68" s="982">
        <f>Q68-V68</f>
        <v>33</v>
      </c>
      <c r="AB68" s="982"/>
      <c r="AC68" s="982"/>
      <c r="AD68" s="982"/>
      <c r="AE68" s="982"/>
      <c r="AF68" s="982">
        <v>33</v>
      </c>
      <c r="AG68" s="982"/>
      <c r="AH68" s="982"/>
      <c r="AI68" s="982"/>
      <c r="AJ68" s="982"/>
      <c r="AK68" s="982" t="s">
        <v>549</v>
      </c>
      <c r="AL68" s="982"/>
      <c r="AM68" s="982"/>
      <c r="AN68" s="982"/>
      <c r="AO68" s="982"/>
      <c r="AP68" s="982">
        <v>927</v>
      </c>
      <c r="AQ68" s="982"/>
      <c r="AR68" s="982"/>
      <c r="AS68" s="982"/>
      <c r="AT68" s="982"/>
      <c r="AU68" s="982">
        <v>170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546</v>
      </c>
      <c r="R69" s="971"/>
      <c r="S69" s="971"/>
      <c r="T69" s="971"/>
      <c r="U69" s="971"/>
      <c r="V69" s="971">
        <v>480</v>
      </c>
      <c r="W69" s="971"/>
      <c r="X69" s="971"/>
      <c r="Y69" s="971"/>
      <c r="Z69" s="971"/>
      <c r="AA69" s="981">
        <f t="shared" ref="AA69:AA71" si="1">Q69-V69</f>
        <v>66</v>
      </c>
      <c r="AB69" s="979"/>
      <c r="AC69" s="979"/>
      <c r="AD69" s="979"/>
      <c r="AE69" s="980"/>
      <c r="AF69" s="971">
        <v>66</v>
      </c>
      <c r="AG69" s="971"/>
      <c r="AH69" s="971"/>
      <c r="AI69" s="971"/>
      <c r="AJ69" s="971"/>
      <c r="AK69" s="971" t="s">
        <v>549</v>
      </c>
      <c r="AL69" s="971"/>
      <c r="AM69" s="971"/>
      <c r="AN69" s="971"/>
      <c r="AO69" s="971"/>
      <c r="AP69" s="971" t="s">
        <v>549</v>
      </c>
      <c r="AQ69" s="971"/>
      <c r="AR69" s="971"/>
      <c r="AS69" s="971"/>
      <c r="AT69" s="971"/>
      <c r="AU69" s="971" t="s">
        <v>549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5183</v>
      </c>
      <c r="R70" s="971"/>
      <c r="S70" s="971"/>
      <c r="T70" s="971"/>
      <c r="U70" s="971"/>
      <c r="V70" s="971">
        <v>4250</v>
      </c>
      <c r="W70" s="971"/>
      <c r="X70" s="971"/>
      <c r="Y70" s="971"/>
      <c r="Z70" s="971"/>
      <c r="AA70" s="981">
        <f t="shared" si="1"/>
        <v>933</v>
      </c>
      <c r="AB70" s="979"/>
      <c r="AC70" s="979"/>
      <c r="AD70" s="979"/>
      <c r="AE70" s="980"/>
      <c r="AF70" s="971">
        <v>933</v>
      </c>
      <c r="AG70" s="971"/>
      <c r="AH70" s="971"/>
      <c r="AI70" s="971"/>
      <c r="AJ70" s="971"/>
      <c r="AK70" s="971" t="s">
        <v>549</v>
      </c>
      <c r="AL70" s="971"/>
      <c r="AM70" s="971"/>
      <c r="AN70" s="971"/>
      <c r="AO70" s="971"/>
      <c r="AP70" s="971" t="s">
        <v>549</v>
      </c>
      <c r="AQ70" s="971"/>
      <c r="AR70" s="971"/>
      <c r="AS70" s="971"/>
      <c r="AT70" s="971"/>
      <c r="AU70" s="971" t="s">
        <v>549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156</v>
      </c>
      <c r="R71" s="971"/>
      <c r="S71" s="971"/>
      <c r="T71" s="971"/>
      <c r="U71" s="971"/>
      <c r="V71" s="971">
        <v>154</v>
      </c>
      <c r="W71" s="971"/>
      <c r="X71" s="971"/>
      <c r="Y71" s="971"/>
      <c r="Z71" s="971"/>
      <c r="AA71" s="981">
        <f t="shared" si="1"/>
        <v>2</v>
      </c>
      <c r="AB71" s="979"/>
      <c r="AC71" s="979"/>
      <c r="AD71" s="979"/>
      <c r="AE71" s="980"/>
      <c r="AF71" s="971">
        <v>2</v>
      </c>
      <c r="AG71" s="971"/>
      <c r="AH71" s="971"/>
      <c r="AI71" s="971"/>
      <c r="AJ71" s="971"/>
      <c r="AK71" s="971" t="s">
        <v>549</v>
      </c>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175599</v>
      </c>
      <c r="R72" s="971"/>
      <c r="S72" s="971"/>
      <c r="T72" s="971"/>
      <c r="U72" s="971"/>
      <c r="V72" s="971">
        <v>175599</v>
      </c>
      <c r="W72" s="971"/>
      <c r="X72" s="971"/>
      <c r="Y72" s="971"/>
      <c r="Z72" s="971"/>
      <c r="AA72" s="981" t="s">
        <v>549</v>
      </c>
      <c r="AB72" s="979"/>
      <c r="AC72" s="979"/>
      <c r="AD72" s="979"/>
      <c r="AE72" s="980"/>
      <c r="AF72" s="971" t="s">
        <v>549</v>
      </c>
      <c r="AG72" s="971"/>
      <c r="AH72" s="971"/>
      <c r="AI72" s="971"/>
      <c r="AJ72" s="971"/>
      <c r="AK72" s="971" t="s">
        <v>549</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2373463</v>
      </c>
      <c r="AB110" s="889"/>
      <c r="AC110" s="889"/>
      <c r="AD110" s="889"/>
      <c r="AE110" s="890"/>
      <c r="AF110" s="891">
        <v>2450866</v>
      </c>
      <c r="AG110" s="889"/>
      <c r="AH110" s="889"/>
      <c r="AI110" s="889"/>
      <c r="AJ110" s="890"/>
      <c r="AK110" s="891">
        <v>2388975</v>
      </c>
      <c r="AL110" s="889"/>
      <c r="AM110" s="889"/>
      <c r="AN110" s="889"/>
      <c r="AO110" s="890"/>
      <c r="AP110" s="892">
        <v>22.8</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24579850</v>
      </c>
      <c r="BR110" s="842"/>
      <c r="BS110" s="842"/>
      <c r="BT110" s="842"/>
      <c r="BU110" s="842"/>
      <c r="BV110" s="842">
        <v>25001157</v>
      </c>
      <c r="BW110" s="842"/>
      <c r="BX110" s="842"/>
      <c r="BY110" s="842"/>
      <c r="BZ110" s="842"/>
      <c r="CA110" s="842">
        <v>24732284</v>
      </c>
      <c r="CB110" s="842"/>
      <c r="CC110" s="842"/>
      <c r="CD110" s="842"/>
      <c r="CE110" s="842"/>
      <c r="CF110" s="866">
        <v>235.6</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78272</v>
      </c>
      <c r="BR111" s="817"/>
      <c r="BS111" s="817"/>
      <c r="BT111" s="817"/>
      <c r="BU111" s="817"/>
      <c r="BV111" s="817">
        <v>90868</v>
      </c>
      <c r="BW111" s="817"/>
      <c r="BX111" s="817"/>
      <c r="BY111" s="817"/>
      <c r="BZ111" s="817"/>
      <c r="CA111" s="817">
        <v>102832</v>
      </c>
      <c r="CB111" s="817"/>
      <c r="CC111" s="817"/>
      <c r="CD111" s="817"/>
      <c r="CE111" s="817"/>
      <c r="CF111" s="875">
        <v>1</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7051908</v>
      </c>
      <c r="BR112" s="817"/>
      <c r="BS112" s="817"/>
      <c r="BT112" s="817"/>
      <c r="BU112" s="817"/>
      <c r="BV112" s="817">
        <v>6627483</v>
      </c>
      <c r="BW112" s="817"/>
      <c r="BX112" s="817"/>
      <c r="BY112" s="817"/>
      <c r="BZ112" s="817"/>
      <c r="CA112" s="817">
        <v>6136068</v>
      </c>
      <c r="CB112" s="817"/>
      <c r="CC112" s="817"/>
      <c r="CD112" s="817"/>
      <c r="CE112" s="817"/>
      <c r="CF112" s="875">
        <v>58.5</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733033</v>
      </c>
      <c r="AB113" s="919"/>
      <c r="AC113" s="919"/>
      <c r="AD113" s="919"/>
      <c r="AE113" s="920"/>
      <c r="AF113" s="921">
        <v>715419</v>
      </c>
      <c r="AG113" s="919"/>
      <c r="AH113" s="919"/>
      <c r="AI113" s="919"/>
      <c r="AJ113" s="920"/>
      <c r="AK113" s="921">
        <v>709699</v>
      </c>
      <c r="AL113" s="919"/>
      <c r="AM113" s="919"/>
      <c r="AN113" s="919"/>
      <c r="AO113" s="920"/>
      <c r="AP113" s="922">
        <v>6.8</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258505</v>
      </c>
      <c r="BR113" s="817"/>
      <c r="BS113" s="817"/>
      <c r="BT113" s="817"/>
      <c r="BU113" s="817"/>
      <c r="BV113" s="817">
        <v>212528</v>
      </c>
      <c r="BW113" s="817"/>
      <c r="BX113" s="817"/>
      <c r="BY113" s="817"/>
      <c r="BZ113" s="817"/>
      <c r="CA113" s="817">
        <v>170070</v>
      </c>
      <c r="CB113" s="817"/>
      <c r="CC113" s="817"/>
      <c r="CD113" s="817"/>
      <c r="CE113" s="817"/>
      <c r="CF113" s="875">
        <v>1.6</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46364</v>
      </c>
      <c r="AB114" s="780"/>
      <c r="AC114" s="780"/>
      <c r="AD114" s="780"/>
      <c r="AE114" s="781"/>
      <c r="AF114" s="782">
        <v>47582</v>
      </c>
      <c r="AG114" s="780"/>
      <c r="AH114" s="780"/>
      <c r="AI114" s="780"/>
      <c r="AJ114" s="781"/>
      <c r="AK114" s="782">
        <v>43818</v>
      </c>
      <c r="AL114" s="780"/>
      <c r="AM114" s="780"/>
      <c r="AN114" s="780"/>
      <c r="AO114" s="781"/>
      <c r="AP114" s="824">
        <v>0.4</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3521548</v>
      </c>
      <c r="BR114" s="817"/>
      <c r="BS114" s="817"/>
      <c r="BT114" s="817"/>
      <c r="BU114" s="817"/>
      <c r="BV114" s="817">
        <v>3314323</v>
      </c>
      <c r="BW114" s="817"/>
      <c r="BX114" s="817"/>
      <c r="BY114" s="817"/>
      <c r="BZ114" s="817"/>
      <c r="CA114" s="817">
        <v>3180401</v>
      </c>
      <c r="CB114" s="817"/>
      <c r="CC114" s="817"/>
      <c r="CD114" s="817"/>
      <c r="CE114" s="817"/>
      <c r="CF114" s="875">
        <v>30.3</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15124</v>
      </c>
      <c r="AB115" s="919"/>
      <c r="AC115" s="919"/>
      <c r="AD115" s="919"/>
      <c r="AE115" s="920"/>
      <c r="AF115" s="921">
        <v>13000</v>
      </c>
      <c r="AG115" s="919"/>
      <c r="AH115" s="919"/>
      <c r="AI115" s="919"/>
      <c r="AJ115" s="920"/>
      <c r="AK115" s="921">
        <v>61</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26000</v>
      </c>
      <c r="DH116" s="780"/>
      <c r="DI116" s="780"/>
      <c r="DJ116" s="780"/>
      <c r="DK116" s="781"/>
      <c r="DL116" s="782">
        <v>13000</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3167984</v>
      </c>
      <c r="AB117" s="903"/>
      <c r="AC117" s="903"/>
      <c r="AD117" s="903"/>
      <c r="AE117" s="904"/>
      <c r="AF117" s="905">
        <v>3226867</v>
      </c>
      <c r="AG117" s="903"/>
      <c r="AH117" s="903"/>
      <c r="AI117" s="903"/>
      <c r="AJ117" s="904"/>
      <c r="AK117" s="905">
        <v>3142553</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35490083</v>
      </c>
      <c r="BR119" s="845"/>
      <c r="BS119" s="845"/>
      <c r="BT119" s="845"/>
      <c r="BU119" s="845"/>
      <c r="BV119" s="845">
        <v>35246359</v>
      </c>
      <c r="BW119" s="845"/>
      <c r="BX119" s="845"/>
      <c r="BY119" s="845"/>
      <c r="BZ119" s="845"/>
      <c r="CA119" s="845">
        <v>34321655</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52272</v>
      </c>
      <c r="DH119" s="764"/>
      <c r="DI119" s="764"/>
      <c r="DJ119" s="764"/>
      <c r="DK119" s="765"/>
      <c r="DL119" s="766">
        <v>77868</v>
      </c>
      <c r="DM119" s="764"/>
      <c r="DN119" s="764"/>
      <c r="DO119" s="764"/>
      <c r="DP119" s="765"/>
      <c r="DQ119" s="766">
        <v>102832</v>
      </c>
      <c r="DR119" s="764"/>
      <c r="DS119" s="764"/>
      <c r="DT119" s="764"/>
      <c r="DU119" s="765"/>
      <c r="DV119" s="848">
        <v>1</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9374247</v>
      </c>
      <c r="BR120" s="842"/>
      <c r="BS120" s="842"/>
      <c r="BT120" s="842"/>
      <c r="BU120" s="842"/>
      <c r="BV120" s="842">
        <v>9790830</v>
      </c>
      <c r="BW120" s="842"/>
      <c r="BX120" s="842"/>
      <c r="BY120" s="842"/>
      <c r="BZ120" s="842"/>
      <c r="CA120" s="842">
        <v>10265972</v>
      </c>
      <c r="CB120" s="842"/>
      <c r="CC120" s="842"/>
      <c r="CD120" s="842"/>
      <c r="CE120" s="842"/>
      <c r="CF120" s="866">
        <v>97.8</v>
      </c>
      <c r="CG120" s="867"/>
      <c r="CH120" s="867"/>
      <c r="CI120" s="867"/>
      <c r="CJ120" s="867"/>
      <c r="CK120" s="868" t="s">
        <v>448</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4433772</v>
      </c>
      <c r="DH120" s="842"/>
      <c r="DI120" s="842"/>
      <c r="DJ120" s="842"/>
      <c r="DK120" s="842"/>
      <c r="DL120" s="842">
        <v>4094417</v>
      </c>
      <c r="DM120" s="842"/>
      <c r="DN120" s="842"/>
      <c r="DO120" s="842"/>
      <c r="DP120" s="842"/>
      <c r="DQ120" s="842">
        <v>3854674</v>
      </c>
      <c r="DR120" s="842"/>
      <c r="DS120" s="842"/>
      <c r="DT120" s="842"/>
      <c r="DU120" s="842"/>
      <c r="DV120" s="843">
        <v>36.700000000000003</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213478</v>
      </c>
      <c r="BR121" s="817"/>
      <c r="BS121" s="817"/>
      <c r="BT121" s="817"/>
      <c r="BU121" s="817"/>
      <c r="BV121" s="817">
        <v>191639</v>
      </c>
      <c r="BW121" s="817"/>
      <c r="BX121" s="817"/>
      <c r="BY121" s="817"/>
      <c r="BZ121" s="817"/>
      <c r="CA121" s="817">
        <v>181501</v>
      </c>
      <c r="CB121" s="817"/>
      <c r="CC121" s="817"/>
      <c r="CD121" s="817"/>
      <c r="CE121" s="817"/>
      <c r="CF121" s="875">
        <v>1.7</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2475965</v>
      </c>
      <c r="DH121" s="817"/>
      <c r="DI121" s="817"/>
      <c r="DJ121" s="817"/>
      <c r="DK121" s="817"/>
      <c r="DL121" s="817">
        <v>2404848</v>
      </c>
      <c r="DM121" s="817"/>
      <c r="DN121" s="817"/>
      <c r="DO121" s="817"/>
      <c r="DP121" s="817"/>
      <c r="DQ121" s="817">
        <v>2175611</v>
      </c>
      <c r="DR121" s="817"/>
      <c r="DS121" s="817"/>
      <c r="DT121" s="817"/>
      <c r="DU121" s="817"/>
      <c r="DV121" s="794">
        <v>20.7</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21344855</v>
      </c>
      <c r="BR122" s="845"/>
      <c r="BS122" s="845"/>
      <c r="BT122" s="845"/>
      <c r="BU122" s="845"/>
      <c r="BV122" s="845">
        <v>21936459</v>
      </c>
      <c r="BW122" s="845"/>
      <c r="BX122" s="845"/>
      <c r="BY122" s="845"/>
      <c r="BZ122" s="845"/>
      <c r="CA122" s="845">
        <v>22518427</v>
      </c>
      <c r="CB122" s="845"/>
      <c r="CC122" s="845"/>
      <c r="CD122" s="845"/>
      <c r="CE122" s="845"/>
      <c r="CF122" s="846">
        <v>214.5</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142171</v>
      </c>
      <c r="DH122" s="817"/>
      <c r="DI122" s="817"/>
      <c r="DJ122" s="817"/>
      <c r="DK122" s="817"/>
      <c r="DL122" s="817">
        <v>128218</v>
      </c>
      <c r="DM122" s="817"/>
      <c r="DN122" s="817"/>
      <c r="DO122" s="817"/>
      <c r="DP122" s="817"/>
      <c r="DQ122" s="817">
        <v>105783</v>
      </c>
      <c r="DR122" s="817"/>
      <c r="DS122" s="817"/>
      <c r="DT122" s="817"/>
      <c r="DU122" s="817"/>
      <c r="DV122" s="794">
        <v>1</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13000</v>
      </c>
      <c r="AB123" s="780"/>
      <c r="AC123" s="780"/>
      <c r="AD123" s="780"/>
      <c r="AE123" s="781"/>
      <c r="AF123" s="782">
        <v>13000</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30932580</v>
      </c>
      <c r="BR123" s="833"/>
      <c r="BS123" s="833"/>
      <c r="BT123" s="833"/>
      <c r="BU123" s="833"/>
      <c r="BV123" s="833">
        <v>31918928</v>
      </c>
      <c r="BW123" s="833"/>
      <c r="BX123" s="833"/>
      <c r="BY123" s="833"/>
      <c r="BZ123" s="833"/>
      <c r="CA123" s="833">
        <v>32965900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41.9</v>
      </c>
      <c r="BR124" s="831"/>
      <c r="BS124" s="831"/>
      <c r="BT124" s="831"/>
      <c r="BU124" s="831"/>
      <c r="BV124" s="831">
        <v>31.7</v>
      </c>
      <c r="BW124" s="831"/>
      <c r="BX124" s="831"/>
      <c r="BY124" s="831"/>
      <c r="BZ124" s="831"/>
      <c r="CA124" s="831">
        <v>12.9</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2017</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107</v>
      </c>
      <c r="AB127" s="780"/>
      <c r="AC127" s="780"/>
      <c r="AD127" s="780"/>
      <c r="AE127" s="781"/>
      <c r="AF127" s="782" t="s">
        <v>122</v>
      </c>
      <c r="AG127" s="780"/>
      <c r="AH127" s="780"/>
      <c r="AI127" s="780"/>
      <c r="AJ127" s="781"/>
      <c r="AK127" s="782">
        <v>61</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44520</v>
      </c>
      <c r="AB128" s="801"/>
      <c r="AC128" s="801"/>
      <c r="AD128" s="801"/>
      <c r="AE128" s="802"/>
      <c r="AF128" s="803">
        <v>37930</v>
      </c>
      <c r="AG128" s="801"/>
      <c r="AH128" s="801"/>
      <c r="AI128" s="801"/>
      <c r="AJ128" s="802"/>
      <c r="AK128" s="803">
        <v>36823</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13.02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12802894</v>
      </c>
      <c r="AB129" s="780"/>
      <c r="AC129" s="780"/>
      <c r="AD129" s="780"/>
      <c r="AE129" s="781"/>
      <c r="AF129" s="782">
        <v>12365400</v>
      </c>
      <c r="AG129" s="780"/>
      <c r="AH129" s="780"/>
      <c r="AI129" s="780"/>
      <c r="AJ129" s="781"/>
      <c r="AK129" s="782">
        <v>12297935</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18.02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1942566</v>
      </c>
      <c r="AB130" s="780"/>
      <c r="AC130" s="780"/>
      <c r="AD130" s="780"/>
      <c r="AE130" s="781"/>
      <c r="AF130" s="782">
        <v>1898931</v>
      </c>
      <c r="AG130" s="780"/>
      <c r="AH130" s="780"/>
      <c r="AI130" s="780"/>
      <c r="AJ130" s="781"/>
      <c r="AK130" s="782">
        <v>1801248</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11.8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10860328</v>
      </c>
      <c r="AB131" s="764"/>
      <c r="AC131" s="764"/>
      <c r="AD131" s="764"/>
      <c r="AE131" s="765"/>
      <c r="AF131" s="766">
        <v>10466469</v>
      </c>
      <c r="AG131" s="764"/>
      <c r="AH131" s="764"/>
      <c r="AI131" s="764"/>
      <c r="AJ131" s="765"/>
      <c r="AK131" s="766">
        <v>10496687</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12.9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10.873502159999999</v>
      </c>
      <c r="AB132" s="745"/>
      <c r="AC132" s="745"/>
      <c r="AD132" s="745"/>
      <c r="AE132" s="746"/>
      <c r="AF132" s="747">
        <v>12.325130850000001</v>
      </c>
      <c r="AG132" s="745"/>
      <c r="AH132" s="745"/>
      <c r="AI132" s="745"/>
      <c r="AJ132" s="746"/>
      <c r="AK132" s="747">
        <v>12.42755929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11.5</v>
      </c>
      <c r="AB133" s="724"/>
      <c r="AC133" s="724"/>
      <c r="AD133" s="724"/>
      <c r="AE133" s="725"/>
      <c r="AF133" s="723">
        <v>11.5</v>
      </c>
      <c r="AG133" s="724"/>
      <c r="AH133" s="724"/>
      <c r="AI133" s="724"/>
      <c r="AJ133" s="725"/>
      <c r="AK133" s="723">
        <v>11.8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Z0KcK0o4pmsLzguuZdUWXSBCWXaLRhOdaKoBy4UtDy83g/y+/QwMwGE69J56oIGIkKqZJutWzfOU2cIOhTn4g==" saltValue="2uhaorDeFIHs+zFRjulf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70" zoomScaleNormal="85" zoomScaleSheetLayoutView="70" workbookViewId="0">
      <selection activeCell="CS74" sqref="CS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8EwRNW2eIRAnNw6axu977D07ncdm3gNrQy8bVrP4SZ47l25UktQgZdooE61M6d5+rx9XQo6J8HHDAM/5pIRww==" saltValue="z5AEZ/NdtzQpRJzCo7Fa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CsarNgqPt4H9+/zevh8iCmDAAxeHYJwGLx8nvzC9bAVk85l/JOrX0iCMDofc/3EJxEiSz6h8WCrp6IcjH/vtA==" saltValue="UDsi6uG4/XuB3lbNp1Pa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L42" sqref="AL42"/>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486</v>
      </c>
      <c r="AL9" s="1134"/>
      <c r="AM9" s="1134"/>
      <c r="AN9" s="1135"/>
      <c r="AO9" s="281">
        <v>3600744</v>
      </c>
      <c r="AP9" s="281">
        <v>83341</v>
      </c>
      <c r="AQ9" s="282">
        <v>90328</v>
      </c>
      <c r="AR9" s="283">
        <v>-7.7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487</v>
      </c>
      <c r="AL10" s="1134"/>
      <c r="AM10" s="1134"/>
      <c r="AN10" s="1135"/>
      <c r="AO10" s="284">
        <v>32709</v>
      </c>
      <c r="AP10" s="284">
        <v>757</v>
      </c>
      <c r="AQ10" s="285">
        <v>7878</v>
      </c>
      <c r="AR10" s="286">
        <v>-90.4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488</v>
      </c>
      <c r="AL11" s="1134"/>
      <c r="AM11" s="1134"/>
      <c r="AN11" s="1135"/>
      <c r="AO11" s="284">
        <v>33031</v>
      </c>
      <c r="AP11" s="284">
        <v>765</v>
      </c>
      <c r="AQ11" s="285">
        <v>2111</v>
      </c>
      <c r="AR11" s="286">
        <v>-63.8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489</v>
      </c>
      <c r="AL12" s="1134"/>
      <c r="AM12" s="1134"/>
      <c r="AN12" s="1135"/>
      <c r="AO12" s="284" t="s">
        <v>490</v>
      </c>
      <c r="AP12" s="284" t="s">
        <v>490</v>
      </c>
      <c r="AQ12" s="285">
        <v>26</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491</v>
      </c>
      <c r="AL13" s="1134"/>
      <c r="AM13" s="1134"/>
      <c r="AN13" s="1135"/>
      <c r="AO13" s="284">
        <v>189730</v>
      </c>
      <c r="AP13" s="284">
        <v>4391</v>
      </c>
      <c r="AQ13" s="285">
        <v>2999</v>
      </c>
      <c r="AR13" s="286">
        <v>46.4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492</v>
      </c>
      <c r="AL14" s="1134"/>
      <c r="AM14" s="1134"/>
      <c r="AN14" s="1135"/>
      <c r="AO14" s="284">
        <v>31395</v>
      </c>
      <c r="AP14" s="284">
        <v>727</v>
      </c>
      <c r="AQ14" s="285">
        <v>1839</v>
      </c>
      <c r="AR14" s="286">
        <v>-60.5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493</v>
      </c>
      <c r="AL15" s="1137"/>
      <c r="AM15" s="1137"/>
      <c r="AN15" s="1138"/>
      <c r="AO15" s="284">
        <v>-346556</v>
      </c>
      <c r="AP15" s="284">
        <v>-8021</v>
      </c>
      <c r="AQ15" s="285">
        <v>-5426</v>
      </c>
      <c r="AR15" s="286">
        <v>47.8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178</v>
      </c>
      <c r="AL16" s="1137"/>
      <c r="AM16" s="1137"/>
      <c r="AN16" s="1138"/>
      <c r="AO16" s="284">
        <v>3541053</v>
      </c>
      <c r="AP16" s="284">
        <v>81959</v>
      </c>
      <c r="AQ16" s="285">
        <v>99756</v>
      </c>
      <c r="AR16" s="286">
        <v>-17.8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498</v>
      </c>
      <c r="AL21" s="1140"/>
      <c r="AM21" s="1140"/>
      <c r="AN21" s="1141"/>
      <c r="AO21" s="297">
        <v>8.17</v>
      </c>
      <c r="AP21" s="298">
        <v>9.01</v>
      </c>
      <c r="AQ21" s="299">
        <v>-0.84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499</v>
      </c>
      <c r="AL22" s="1140"/>
      <c r="AM22" s="1140"/>
      <c r="AN22" s="1141"/>
      <c r="AO22" s="302">
        <v>97.9</v>
      </c>
      <c r="AP22" s="303">
        <v>97.5</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500</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503</v>
      </c>
      <c r="AL32" s="1124"/>
      <c r="AM32" s="1124"/>
      <c r="AN32" s="1125"/>
      <c r="AO32" s="312">
        <v>2388975</v>
      </c>
      <c r="AP32" s="312">
        <v>55294</v>
      </c>
      <c r="AQ32" s="313">
        <v>56025</v>
      </c>
      <c r="AR32" s="314">
        <v>-1.3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504</v>
      </c>
      <c r="AL33" s="1124"/>
      <c r="AM33" s="1124"/>
      <c r="AN33" s="1125"/>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505</v>
      </c>
      <c r="AL34" s="1124"/>
      <c r="AM34" s="1124"/>
      <c r="AN34" s="1125"/>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506</v>
      </c>
      <c r="AL35" s="1124"/>
      <c r="AM35" s="1124"/>
      <c r="AN35" s="1125"/>
      <c r="AO35" s="312">
        <v>709699</v>
      </c>
      <c r="AP35" s="312">
        <v>16426</v>
      </c>
      <c r="AQ35" s="313">
        <v>18604</v>
      </c>
      <c r="AR35" s="314">
        <v>-11.7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507</v>
      </c>
      <c r="AL36" s="1124"/>
      <c r="AM36" s="1124"/>
      <c r="AN36" s="1125"/>
      <c r="AO36" s="312">
        <v>43818</v>
      </c>
      <c r="AP36" s="312">
        <v>1014</v>
      </c>
      <c r="AQ36" s="313">
        <v>2667</v>
      </c>
      <c r="AR36" s="314">
        <v>-62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508</v>
      </c>
      <c r="AL37" s="1124"/>
      <c r="AM37" s="1124"/>
      <c r="AN37" s="1125"/>
      <c r="AO37" s="312">
        <v>61</v>
      </c>
      <c r="AP37" s="312">
        <v>1</v>
      </c>
      <c r="AQ37" s="313">
        <v>441</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509</v>
      </c>
      <c r="AL38" s="1127"/>
      <c r="AM38" s="1127"/>
      <c r="AN38" s="1128"/>
      <c r="AO38" s="315" t="s">
        <v>490</v>
      </c>
      <c r="AP38" s="315" t="s">
        <v>490</v>
      </c>
      <c r="AQ38" s="316">
        <v>6</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510</v>
      </c>
      <c r="AL39" s="1127"/>
      <c r="AM39" s="1127"/>
      <c r="AN39" s="1128"/>
      <c r="AO39" s="312">
        <v>-36823</v>
      </c>
      <c r="AP39" s="312">
        <v>-852</v>
      </c>
      <c r="AQ39" s="313">
        <v>-4261</v>
      </c>
      <c r="AR39" s="314">
        <v>-80</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511</v>
      </c>
      <c r="AL40" s="1124"/>
      <c r="AM40" s="1124"/>
      <c r="AN40" s="1125"/>
      <c r="AO40" s="312">
        <v>-1801248</v>
      </c>
      <c r="AP40" s="312">
        <v>-41691</v>
      </c>
      <c r="AQ40" s="313">
        <v>-49695</v>
      </c>
      <c r="AR40" s="314">
        <v>-16.100000000000001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288</v>
      </c>
      <c r="AL41" s="1130"/>
      <c r="AM41" s="1130"/>
      <c r="AN41" s="1131"/>
      <c r="AO41" s="312">
        <v>1304482</v>
      </c>
      <c r="AP41" s="312">
        <v>30193</v>
      </c>
      <c r="AQ41" s="313">
        <v>23786</v>
      </c>
      <c r="AR41" s="314">
        <v>26.9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481</v>
      </c>
      <c r="AN49" s="1118" t="s">
        <v>514</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4262474</v>
      </c>
      <c r="AN51" s="334">
        <v>91211</v>
      </c>
      <c r="AO51" s="335">
        <v>101.4</v>
      </c>
      <c r="AP51" s="336">
        <v>74581</v>
      </c>
      <c r="AQ51" s="337">
        <v>7</v>
      </c>
      <c r="AR51" s="338">
        <v>94.4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953570</v>
      </c>
      <c r="AN52" s="342">
        <v>20405</v>
      </c>
      <c r="AO52" s="343">
        <v>4.2</v>
      </c>
      <c r="AP52" s="344">
        <v>41563</v>
      </c>
      <c r="AQ52" s="345">
        <v>6.8</v>
      </c>
      <c r="AR52" s="346">
        <v>-2.6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4686370</v>
      </c>
      <c r="AN53" s="334">
        <v>102173</v>
      </c>
      <c r="AO53" s="335">
        <v>12</v>
      </c>
      <c r="AP53" s="336">
        <v>76347</v>
      </c>
      <c r="AQ53" s="337">
        <v>2.4</v>
      </c>
      <c r="AR53" s="338">
        <v>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1357766</v>
      </c>
      <c r="AN54" s="342">
        <v>29602</v>
      </c>
      <c r="AO54" s="343">
        <v>45.1</v>
      </c>
      <c r="AP54" s="344">
        <v>41762</v>
      </c>
      <c r="AQ54" s="345">
        <v>0.5</v>
      </c>
      <c r="AR54" s="346">
        <v>44.6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4563574</v>
      </c>
      <c r="AN55" s="334">
        <v>101625</v>
      </c>
      <c r="AO55" s="335">
        <v>-0.5</v>
      </c>
      <c r="AP55" s="336">
        <v>69604</v>
      </c>
      <c r="AQ55" s="337">
        <v>-8.8000000000000007</v>
      </c>
      <c r="AR55" s="338">
        <v>8.3000000000000007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1762929</v>
      </c>
      <c r="AN56" s="342">
        <v>39258</v>
      </c>
      <c r="AO56" s="343">
        <v>32.6</v>
      </c>
      <c r="AP56" s="344">
        <v>36247</v>
      </c>
      <c r="AQ56" s="345">
        <v>-13.2</v>
      </c>
      <c r="AR56" s="346">
        <v>45.8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4568754</v>
      </c>
      <c r="AN57" s="334">
        <v>103656</v>
      </c>
      <c r="AO57" s="335">
        <v>2</v>
      </c>
      <c r="AP57" s="336">
        <v>68410</v>
      </c>
      <c r="AQ57" s="337">
        <v>-1.7</v>
      </c>
      <c r="AR57" s="338">
        <v>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1453080</v>
      </c>
      <c r="AN58" s="342">
        <v>32968</v>
      </c>
      <c r="AO58" s="343">
        <v>-16</v>
      </c>
      <c r="AP58" s="344">
        <v>35086</v>
      </c>
      <c r="AQ58" s="345">
        <v>-3.2</v>
      </c>
      <c r="AR58" s="346">
        <v>-12.8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2958007</v>
      </c>
      <c r="AN59" s="334">
        <v>68464</v>
      </c>
      <c r="AO59" s="335">
        <v>-34</v>
      </c>
      <c r="AP59" s="336">
        <v>73019</v>
      </c>
      <c r="AQ59" s="337">
        <v>6.7</v>
      </c>
      <c r="AR59" s="338">
        <v>-40.700000000000003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1179003</v>
      </c>
      <c r="AN60" s="342">
        <v>27289</v>
      </c>
      <c r="AO60" s="343">
        <v>-17.2</v>
      </c>
      <c r="AP60" s="344">
        <v>39427</v>
      </c>
      <c r="AQ60" s="345">
        <v>12.4</v>
      </c>
      <c r="AR60" s="346">
        <v>-29.6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4207836</v>
      </c>
      <c r="AN61" s="349">
        <v>93426</v>
      </c>
      <c r="AO61" s="350">
        <v>16.2</v>
      </c>
      <c r="AP61" s="351">
        <v>72392</v>
      </c>
      <c r="AQ61" s="352">
        <v>1.1000000000000001</v>
      </c>
      <c r="AR61" s="338">
        <v>15.1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1341270</v>
      </c>
      <c r="AN62" s="342">
        <v>29904</v>
      </c>
      <c r="AO62" s="343">
        <v>9.6999999999999993</v>
      </c>
      <c r="AP62" s="344">
        <v>38817</v>
      </c>
      <c r="AQ62" s="345">
        <v>0.7</v>
      </c>
      <c r="AR62" s="346">
        <v>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NELCJFYpANuXaahS0jj6yzGmHYa8qseAue0z4TFtbybbx06vgSsOJkeqQ7ZvfFnBIFMPheyVX76hhIzPHGP4Q==" saltValue="/7nQB4Ng1Gt9E+OxtIoG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U12" sqref="BU1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O/EsPP5S6rh2tz7HP0hFVqrJyJYPyumld7ao/047ZXOePt+8o1eP8nGZXd0PEH9WmEuXUTEEYEiF3mL5KQDWZg==" saltValue="6QULSin1aHGmvyA/JtBs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W17" sqref="BW17"/>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A0XsNCVGiuG9u9QmVRYlEhA1sbHw8ZaQ6Br8WnGHDc1ts8t+mkVaXb6h6pSHwahKYHKmN7P4/aRDZUk+IDInEQ==" saltValue="a9C7znbX0qIx6dn2chhg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2" t="s">
        <v>3</v>
      </c>
      <c r="D47" s="1142"/>
      <c r="E47" s="1143"/>
      <c r="F47" s="11">
        <v>24.51</v>
      </c>
      <c r="G47" s="12">
        <v>24.18</v>
      </c>
      <c r="H47" s="12">
        <v>26.68</v>
      </c>
      <c r="I47" s="12">
        <v>27.66</v>
      </c>
      <c r="J47" s="13">
        <v>25.65</v>
      </c>
    </row>
    <row r="48" spans="2:10" ht="57.75" customHeight="1" x14ac:dyDescent="0.15">
      <c r="B48" s="14"/>
      <c r="C48" s="1144" t="s">
        <v>4</v>
      </c>
      <c r="D48" s="1144"/>
      <c r="E48" s="1145"/>
      <c r="F48" s="15">
        <v>6.52</v>
      </c>
      <c r="G48" s="16">
        <v>7.95</v>
      </c>
      <c r="H48" s="16">
        <v>4.74</v>
      </c>
      <c r="I48" s="16">
        <v>7.95</v>
      </c>
      <c r="J48" s="17">
        <v>5.69</v>
      </c>
    </row>
    <row r="49" spans="2:10" ht="57.75" customHeight="1" thickBot="1" x14ac:dyDescent="0.2">
      <c r="B49" s="18"/>
      <c r="C49" s="1146" t="s">
        <v>5</v>
      </c>
      <c r="D49" s="1146"/>
      <c r="E49" s="1147"/>
      <c r="F49" s="19">
        <v>1.56</v>
      </c>
      <c r="G49" s="20">
        <v>1.73</v>
      </c>
      <c r="H49" s="20">
        <v>0.52</v>
      </c>
      <c r="I49" s="20">
        <v>3.07</v>
      </c>
      <c r="J49" s="21" t="s">
        <v>533</v>
      </c>
    </row>
    <row r="50" spans="2:10" x14ac:dyDescent="0.15"/>
  </sheetData>
  <sheetProtection algorithmName="SHA-512" hashValue="yYq+p7JMpsy9JYGcHGtRVZpOFg2Zwtz0olPsU54k74JanG0F4Wb2HRv+lACj2Xsq0DLPjd2LY1ir6Ka+/1W3Bg==" saltValue="N5//TCdZKVl9560aRyqL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7" zoomScale="55" zoomScaleNormal="55"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4" t="s">
        <v>534</v>
      </c>
      <c r="D34" s="1154"/>
      <c r="E34" s="1155"/>
      <c r="F34" s="32">
        <v>11.78</v>
      </c>
      <c r="G34" s="33">
        <v>11.23</v>
      </c>
      <c r="H34" s="33">
        <v>10.74</v>
      </c>
      <c r="I34" s="33">
        <v>9.34</v>
      </c>
      <c r="J34" s="34">
        <v>9.2100000000000009</v>
      </c>
      <c r="K34" s="22"/>
      <c r="L34" s="22"/>
      <c r="M34" s="22"/>
      <c r="N34" s="22"/>
      <c r="O34" s="22"/>
      <c r="P34" s="22"/>
    </row>
    <row r="35" spans="1:16" ht="39" customHeight="1" x14ac:dyDescent="0.15">
      <c r="A35" s="22"/>
      <c r="B35" s="35"/>
      <c r="C35" s="1148" t="s">
        <v>535</v>
      </c>
      <c r="D35" s="1149"/>
      <c r="E35" s="1150"/>
      <c r="F35" s="36">
        <v>6.51</v>
      </c>
      <c r="G35" s="37">
        <v>7.94</v>
      </c>
      <c r="H35" s="37">
        <v>4.7300000000000004</v>
      </c>
      <c r="I35" s="37">
        <v>7.94</v>
      </c>
      <c r="J35" s="38">
        <v>5.69</v>
      </c>
      <c r="K35" s="22"/>
      <c r="L35" s="22"/>
      <c r="M35" s="22"/>
      <c r="N35" s="22"/>
      <c r="O35" s="22"/>
      <c r="P35" s="22"/>
    </row>
    <row r="36" spans="1:16" ht="39" customHeight="1" x14ac:dyDescent="0.15">
      <c r="A36" s="22"/>
      <c r="B36" s="35"/>
      <c r="C36" s="1148" t="s">
        <v>536</v>
      </c>
      <c r="D36" s="1149"/>
      <c r="E36" s="1150"/>
      <c r="F36" s="36" t="s">
        <v>490</v>
      </c>
      <c r="G36" s="37">
        <v>0.93</v>
      </c>
      <c r="H36" s="37">
        <v>1.02</v>
      </c>
      <c r="I36" s="37">
        <v>1.59</v>
      </c>
      <c r="J36" s="38">
        <v>2.08</v>
      </c>
      <c r="K36" s="22"/>
      <c r="L36" s="22"/>
      <c r="M36" s="22"/>
      <c r="N36" s="22"/>
      <c r="O36" s="22"/>
      <c r="P36" s="22"/>
    </row>
    <row r="37" spans="1:16" ht="39" customHeight="1" x14ac:dyDescent="0.15">
      <c r="A37" s="22"/>
      <c r="B37" s="35"/>
      <c r="C37" s="1148" t="s">
        <v>537</v>
      </c>
      <c r="D37" s="1149"/>
      <c r="E37" s="1150"/>
      <c r="F37" s="36">
        <v>0.38</v>
      </c>
      <c r="G37" s="37">
        <v>0.64</v>
      </c>
      <c r="H37" s="37">
        <v>0.69</v>
      </c>
      <c r="I37" s="37">
        <v>1.28</v>
      </c>
      <c r="J37" s="38">
        <v>1.77</v>
      </c>
      <c r="K37" s="22"/>
      <c r="L37" s="22"/>
      <c r="M37" s="22"/>
      <c r="N37" s="22"/>
      <c r="O37" s="22"/>
      <c r="P37" s="22"/>
    </row>
    <row r="38" spans="1:16" ht="39" customHeight="1" x14ac:dyDescent="0.15">
      <c r="A38" s="22"/>
      <c r="B38" s="35"/>
      <c r="C38" s="1148" t="s">
        <v>538</v>
      </c>
      <c r="D38" s="1149"/>
      <c r="E38" s="1150"/>
      <c r="F38" s="36">
        <v>0.35</v>
      </c>
      <c r="G38" s="37">
        <v>0.48</v>
      </c>
      <c r="H38" s="37">
        <v>0.45</v>
      </c>
      <c r="I38" s="37">
        <v>0.01</v>
      </c>
      <c r="J38" s="38">
        <v>0.39</v>
      </c>
      <c r="K38" s="22"/>
      <c r="L38" s="22"/>
      <c r="M38" s="22"/>
      <c r="N38" s="22"/>
      <c r="O38" s="22"/>
      <c r="P38" s="22"/>
    </row>
    <row r="39" spans="1:16" ht="39" customHeight="1" x14ac:dyDescent="0.15">
      <c r="A39" s="22"/>
      <c r="B39" s="35"/>
      <c r="C39" s="1148" t="s">
        <v>539</v>
      </c>
      <c r="D39" s="1149"/>
      <c r="E39" s="1150"/>
      <c r="F39" s="36">
        <v>0.1</v>
      </c>
      <c r="G39" s="37">
        <v>7.0000000000000007E-2</v>
      </c>
      <c r="H39" s="37">
        <v>7.0000000000000007E-2</v>
      </c>
      <c r="I39" s="37">
        <v>0.16</v>
      </c>
      <c r="J39" s="38">
        <v>0.09</v>
      </c>
      <c r="K39" s="22"/>
      <c r="L39" s="22"/>
      <c r="M39" s="22"/>
      <c r="N39" s="22"/>
      <c r="O39" s="22"/>
      <c r="P39" s="22"/>
    </row>
    <row r="40" spans="1:16" ht="39" customHeight="1" x14ac:dyDescent="0.15">
      <c r="A40" s="22"/>
      <c r="B40" s="35"/>
      <c r="C40" s="1148" t="s">
        <v>540</v>
      </c>
      <c r="D40" s="1149"/>
      <c r="E40" s="1150"/>
      <c r="F40" s="36">
        <v>0</v>
      </c>
      <c r="G40" s="37">
        <v>0</v>
      </c>
      <c r="H40" s="37">
        <v>0.01</v>
      </c>
      <c r="I40" s="37">
        <v>0</v>
      </c>
      <c r="J40" s="38">
        <v>0.02</v>
      </c>
      <c r="K40" s="22"/>
      <c r="L40" s="22"/>
      <c r="M40" s="22"/>
      <c r="N40" s="22"/>
      <c r="O40" s="22"/>
      <c r="P40" s="22"/>
    </row>
    <row r="41" spans="1:16" ht="39" customHeight="1" x14ac:dyDescent="0.15">
      <c r="A41" s="22"/>
      <c r="B41" s="35"/>
      <c r="C41" s="1148" t="s">
        <v>541</v>
      </c>
      <c r="D41" s="1149"/>
      <c r="E41" s="1150"/>
      <c r="F41" s="36">
        <v>0</v>
      </c>
      <c r="G41" s="37">
        <v>0</v>
      </c>
      <c r="H41" s="37">
        <v>0</v>
      </c>
      <c r="I41" s="37">
        <v>0</v>
      </c>
      <c r="J41" s="38">
        <v>0</v>
      </c>
      <c r="K41" s="22"/>
      <c r="L41" s="22"/>
      <c r="M41" s="22"/>
      <c r="N41" s="22"/>
      <c r="O41" s="22"/>
      <c r="P41" s="22"/>
    </row>
    <row r="42" spans="1:16" ht="39" customHeight="1" x14ac:dyDescent="0.15">
      <c r="A42" s="22"/>
      <c r="B42" s="39"/>
      <c r="C42" s="1148" t="s">
        <v>542</v>
      </c>
      <c r="D42" s="1149"/>
      <c r="E42" s="1150"/>
      <c r="F42" s="36" t="s">
        <v>490</v>
      </c>
      <c r="G42" s="37" t="s">
        <v>490</v>
      </c>
      <c r="H42" s="37" t="s">
        <v>490</v>
      </c>
      <c r="I42" s="37" t="s">
        <v>490</v>
      </c>
      <c r="J42" s="38" t="s">
        <v>490</v>
      </c>
      <c r="K42" s="22"/>
      <c r="L42" s="22"/>
      <c r="M42" s="22"/>
      <c r="N42" s="22"/>
      <c r="O42" s="22"/>
      <c r="P42" s="22"/>
    </row>
    <row r="43" spans="1:16" ht="39" customHeight="1" thickBot="1" x14ac:dyDescent="0.2">
      <c r="A43" s="22"/>
      <c r="B43" s="40"/>
      <c r="C43" s="1151" t="s">
        <v>543</v>
      </c>
      <c r="D43" s="1152"/>
      <c r="E43" s="1153"/>
      <c r="F43" s="41">
        <v>0.09</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CunN3e/HUZZIs9lmcOA0KC+fCKkpF2UINS5QXTK3fxz8lqHqXkkdGVnFomfUWXOKd5+j/hW74nkvE2hjyKabQ==" saltValue="RZeL8IoUqqqyU4sLkaTR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10" zoomScale="70" zoomScaleNormal="70" zoomScaleSheetLayoutView="55" workbookViewId="0">
      <selection activeCell="O55" sqref="O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2408</v>
      </c>
      <c r="L45" s="60">
        <v>2370</v>
      </c>
      <c r="M45" s="60">
        <v>2373</v>
      </c>
      <c r="N45" s="60">
        <v>2451</v>
      </c>
      <c r="O45" s="61">
        <v>2389</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490</v>
      </c>
      <c r="L46" s="64" t="s">
        <v>490</v>
      </c>
      <c r="M46" s="64" t="s">
        <v>490</v>
      </c>
      <c r="N46" s="64" t="s">
        <v>490</v>
      </c>
      <c r="O46" s="65" t="s">
        <v>490</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490</v>
      </c>
      <c r="L47" s="64" t="s">
        <v>490</v>
      </c>
      <c r="M47" s="64" t="s">
        <v>490</v>
      </c>
      <c r="N47" s="64" t="s">
        <v>490</v>
      </c>
      <c r="O47" s="65" t="s">
        <v>490</v>
      </c>
      <c r="P47" s="48"/>
      <c r="Q47" s="48"/>
      <c r="R47" s="48"/>
      <c r="S47" s="48"/>
      <c r="T47" s="48"/>
      <c r="U47" s="48"/>
    </row>
    <row r="48" spans="1:21" ht="30.75" customHeight="1" x14ac:dyDescent="0.15">
      <c r="A48" s="48"/>
      <c r="B48" s="1181"/>
      <c r="C48" s="1182"/>
      <c r="D48" s="62"/>
      <c r="E48" s="1158" t="s">
        <v>13</v>
      </c>
      <c r="F48" s="1158"/>
      <c r="G48" s="1158"/>
      <c r="H48" s="1158"/>
      <c r="I48" s="1158"/>
      <c r="J48" s="1159"/>
      <c r="K48" s="63">
        <v>950</v>
      </c>
      <c r="L48" s="64">
        <v>751</v>
      </c>
      <c r="M48" s="64">
        <v>733</v>
      </c>
      <c r="N48" s="64">
        <v>715</v>
      </c>
      <c r="O48" s="65">
        <v>710</v>
      </c>
      <c r="P48" s="48"/>
      <c r="Q48" s="48"/>
      <c r="R48" s="48"/>
      <c r="S48" s="48"/>
      <c r="T48" s="48"/>
      <c r="U48" s="48"/>
    </row>
    <row r="49" spans="1:21" ht="30.75" customHeight="1" x14ac:dyDescent="0.15">
      <c r="A49" s="48"/>
      <c r="B49" s="1181"/>
      <c r="C49" s="1182"/>
      <c r="D49" s="62"/>
      <c r="E49" s="1158" t="s">
        <v>14</v>
      </c>
      <c r="F49" s="1158"/>
      <c r="G49" s="1158"/>
      <c r="H49" s="1158"/>
      <c r="I49" s="1158"/>
      <c r="J49" s="1159"/>
      <c r="K49" s="63">
        <v>47</v>
      </c>
      <c r="L49" s="64">
        <v>46</v>
      </c>
      <c r="M49" s="64">
        <v>46</v>
      </c>
      <c r="N49" s="64">
        <v>48</v>
      </c>
      <c r="O49" s="65">
        <v>44</v>
      </c>
      <c r="P49" s="48"/>
      <c r="Q49" s="48"/>
      <c r="R49" s="48"/>
      <c r="S49" s="48"/>
      <c r="T49" s="48"/>
      <c r="U49" s="48"/>
    </row>
    <row r="50" spans="1:21" ht="30.75" customHeight="1" x14ac:dyDescent="0.15">
      <c r="A50" s="48"/>
      <c r="B50" s="1181"/>
      <c r="C50" s="1182"/>
      <c r="D50" s="62"/>
      <c r="E50" s="1158" t="s">
        <v>15</v>
      </c>
      <c r="F50" s="1158"/>
      <c r="G50" s="1158"/>
      <c r="H50" s="1158"/>
      <c r="I50" s="1158"/>
      <c r="J50" s="1159"/>
      <c r="K50" s="63">
        <v>16</v>
      </c>
      <c r="L50" s="64">
        <v>17</v>
      </c>
      <c r="M50" s="64">
        <v>15</v>
      </c>
      <c r="N50" s="64">
        <v>13</v>
      </c>
      <c r="O50" s="65">
        <v>0</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490</v>
      </c>
      <c r="L51" s="64" t="s">
        <v>490</v>
      </c>
      <c r="M51" s="64" t="s">
        <v>490</v>
      </c>
      <c r="N51" s="64" t="s">
        <v>490</v>
      </c>
      <c r="O51" s="65" t="s">
        <v>490</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2181</v>
      </c>
      <c r="L52" s="64">
        <v>1985</v>
      </c>
      <c r="M52" s="64">
        <v>1988</v>
      </c>
      <c r="N52" s="64">
        <v>1937</v>
      </c>
      <c r="O52" s="65">
        <v>1839</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1240</v>
      </c>
      <c r="L53" s="69">
        <v>1199</v>
      </c>
      <c r="M53" s="69">
        <v>1179</v>
      </c>
      <c r="N53" s="69">
        <v>1290</v>
      </c>
      <c r="O53" s="70">
        <v>1304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4" t="s">
        <v>24</v>
      </c>
      <c r="C58" s="1165"/>
      <c r="D58" s="1170" t="s">
        <v>25</v>
      </c>
      <c r="E58" s="1171"/>
      <c r="F58" s="1171"/>
      <c r="G58" s="1171"/>
      <c r="H58" s="1171"/>
      <c r="I58" s="1171"/>
      <c r="J58" s="1172"/>
      <c r="K58" s="83"/>
      <c r="L58" s="84"/>
      <c r="M58" s="84"/>
      <c r="N58" s="84"/>
      <c r="O58" s="85"/>
    </row>
    <row r="59" spans="1:21" ht="31.5" customHeight="1" x14ac:dyDescent="0.15">
      <c r="B59" s="1166"/>
      <c r="C59" s="1167"/>
      <c r="D59" s="1173" t="s">
        <v>26</v>
      </c>
      <c r="E59" s="1174"/>
      <c r="F59" s="1174"/>
      <c r="G59" s="1174"/>
      <c r="H59" s="1174"/>
      <c r="I59" s="1174"/>
      <c r="J59" s="1175"/>
      <c r="K59" s="86"/>
      <c r="L59" s="87"/>
      <c r="M59" s="87"/>
      <c r="N59" s="87"/>
      <c r="O59" s="88"/>
    </row>
    <row r="60" spans="1:21" ht="31.5" customHeight="1" thickBot="1" x14ac:dyDescent="0.2">
      <c r="B60" s="1168"/>
      <c r="C60" s="1169"/>
      <c r="D60" s="1176" t="s">
        <v>27</v>
      </c>
      <c r="E60" s="1177"/>
      <c r="F60" s="1177"/>
      <c r="G60" s="1177"/>
      <c r="H60" s="1177"/>
      <c r="I60" s="1177"/>
      <c r="J60" s="117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X8Z5L+Ti8hWccJAdQ0ISMmjmRQ0QAcrRoYE6hVIP+b2+gGrYusJ6lNgjGHVT/Oz8qXyjOKG00E4nSHKXaqehA==" saltValue="0Tjunf+cPF/TbaXbiA80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J3" sqref="J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9" t="s">
        <v>30</v>
      </c>
      <c r="C41" s="1200"/>
      <c r="D41" s="105"/>
      <c r="E41" s="1201" t="s">
        <v>31</v>
      </c>
      <c r="F41" s="1201"/>
      <c r="G41" s="1201"/>
      <c r="H41" s="1202"/>
      <c r="I41" s="355">
        <v>22968</v>
      </c>
      <c r="J41" s="356">
        <v>23883</v>
      </c>
      <c r="K41" s="356">
        <v>24580</v>
      </c>
      <c r="L41" s="356">
        <v>25001</v>
      </c>
      <c r="M41" s="357">
        <v>24732</v>
      </c>
    </row>
    <row r="42" spans="2:13" ht="27.75" customHeight="1" x14ac:dyDescent="0.15">
      <c r="B42" s="1189"/>
      <c r="C42" s="1190"/>
      <c r="D42" s="106"/>
      <c r="E42" s="1193" t="s">
        <v>32</v>
      </c>
      <c r="F42" s="1193"/>
      <c r="G42" s="1193"/>
      <c r="H42" s="1194"/>
      <c r="I42" s="358">
        <v>42</v>
      </c>
      <c r="J42" s="359">
        <v>95</v>
      </c>
      <c r="K42" s="359">
        <v>78</v>
      </c>
      <c r="L42" s="359">
        <v>91</v>
      </c>
      <c r="M42" s="360">
        <v>103</v>
      </c>
    </row>
    <row r="43" spans="2:13" ht="27.75" customHeight="1" x14ac:dyDescent="0.15">
      <c r="B43" s="1189"/>
      <c r="C43" s="1190"/>
      <c r="D43" s="106"/>
      <c r="E43" s="1193" t="s">
        <v>33</v>
      </c>
      <c r="F43" s="1193"/>
      <c r="G43" s="1193"/>
      <c r="H43" s="1194"/>
      <c r="I43" s="358">
        <v>7438</v>
      </c>
      <c r="J43" s="359">
        <v>7334</v>
      </c>
      <c r="K43" s="359">
        <v>7052</v>
      </c>
      <c r="L43" s="359">
        <v>6627</v>
      </c>
      <c r="M43" s="360">
        <v>6136</v>
      </c>
    </row>
    <row r="44" spans="2:13" ht="27.75" customHeight="1" x14ac:dyDescent="0.15">
      <c r="B44" s="1189"/>
      <c r="C44" s="1190"/>
      <c r="D44" s="106"/>
      <c r="E44" s="1193" t="s">
        <v>34</v>
      </c>
      <c r="F44" s="1193"/>
      <c r="G44" s="1193"/>
      <c r="H44" s="1194"/>
      <c r="I44" s="358">
        <v>341</v>
      </c>
      <c r="J44" s="359">
        <v>296</v>
      </c>
      <c r="K44" s="359">
        <v>259</v>
      </c>
      <c r="L44" s="359">
        <v>213</v>
      </c>
      <c r="M44" s="360">
        <v>170</v>
      </c>
    </row>
    <row r="45" spans="2:13" ht="27.75" customHeight="1" x14ac:dyDescent="0.15">
      <c r="B45" s="1189"/>
      <c r="C45" s="1190"/>
      <c r="D45" s="106"/>
      <c r="E45" s="1193" t="s">
        <v>35</v>
      </c>
      <c r="F45" s="1193"/>
      <c r="G45" s="1193"/>
      <c r="H45" s="1194"/>
      <c r="I45" s="358">
        <v>4002</v>
      </c>
      <c r="J45" s="359">
        <v>3748</v>
      </c>
      <c r="K45" s="359">
        <v>3522</v>
      </c>
      <c r="L45" s="359">
        <v>3314</v>
      </c>
      <c r="M45" s="360">
        <v>3180</v>
      </c>
    </row>
    <row r="46" spans="2:13" ht="27.75" customHeight="1" x14ac:dyDescent="0.15">
      <c r="B46" s="1189"/>
      <c r="C46" s="1190"/>
      <c r="D46" s="107"/>
      <c r="E46" s="1193" t="s">
        <v>36</v>
      </c>
      <c r="F46" s="1193"/>
      <c r="G46" s="1193"/>
      <c r="H46" s="1194"/>
      <c r="I46" s="358" t="s">
        <v>490</v>
      </c>
      <c r="J46" s="359" t="s">
        <v>490</v>
      </c>
      <c r="K46" s="359" t="s">
        <v>490</v>
      </c>
      <c r="L46" s="359" t="s">
        <v>490</v>
      </c>
      <c r="M46" s="360" t="s">
        <v>490</v>
      </c>
    </row>
    <row r="47" spans="2:13" ht="27.75" customHeight="1" x14ac:dyDescent="0.15">
      <c r="B47" s="1189"/>
      <c r="C47" s="1190"/>
      <c r="D47" s="108"/>
      <c r="E47" s="1203" t="s">
        <v>37</v>
      </c>
      <c r="F47" s="1204"/>
      <c r="G47" s="1204"/>
      <c r="H47" s="1205"/>
      <c r="I47" s="358" t="s">
        <v>490</v>
      </c>
      <c r="J47" s="359" t="s">
        <v>490</v>
      </c>
      <c r="K47" s="359" t="s">
        <v>490</v>
      </c>
      <c r="L47" s="359" t="s">
        <v>490</v>
      </c>
      <c r="M47" s="360" t="s">
        <v>490</v>
      </c>
    </row>
    <row r="48" spans="2:13" ht="27.75" customHeight="1" x14ac:dyDescent="0.15">
      <c r="B48" s="1189"/>
      <c r="C48" s="1190"/>
      <c r="D48" s="106"/>
      <c r="E48" s="1193" t="s">
        <v>38</v>
      </c>
      <c r="F48" s="1193"/>
      <c r="G48" s="1193"/>
      <c r="H48" s="1194"/>
      <c r="I48" s="358" t="s">
        <v>490</v>
      </c>
      <c r="J48" s="359" t="s">
        <v>490</v>
      </c>
      <c r="K48" s="359" t="s">
        <v>490</v>
      </c>
      <c r="L48" s="359" t="s">
        <v>490</v>
      </c>
      <c r="M48" s="360" t="s">
        <v>490</v>
      </c>
    </row>
    <row r="49" spans="2:13" ht="27.75" customHeight="1" x14ac:dyDescent="0.15">
      <c r="B49" s="1191"/>
      <c r="C49" s="1192"/>
      <c r="D49" s="106"/>
      <c r="E49" s="1193" t="s">
        <v>39</v>
      </c>
      <c r="F49" s="1193"/>
      <c r="G49" s="1193"/>
      <c r="H49" s="1194"/>
      <c r="I49" s="358" t="s">
        <v>490</v>
      </c>
      <c r="J49" s="359" t="s">
        <v>490</v>
      </c>
      <c r="K49" s="359" t="s">
        <v>490</v>
      </c>
      <c r="L49" s="359" t="s">
        <v>490</v>
      </c>
      <c r="M49" s="360" t="s">
        <v>490</v>
      </c>
    </row>
    <row r="50" spans="2:13" ht="27.75" customHeight="1" x14ac:dyDescent="0.15">
      <c r="B50" s="1187" t="s">
        <v>40</v>
      </c>
      <c r="C50" s="1188"/>
      <c r="D50" s="109"/>
      <c r="E50" s="1193" t="s">
        <v>41</v>
      </c>
      <c r="F50" s="1193"/>
      <c r="G50" s="1193"/>
      <c r="H50" s="1194"/>
      <c r="I50" s="358">
        <v>7765</v>
      </c>
      <c r="J50" s="359">
        <v>7811</v>
      </c>
      <c r="K50" s="359">
        <v>9374</v>
      </c>
      <c r="L50" s="359">
        <v>9791</v>
      </c>
      <c r="M50" s="360">
        <v>10266</v>
      </c>
    </row>
    <row r="51" spans="2:13" ht="27.75" customHeight="1" x14ac:dyDescent="0.15">
      <c r="B51" s="1189"/>
      <c r="C51" s="1190"/>
      <c r="D51" s="106"/>
      <c r="E51" s="1193" t="s">
        <v>42</v>
      </c>
      <c r="F51" s="1193"/>
      <c r="G51" s="1193"/>
      <c r="H51" s="1194"/>
      <c r="I51" s="358">
        <v>262</v>
      </c>
      <c r="J51" s="359">
        <v>243</v>
      </c>
      <c r="K51" s="359">
        <v>213</v>
      </c>
      <c r="L51" s="359">
        <v>192</v>
      </c>
      <c r="M51" s="360">
        <v>182</v>
      </c>
    </row>
    <row r="52" spans="2:13" ht="27.75" customHeight="1" x14ac:dyDescent="0.15">
      <c r="B52" s="1191"/>
      <c r="C52" s="1192"/>
      <c r="D52" s="106"/>
      <c r="E52" s="1193" t="s">
        <v>43</v>
      </c>
      <c r="F52" s="1193"/>
      <c r="G52" s="1193"/>
      <c r="H52" s="1194"/>
      <c r="I52" s="358">
        <v>20935</v>
      </c>
      <c r="J52" s="359">
        <v>20649</v>
      </c>
      <c r="K52" s="359">
        <v>21345</v>
      </c>
      <c r="L52" s="359">
        <v>21936</v>
      </c>
      <c r="M52" s="360">
        <v>22518</v>
      </c>
    </row>
    <row r="53" spans="2:13" ht="27.75" customHeight="1" thickBot="1" x14ac:dyDescent="0.2">
      <c r="B53" s="1195" t="s">
        <v>19</v>
      </c>
      <c r="C53" s="1196"/>
      <c r="D53" s="110"/>
      <c r="E53" s="1197" t="s">
        <v>44</v>
      </c>
      <c r="F53" s="1197"/>
      <c r="G53" s="1197"/>
      <c r="H53" s="1198"/>
      <c r="I53" s="361">
        <v>5828</v>
      </c>
      <c r="J53" s="362">
        <v>6654</v>
      </c>
      <c r="K53" s="362">
        <v>4558</v>
      </c>
      <c r="L53" s="362">
        <v>3327</v>
      </c>
      <c r="M53" s="363">
        <v>1356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kZb4GmdM1CggQDsoYuXMOqC6dwzjbFcVzjpm/cdYz9tbK0v8RWAP03ctqJPZkKhKm83/bl+83ClTrkC7SuW5A==" saltValue="MHMM5ex25L/QAg2VnimJ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55" zoomScaleNormal="55"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4" t="s">
        <v>46</v>
      </c>
      <c r="D55" s="1214"/>
      <c r="E55" s="1215"/>
      <c r="F55" s="122">
        <v>3416</v>
      </c>
      <c r="G55" s="122">
        <v>3420</v>
      </c>
      <c r="H55" s="123">
        <v>3154</v>
      </c>
    </row>
    <row r="56" spans="2:8" ht="52.5" customHeight="1" x14ac:dyDescent="0.15">
      <c r="B56" s="124"/>
      <c r="C56" s="1216" t="s">
        <v>47</v>
      </c>
      <c r="D56" s="1216"/>
      <c r="E56" s="1217"/>
      <c r="F56" s="125">
        <v>2204</v>
      </c>
      <c r="G56" s="125">
        <v>3190</v>
      </c>
      <c r="H56" s="126">
        <v>3694</v>
      </c>
    </row>
    <row r="57" spans="2:8" ht="53.25" customHeight="1" x14ac:dyDescent="0.15">
      <c r="B57" s="124"/>
      <c r="C57" s="1218" t="s">
        <v>48</v>
      </c>
      <c r="D57" s="1218"/>
      <c r="E57" s="1219"/>
      <c r="F57" s="127">
        <v>2691</v>
      </c>
      <c r="G57" s="127">
        <v>2131</v>
      </c>
      <c r="H57" s="128">
        <v>2514</v>
      </c>
    </row>
    <row r="58" spans="2:8" ht="45.75" customHeight="1" x14ac:dyDescent="0.15">
      <c r="B58" s="129"/>
      <c r="C58" s="1206" t="s">
        <v>561</v>
      </c>
      <c r="D58" s="1207"/>
      <c r="E58" s="1208"/>
      <c r="F58" s="130">
        <v>849</v>
      </c>
      <c r="G58" s="130">
        <v>965</v>
      </c>
      <c r="H58" s="131">
        <v>1088</v>
      </c>
    </row>
    <row r="59" spans="2:8" ht="45.75" customHeight="1" x14ac:dyDescent="0.15">
      <c r="B59" s="129"/>
      <c r="C59" s="1206" t="s">
        <v>562</v>
      </c>
      <c r="D59" s="1207" t="s">
        <v>562</v>
      </c>
      <c r="E59" s="1208" t="s">
        <v>562</v>
      </c>
      <c r="F59" s="130" t="s">
        <v>490</v>
      </c>
      <c r="G59" s="130">
        <v>233</v>
      </c>
      <c r="H59" s="131">
        <v>233</v>
      </c>
    </row>
    <row r="60" spans="2:8" ht="45.75" customHeight="1" x14ac:dyDescent="0.15">
      <c r="B60" s="129"/>
      <c r="C60" s="1206" t="s">
        <v>563</v>
      </c>
      <c r="D60" s="1207" t="s">
        <v>563</v>
      </c>
      <c r="E60" s="1208" t="s">
        <v>563</v>
      </c>
      <c r="F60" s="130">
        <v>1314</v>
      </c>
      <c r="G60" s="130">
        <v>387</v>
      </c>
      <c r="H60" s="131">
        <v>626</v>
      </c>
    </row>
    <row r="61" spans="2:8" ht="45.75" customHeight="1" x14ac:dyDescent="0.15">
      <c r="B61" s="129"/>
      <c r="C61" s="1206" t="s">
        <v>564</v>
      </c>
      <c r="D61" s="1207"/>
      <c r="E61" s="1208"/>
      <c r="F61" s="130">
        <v>172</v>
      </c>
      <c r="G61" s="130">
        <v>199</v>
      </c>
      <c r="H61" s="131">
        <v>214</v>
      </c>
    </row>
    <row r="62" spans="2:8" ht="45.75" customHeight="1" thickBot="1" x14ac:dyDescent="0.2">
      <c r="B62" s="132"/>
      <c r="C62" s="1209" t="s">
        <v>565</v>
      </c>
      <c r="D62" s="1210" t="s">
        <v>565</v>
      </c>
      <c r="E62" s="1211" t="s">
        <v>565</v>
      </c>
      <c r="F62" s="133">
        <v>43</v>
      </c>
      <c r="G62" s="133">
        <v>58</v>
      </c>
      <c r="H62" s="134">
        <v>72</v>
      </c>
    </row>
    <row r="63" spans="2:8" ht="52.5" customHeight="1" thickBot="1" x14ac:dyDescent="0.2">
      <c r="B63" s="135"/>
      <c r="C63" s="1212" t="s">
        <v>49</v>
      </c>
      <c r="D63" s="1212"/>
      <c r="E63" s="1213"/>
      <c r="F63" s="136">
        <v>8311</v>
      </c>
      <c r="G63" s="136">
        <v>8741</v>
      </c>
      <c r="H63" s="137">
        <v>9362</v>
      </c>
    </row>
    <row r="64" spans="2:8" x14ac:dyDescent="0.15"/>
  </sheetData>
  <sheetProtection algorithmName="SHA-512" hashValue="mrSIvqTFtEyUsEzVxYSKipB7LkCtU3hyaNu0DzeYTyoJMFssdJu83JEAwEUPpRhVxWSZOPC6cyV8b4GxUj+X+A==" saltValue="kCQpYdFQvcJAIffI6QjA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91211</v>
      </c>
      <c r="E3" s="156"/>
      <c r="F3" s="157">
        <v>74581</v>
      </c>
      <c r="G3" s="158"/>
      <c r="H3" s="159"/>
    </row>
    <row r="4" spans="1:8" x14ac:dyDescent="0.15">
      <c r="A4" s="160"/>
      <c r="B4" s="161"/>
      <c r="C4" s="162"/>
      <c r="D4" s="163">
        <v>20405</v>
      </c>
      <c r="E4" s="164"/>
      <c r="F4" s="165">
        <v>41563</v>
      </c>
      <c r="G4" s="166"/>
      <c r="H4" s="167"/>
    </row>
    <row r="5" spans="1:8" x14ac:dyDescent="0.15">
      <c r="A5" s="148" t="s">
        <v>522</v>
      </c>
      <c r="B5" s="153"/>
      <c r="C5" s="154"/>
      <c r="D5" s="155">
        <v>102173</v>
      </c>
      <c r="E5" s="156"/>
      <c r="F5" s="157">
        <v>76347</v>
      </c>
      <c r="G5" s="158"/>
      <c r="H5" s="159"/>
    </row>
    <row r="6" spans="1:8" x14ac:dyDescent="0.15">
      <c r="A6" s="160"/>
      <c r="B6" s="161"/>
      <c r="C6" s="162"/>
      <c r="D6" s="163">
        <v>29602</v>
      </c>
      <c r="E6" s="164"/>
      <c r="F6" s="165">
        <v>41762</v>
      </c>
      <c r="G6" s="166"/>
      <c r="H6" s="167"/>
    </row>
    <row r="7" spans="1:8" x14ac:dyDescent="0.15">
      <c r="A7" s="148" t="s">
        <v>523</v>
      </c>
      <c r="B7" s="153"/>
      <c r="C7" s="154"/>
      <c r="D7" s="155">
        <v>101625</v>
      </c>
      <c r="E7" s="156"/>
      <c r="F7" s="157">
        <v>69604</v>
      </c>
      <c r="G7" s="158"/>
      <c r="H7" s="159"/>
    </row>
    <row r="8" spans="1:8" x14ac:dyDescent="0.15">
      <c r="A8" s="160"/>
      <c r="B8" s="161"/>
      <c r="C8" s="162"/>
      <c r="D8" s="163">
        <v>39258</v>
      </c>
      <c r="E8" s="164"/>
      <c r="F8" s="165">
        <v>36247</v>
      </c>
      <c r="G8" s="166"/>
      <c r="H8" s="167"/>
    </row>
    <row r="9" spans="1:8" x14ac:dyDescent="0.15">
      <c r="A9" s="148" t="s">
        <v>524</v>
      </c>
      <c r="B9" s="153"/>
      <c r="C9" s="154"/>
      <c r="D9" s="155">
        <v>103656</v>
      </c>
      <c r="E9" s="156"/>
      <c r="F9" s="157">
        <v>68410</v>
      </c>
      <c r="G9" s="158"/>
      <c r="H9" s="159"/>
    </row>
    <row r="10" spans="1:8" x14ac:dyDescent="0.15">
      <c r="A10" s="160"/>
      <c r="B10" s="161"/>
      <c r="C10" s="162"/>
      <c r="D10" s="163">
        <v>32968</v>
      </c>
      <c r="E10" s="164"/>
      <c r="F10" s="165">
        <v>35086</v>
      </c>
      <c r="G10" s="166"/>
      <c r="H10" s="167"/>
    </row>
    <row r="11" spans="1:8" x14ac:dyDescent="0.15">
      <c r="A11" s="148" t="s">
        <v>525</v>
      </c>
      <c r="B11" s="153"/>
      <c r="C11" s="154"/>
      <c r="D11" s="155">
        <v>68464</v>
      </c>
      <c r="E11" s="156"/>
      <c r="F11" s="157">
        <v>73019</v>
      </c>
      <c r="G11" s="158"/>
      <c r="H11" s="159"/>
    </row>
    <row r="12" spans="1:8" x14ac:dyDescent="0.15">
      <c r="A12" s="160"/>
      <c r="B12" s="161"/>
      <c r="C12" s="168"/>
      <c r="D12" s="163">
        <v>27289</v>
      </c>
      <c r="E12" s="164"/>
      <c r="F12" s="165">
        <v>39427</v>
      </c>
      <c r="G12" s="166"/>
      <c r="H12" s="167"/>
    </row>
    <row r="13" spans="1:8" x14ac:dyDescent="0.15">
      <c r="A13" s="148"/>
      <c r="B13" s="153"/>
      <c r="C13" s="169"/>
      <c r="D13" s="170">
        <v>93426</v>
      </c>
      <c r="E13" s="171"/>
      <c r="F13" s="172">
        <v>72392</v>
      </c>
      <c r="G13" s="173"/>
      <c r="H13" s="159"/>
    </row>
    <row r="14" spans="1:8" x14ac:dyDescent="0.15">
      <c r="A14" s="160"/>
      <c r="B14" s="161"/>
      <c r="C14" s="162"/>
      <c r="D14" s="163">
        <v>29904</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6.52</v>
      </c>
      <c r="C19" s="174">
        <f>ROUND(VALUE(SUBSTITUTE(実質収支比率等に係る経年分析!G$48,"▲","-")),2)</f>
        <v>7.95</v>
      </c>
      <c r="D19" s="174">
        <f>ROUND(VALUE(SUBSTITUTE(実質収支比率等に係る経年分析!H$48,"▲","-")),2)</f>
        <v>4.74</v>
      </c>
      <c r="E19" s="174">
        <f>ROUND(VALUE(SUBSTITUTE(実質収支比率等に係る経年分析!I$48,"▲","-")),2)</f>
        <v>7.95</v>
      </c>
      <c r="F19" s="174">
        <f>ROUND(VALUE(SUBSTITUTE(実質収支比率等に係る経年分析!J$48,"▲","-")),2)</f>
        <v>5.69</v>
      </c>
    </row>
    <row r="20" spans="1:11" x14ac:dyDescent="0.15">
      <c r="A20" s="174" t="s">
        <v>53</v>
      </c>
      <c r="B20" s="174">
        <f>ROUND(VALUE(SUBSTITUTE(実質収支比率等に係る経年分析!F$47,"▲","-")),2)</f>
        <v>24.51</v>
      </c>
      <c r="C20" s="174">
        <f>ROUND(VALUE(SUBSTITUTE(実質収支比率等に係る経年分析!G$47,"▲","-")),2)</f>
        <v>24.18</v>
      </c>
      <c r="D20" s="174">
        <f>ROUND(VALUE(SUBSTITUTE(実質収支比率等に係る経年分析!H$47,"▲","-")),2)</f>
        <v>26.68</v>
      </c>
      <c r="E20" s="174">
        <f>ROUND(VALUE(SUBSTITUTE(実質収支比率等に係る経年分析!I$47,"▲","-")),2)</f>
        <v>27.66</v>
      </c>
      <c r="F20" s="174">
        <f>ROUND(VALUE(SUBSTITUTE(実質収支比率等に係る経年分析!J$47,"▲","-")),2)</f>
        <v>25.65</v>
      </c>
    </row>
    <row r="21" spans="1:11" x14ac:dyDescent="0.15">
      <c r="A21" s="174" t="s">
        <v>54</v>
      </c>
      <c r="B21" s="174">
        <f>IF(ISNUMBER(VALUE(SUBSTITUTE(実質収支比率等に係る経年分析!F$49,"▲","-"))),ROUND(VALUE(SUBSTITUTE(実質収支比率等に係る経年分析!F$49,"▲","-")),2),NA())</f>
        <v>1.56</v>
      </c>
      <c r="C21" s="174">
        <f>IF(ISNUMBER(VALUE(SUBSTITUTE(実質収支比率等に係る経年分析!G$49,"▲","-"))),ROUND(VALUE(SUBSTITUTE(実質収支比率等に係る経年分析!G$49,"▲","-")),2),NA())</f>
        <v>1.73</v>
      </c>
      <c r="D21" s="174">
        <f>IF(ISNUMBER(VALUE(SUBSTITUTE(実質収支比率等に係る経年分析!H$49,"▲","-"))),ROUND(VALUE(SUBSTITUTE(実質収支比率等に係る経年分析!H$49,"▲","-")),2),NA())</f>
        <v>0.52</v>
      </c>
      <c r="E21" s="174">
        <f>IF(ISNUMBER(VALUE(SUBSTITUTE(実質収支比率等に係る経年分析!I$49,"▲","-"))),ROUND(VALUE(SUBSTITUTE(実質収支比率等に係る経年分析!I$49,"▲","-")),2),NA())</f>
        <v>3.07</v>
      </c>
      <c r="F21" s="174">
        <f>IF(ISNUMBER(VALUE(SUBSTITUTE(実質収支比率等に係る経年分析!J$49,"▲","-"))),ROUND(VALUE(SUBSTITUTE(実質収支比率等に係る経年分析!J$49,"▲","-")),2),NA())</f>
        <v>-4.1500000000000004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育英資金特別会計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氷見市病院事業会計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0.39</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1.77</v>
      </c>
    </row>
    <row r="34" spans="1:16" x14ac:dyDescent="0.15">
      <c r="A34" s="175" t="str">
        <f>IF(連結実質赤字比率に係る赤字・黒字の構成分析!C$36="",NA(),連結実質赤字比率に係る赤字・黒字の構成分析!C$36)</f>
        <v>氷見市下水道事業会計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4.7300000000000004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5.69</v>
      </c>
    </row>
    <row r="36" spans="1:16" x14ac:dyDescent="0.15">
      <c r="A36" s="175" t="str">
        <f>IF(連結実質赤字比率に係る赤字・黒字の構成分析!C$34="",NA(),連結実質赤字比率に係る赤字・黒字の構成分析!C$34)</f>
        <v>氷見市水道事業会計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9.2100000000000009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2181</v>
      </c>
      <c r="E42" s="176"/>
      <c r="F42" s="176"/>
      <c r="G42" s="176">
        <f>'実質公債費比率（分子）の構造'!L$52</f>
        <v>1985</v>
      </c>
      <c r="H42" s="176"/>
      <c r="I42" s="176"/>
      <c r="J42" s="176">
        <f>'実質公債費比率（分子）の構造'!M$52</f>
        <v>1988</v>
      </c>
      <c r="K42" s="176"/>
      <c r="L42" s="176"/>
      <c r="M42" s="176">
        <f>'実質公債費比率（分子）の構造'!N$52</f>
        <v>1937</v>
      </c>
      <c r="N42" s="176"/>
      <c r="O42" s="176"/>
      <c r="P42" s="176">
        <f>'実質公債費比率（分子）の構造'!O$52</f>
        <v>1839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16</v>
      </c>
      <c r="C44" s="176"/>
      <c r="D44" s="176"/>
      <c r="E44" s="176">
        <f>'実質公債費比率（分子）の構造'!L$50</f>
        <v>17</v>
      </c>
      <c r="F44" s="176"/>
      <c r="G44" s="176"/>
      <c r="H44" s="176">
        <f>'実質公債費比率（分子）の構造'!M$50</f>
        <v>15</v>
      </c>
      <c r="I44" s="176"/>
      <c r="J44" s="176"/>
      <c r="K44" s="176">
        <f>'実質公債費比率（分子）の構造'!N$50</f>
        <v>13</v>
      </c>
      <c r="L44" s="176"/>
      <c r="M44" s="176"/>
      <c r="N44" s="176">
        <f>'実質公債費比率（分子）の構造'!O$50</f>
        <v>0</v>
      </c>
      <c r="O44" s="176"/>
      <c r="P44" s="176"/>
    </row>
    <row r="45" spans="1:16" x14ac:dyDescent="0.15">
      <c r="A45" s="176" t="s">
        <v>63</v>
      </c>
      <c r="B45" s="176">
        <f>'実質公債費比率（分子）の構造'!K$49</f>
        <v>47</v>
      </c>
      <c r="C45" s="176"/>
      <c r="D45" s="176"/>
      <c r="E45" s="176">
        <f>'実質公債費比率（分子）の構造'!L$49</f>
        <v>46</v>
      </c>
      <c r="F45" s="176"/>
      <c r="G45" s="176"/>
      <c r="H45" s="176">
        <f>'実質公債費比率（分子）の構造'!M$49</f>
        <v>46</v>
      </c>
      <c r="I45" s="176"/>
      <c r="J45" s="176"/>
      <c r="K45" s="176">
        <f>'実質公債費比率（分子）の構造'!N$49</f>
        <v>48</v>
      </c>
      <c r="L45" s="176"/>
      <c r="M45" s="176"/>
      <c r="N45" s="176">
        <f>'実質公債費比率（分子）の構造'!O$49</f>
        <v>44</v>
      </c>
      <c r="O45" s="176"/>
      <c r="P45" s="176"/>
    </row>
    <row r="46" spans="1:16" x14ac:dyDescent="0.15">
      <c r="A46" s="176" t="s">
        <v>64</v>
      </c>
      <c r="B46" s="176">
        <f>'実質公債費比率（分子）の構造'!K$48</f>
        <v>950</v>
      </c>
      <c r="C46" s="176"/>
      <c r="D46" s="176"/>
      <c r="E46" s="176">
        <f>'実質公債費比率（分子）の構造'!L$48</f>
        <v>751</v>
      </c>
      <c r="F46" s="176"/>
      <c r="G46" s="176"/>
      <c r="H46" s="176">
        <f>'実質公債費比率（分子）の構造'!M$48</f>
        <v>733</v>
      </c>
      <c r="I46" s="176"/>
      <c r="J46" s="176"/>
      <c r="K46" s="176">
        <f>'実質公債費比率（分子）の構造'!N$48</f>
        <v>715</v>
      </c>
      <c r="L46" s="176"/>
      <c r="M46" s="176"/>
      <c r="N46" s="176">
        <f>'実質公債費比率（分子）の構造'!O$48</f>
        <v>710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2408</v>
      </c>
      <c r="C49" s="176"/>
      <c r="D49" s="176"/>
      <c r="E49" s="176">
        <f>'実質公債費比率（分子）の構造'!L$45</f>
        <v>2370</v>
      </c>
      <c r="F49" s="176"/>
      <c r="G49" s="176"/>
      <c r="H49" s="176">
        <f>'実質公債費比率（分子）の構造'!M$45</f>
        <v>2373</v>
      </c>
      <c r="I49" s="176"/>
      <c r="J49" s="176"/>
      <c r="K49" s="176">
        <f>'実質公債費比率（分子）の構造'!N$45</f>
        <v>2451</v>
      </c>
      <c r="L49" s="176"/>
      <c r="M49" s="176"/>
      <c r="N49" s="176">
        <f>'実質公債費比率（分子）の構造'!O$45</f>
        <v>2389</v>
      </c>
      <c r="O49" s="176"/>
      <c r="P49" s="176"/>
    </row>
    <row r="50" spans="1:16" x14ac:dyDescent="0.15">
      <c r="A50" s="176" t="s">
        <v>67</v>
      </c>
      <c r="B50" s="176" t="e">
        <f>NA()</f>
        <v>#N/A</v>
      </c>
      <c r="C50" s="176">
        <f>IF(ISNUMBER('実質公債費比率（分子）の構造'!K$53),'実質公債費比率（分子）の構造'!K$53,NA())</f>
        <v>1240</v>
      </c>
      <c r="D50" s="176" t="e">
        <f>NA()</f>
        <v>#N/A</v>
      </c>
      <c r="E50" s="176" t="e">
        <f>NA()</f>
        <v>#N/A</v>
      </c>
      <c r="F50" s="176">
        <f>IF(ISNUMBER('実質公債費比率（分子）の構造'!L$53),'実質公債費比率（分子）の構造'!L$53,NA())</f>
        <v>1199</v>
      </c>
      <c r="G50" s="176" t="e">
        <f>NA()</f>
        <v>#N/A</v>
      </c>
      <c r="H50" s="176" t="e">
        <f>NA()</f>
        <v>#N/A</v>
      </c>
      <c r="I50" s="176">
        <f>IF(ISNUMBER('実質公債費比率（分子）の構造'!M$53),'実質公債費比率（分子）の構造'!M$53,NA())</f>
        <v>1179</v>
      </c>
      <c r="J50" s="176" t="e">
        <f>NA()</f>
        <v>#N/A</v>
      </c>
      <c r="K50" s="176" t="e">
        <f>NA()</f>
        <v>#N/A</v>
      </c>
      <c r="L50" s="176">
        <f>IF(ISNUMBER('実質公債費比率（分子）の構造'!N$53),'実質公債費比率（分子）の構造'!N$53,NA())</f>
        <v>1290</v>
      </c>
      <c r="M50" s="176" t="e">
        <f>NA()</f>
        <v>#N/A</v>
      </c>
      <c r="N50" s="176" t="e">
        <f>NA()</f>
        <v>#N/A</v>
      </c>
      <c r="O50" s="176">
        <f>IF(ISNUMBER('実質公債費比率（分子）の構造'!O$53),'実質公債費比率（分子）の構造'!O$53,NA())</f>
        <v>1304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20935</v>
      </c>
      <c r="E56" s="175"/>
      <c r="F56" s="175"/>
      <c r="G56" s="175">
        <f>'将来負担比率（分子）の構造'!J$52</f>
        <v>20649</v>
      </c>
      <c r="H56" s="175"/>
      <c r="I56" s="175"/>
      <c r="J56" s="175">
        <f>'将来負担比率（分子）の構造'!K$52</f>
        <v>21345</v>
      </c>
      <c r="K56" s="175"/>
      <c r="L56" s="175"/>
      <c r="M56" s="175">
        <f>'将来負担比率（分子）の構造'!L$52</f>
        <v>21936</v>
      </c>
      <c r="N56" s="175"/>
      <c r="O56" s="175"/>
      <c r="P56" s="175">
        <f>'将来負担比率（分子）の構造'!M$52</f>
        <v>22518</v>
      </c>
    </row>
    <row r="57" spans="1:16" x14ac:dyDescent="0.15">
      <c r="A57" s="175" t="s">
        <v>42</v>
      </c>
      <c r="B57" s="175"/>
      <c r="C57" s="175"/>
      <c r="D57" s="175">
        <f>'将来負担比率（分子）の構造'!I$51</f>
        <v>262</v>
      </c>
      <c r="E57" s="175"/>
      <c r="F57" s="175"/>
      <c r="G57" s="175">
        <f>'将来負担比率（分子）の構造'!J$51</f>
        <v>243</v>
      </c>
      <c r="H57" s="175"/>
      <c r="I57" s="175"/>
      <c r="J57" s="175">
        <f>'将来負担比率（分子）の構造'!K$51</f>
        <v>213</v>
      </c>
      <c r="K57" s="175"/>
      <c r="L57" s="175"/>
      <c r="M57" s="175">
        <f>'将来負担比率（分子）の構造'!L$51</f>
        <v>192</v>
      </c>
      <c r="N57" s="175"/>
      <c r="O57" s="175"/>
      <c r="P57" s="175">
        <f>'将来負担比率（分子）の構造'!M$51</f>
        <v>182</v>
      </c>
    </row>
    <row r="58" spans="1:16" x14ac:dyDescent="0.15">
      <c r="A58" s="175" t="s">
        <v>41</v>
      </c>
      <c r="B58" s="175"/>
      <c r="C58" s="175"/>
      <c r="D58" s="175">
        <f>'将来負担比率（分子）の構造'!I$50</f>
        <v>7765</v>
      </c>
      <c r="E58" s="175"/>
      <c r="F58" s="175"/>
      <c r="G58" s="175">
        <f>'将来負担比率（分子）の構造'!J$50</f>
        <v>7811</v>
      </c>
      <c r="H58" s="175"/>
      <c r="I58" s="175"/>
      <c r="J58" s="175">
        <f>'将来負担比率（分子）の構造'!K$50</f>
        <v>9374</v>
      </c>
      <c r="K58" s="175"/>
      <c r="L58" s="175"/>
      <c r="M58" s="175">
        <f>'将来負担比率（分子）の構造'!L$50</f>
        <v>9791</v>
      </c>
      <c r="N58" s="175"/>
      <c r="O58" s="175"/>
      <c r="P58" s="175">
        <f>'将来負担比率（分子）の構造'!M$50</f>
        <v>10266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4002</v>
      </c>
      <c r="C62" s="175"/>
      <c r="D62" s="175"/>
      <c r="E62" s="175">
        <f>'将来負担比率（分子）の構造'!J$45</f>
        <v>3748</v>
      </c>
      <c r="F62" s="175"/>
      <c r="G62" s="175"/>
      <c r="H62" s="175">
        <f>'将来負担比率（分子）の構造'!K$45</f>
        <v>3522</v>
      </c>
      <c r="I62" s="175"/>
      <c r="J62" s="175"/>
      <c r="K62" s="175">
        <f>'将来負担比率（分子）の構造'!L$45</f>
        <v>3314</v>
      </c>
      <c r="L62" s="175"/>
      <c r="M62" s="175"/>
      <c r="N62" s="175">
        <f>'将来負担比率（分子）の構造'!M$45</f>
        <v>3180</v>
      </c>
      <c r="O62" s="175"/>
      <c r="P62" s="175"/>
    </row>
    <row r="63" spans="1:16" x14ac:dyDescent="0.15">
      <c r="A63" s="175" t="s">
        <v>34</v>
      </c>
      <c r="B63" s="175">
        <f>'将来負担比率（分子）の構造'!I$44</f>
        <v>341</v>
      </c>
      <c r="C63" s="175"/>
      <c r="D63" s="175"/>
      <c r="E63" s="175">
        <f>'将来負担比率（分子）の構造'!J$44</f>
        <v>296</v>
      </c>
      <c r="F63" s="175"/>
      <c r="G63" s="175"/>
      <c r="H63" s="175">
        <f>'将来負担比率（分子）の構造'!K$44</f>
        <v>259</v>
      </c>
      <c r="I63" s="175"/>
      <c r="J63" s="175"/>
      <c r="K63" s="175">
        <f>'将来負担比率（分子）の構造'!L$44</f>
        <v>213</v>
      </c>
      <c r="L63" s="175"/>
      <c r="M63" s="175"/>
      <c r="N63" s="175">
        <f>'将来負担比率（分子）の構造'!M$44</f>
        <v>170</v>
      </c>
      <c r="O63" s="175"/>
      <c r="P63" s="175"/>
    </row>
    <row r="64" spans="1:16" x14ac:dyDescent="0.15">
      <c r="A64" s="175" t="s">
        <v>33</v>
      </c>
      <c r="B64" s="175">
        <f>'将来負担比率（分子）の構造'!I$43</f>
        <v>7438</v>
      </c>
      <c r="C64" s="175"/>
      <c r="D64" s="175"/>
      <c r="E64" s="175">
        <f>'将来負担比率（分子）の構造'!J$43</f>
        <v>7334</v>
      </c>
      <c r="F64" s="175"/>
      <c r="G64" s="175"/>
      <c r="H64" s="175">
        <f>'将来負担比率（分子）の構造'!K$43</f>
        <v>7052</v>
      </c>
      <c r="I64" s="175"/>
      <c r="J64" s="175"/>
      <c r="K64" s="175">
        <f>'将来負担比率（分子）の構造'!L$43</f>
        <v>6627</v>
      </c>
      <c r="L64" s="175"/>
      <c r="M64" s="175"/>
      <c r="N64" s="175">
        <f>'将来負担比率（分子）の構造'!M$43</f>
        <v>6136</v>
      </c>
      <c r="O64" s="175"/>
      <c r="P64" s="175"/>
    </row>
    <row r="65" spans="1:16" x14ac:dyDescent="0.15">
      <c r="A65" s="175" t="s">
        <v>32</v>
      </c>
      <c r="B65" s="175">
        <f>'将来負担比率（分子）の構造'!I$42</f>
        <v>42</v>
      </c>
      <c r="C65" s="175"/>
      <c r="D65" s="175"/>
      <c r="E65" s="175">
        <f>'将来負担比率（分子）の構造'!J$42</f>
        <v>95</v>
      </c>
      <c r="F65" s="175"/>
      <c r="G65" s="175"/>
      <c r="H65" s="175">
        <f>'将来負担比率（分子）の構造'!K$42</f>
        <v>78</v>
      </c>
      <c r="I65" s="175"/>
      <c r="J65" s="175"/>
      <c r="K65" s="175">
        <f>'将来負担比率（分子）の構造'!L$42</f>
        <v>91</v>
      </c>
      <c r="L65" s="175"/>
      <c r="M65" s="175"/>
      <c r="N65" s="175">
        <f>'将来負担比率（分子）の構造'!M$42</f>
        <v>103</v>
      </c>
      <c r="O65" s="175"/>
      <c r="P65" s="175"/>
    </row>
    <row r="66" spans="1:16" x14ac:dyDescent="0.15">
      <c r="A66" s="175" t="s">
        <v>31</v>
      </c>
      <c r="B66" s="175">
        <f>'将来負担比率（分子）の構造'!I$41</f>
        <v>22968</v>
      </c>
      <c r="C66" s="175"/>
      <c r="D66" s="175"/>
      <c r="E66" s="175">
        <f>'将来負担比率（分子）の構造'!J$41</f>
        <v>23883</v>
      </c>
      <c r="F66" s="175"/>
      <c r="G66" s="175"/>
      <c r="H66" s="175">
        <f>'将来負担比率（分子）の構造'!K$41</f>
        <v>24580</v>
      </c>
      <c r="I66" s="175"/>
      <c r="J66" s="175"/>
      <c r="K66" s="175">
        <f>'将来負担比率（分子）の構造'!L$41</f>
        <v>25001</v>
      </c>
      <c r="L66" s="175"/>
      <c r="M66" s="175"/>
      <c r="N66" s="175">
        <f>'将来負担比率（分子）の構造'!M$41</f>
        <v>24732</v>
      </c>
      <c r="O66" s="175"/>
      <c r="P66" s="175"/>
    </row>
    <row r="67" spans="1:16" x14ac:dyDescent="0.15">
      <c r="A67" s="175" t="s">
        <v>71</v>
      </c>
      <c r="B67" s="175" t="e">
        <f>NA()</f>
        <v>#N/A</v>
      </c>
      <c r="C67" s="175">
        <f>IF(ISNUMBER('将来負担比率（分子）の構造'!I$53), IF('将来負担比率（分子）の構造'!I$53 &lt; 0, 0, '将来負担比率（分子）の構造'!I$53), NA())</f>
        <v>5828</v>
      </c>
      <c r="D67" s="175" t="e">
        <f>NA()</f>
        <v>#N/A</v>
      </c>
      <c r="E67" s="175" t="e">
        <f>NA()</f>
        <v>#N/A</v>
      </c>
      <c r="F67" s="175">
        <f>IF(ISNUMBER('将来負担比率（分子）の構造'!J$53), IF('将来負担比率（分子）の構造'!J$53 &lt; 0, 0, '将来負担比率（分子）の構造'!J$53), NA())</f>
        <v>6654</v>
      </c>
      <c r="G67" s="175" t="e">
        <f>NA()</f>
        <v>#N/A</v>
      </c>
      <c r="H67" s="175" t="e">
        <f>NA()</f>
        <v>#N/A</v>
      </c>
      <c r="I67" s="175">
        <f>IF(ISNUMBER('将来負担比率（分子）の構造'!K$53), IF('将来負担比率（分子）の構造'!K$53 &lt; 0, 0, '将来負担比率（分子）の構造'!K$53), NA())</f>
        <v>4558</v>
      </c>
      <c r="J67" s="175" t="e">
        <f>NA()</f>
        <v>#N/A</v>
      </c>
      <c r="K67" s="175" t="e">
        <f>NA()</f>
        <v>#N/A</v>
      </c>
      <c r="L67" s="175">
        <f>IF(ISNUMBER('将来負担比率（分子）の構造'!L$53), IF('将来負担比率（分子）の構造'!L$53 &lt; 0, 0, '将来負担比率（分子）の構造'!L$53), NA())</f>
        <v>3327</v>
      </c>
      <c r="M67" s="175" t="e">
        <f>NA()</f>
        <v>#N/A</v>
      </c>
      <c r="N67" s="175" t="e">
        <f>NA()</f>
        <v>#N/A</v>
      </c>
      <c r="O67" s="175">
        <f>IF(ISNUMBER('将来負担比率（分子）の構造'!M$53), IF('将来負担比率（分子）の構造'!M$53 &lt; 0, 0, '将来負担比率（分子）の構造'!M$53), NA())</f>
        <v>1356</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3416</v>
      </c>
      <c r="C72" s="179">
        <f>基金残高に係る経年分析!G55</f>
        <v>3420</v>
      </c>
      <c r="D72" s="179">
        <f>基金残高に係る経年分析!H55</f>
        <v>3154</v>
      </c>
    </row>
    <row r="73" spans="1:16" x14ac:dyDescent="0.15">
      <c r="A73" s="178" t="s">
        <v>74</v>
      </c>
      <c r="B73" s="179">
        <f>基金残高に係る経年分析!F56</f>
        <v>2204</v>
      </c>
      <c r="C73" s="179">
        <f>基金残高に係る経年分析!G56</f>
        <v>3190</v>
      </c>
      <c r="D73" s="179">
        <f>基金残高に係る経年分析!H56</f>
        <v>3694</v>
      </c>
    </row>
    <row r="74" spans="1:16" x14ac:dyDescent="0.15">
      <c r="A74" s="178" t="s">
        <v>75</v>
      </c>
      <c r="B74" s="179">
        <f>基金残高に係る経年分析!F57</f>
        <v>2691</v>
      </c>
      <c r="C74" s="179">
        <f>基金残高に係る経年分析!G57</f>
        <v>2131</v>
      </c>
      <c r="D74" s="179">
        <f>基金残高に係る経年分析!H57</f>
        <v>2514</v>
      </c>
    </row>
  </sheetData>
  <sheetProtection algorithmName="SHA-512" hashValue="H/SqYtwfL91LWfDSslC/mWXYPz2/GAt9437LQLhp+1NQ1zvWUHU9NYyei2dVgESn/f4WLPQIpRb0Dc7CmzKJwg==" saltValue="Q+q9YONyyL8igwHZPvOZ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