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第３係共有\☆照会（決算統計・財務諸表）\令和6年度\01県市町村支援課\照会\20250303【富山県依頼】 令和５年度財政状況資料集の作成・公表について（令和7年３月17日（月）〆切）\04 県へ\"/>
    </mc:Choice>
  </mc:AlternateContent>
  <bookViews>
    <workbookView xWindow="0" yWindow="0" windowWidth="28800" windowHeight="14115" firstSheet="1"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<sst xmlns="http://schemas.openxmlformats.org/spreadsheetml/2006/main" count="1134" uniqueCount="611">
  <si>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</si>
  <si>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</si>
  <si>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</si>
  <si>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</si>
  <si>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</si>
  <si>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</si>
  <si>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</si>
  <si>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</si>
  <si>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</si>
  <si>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</si>
  <si>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</si>
  <si>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</si>
  <si>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</si>
  <si>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</si>
  <si>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</si>
  <si>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</si>
  <si>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</si>
  <si>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</si>
  <si>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</si>
  <si>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</si>
  <si>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</si>
  <si>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</si>
  <si>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</si>
  <si>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</si>
  <si>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</si>
  <si>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</si>
  <si>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</si>
  <si>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</si>
  <si>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</si>
  <si>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</si>
  <si>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</si>
  <si>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</si>
  <si>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</si>
  <si>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</si>
  <si>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</si>
  <si>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</si>
  <si>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</si>
  <si>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</si>
  <si>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</si>
  <si>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</si>
  <si>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</si>
  <si>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</si>
  <si>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</si>
  <si>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</si>
  <si>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</si>
  <si>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</si>
  <si>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</si>
  <si>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</si>
  <si>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</si>
  <si>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</si>
  <si>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</si>
  <si>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</si>
  <si>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</si>
  <si>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</si>
  <si>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</si>
  <si>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</si>
  <si>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</si>
  <si>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</si>
  <si>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</si>
  <si>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</si>
  <si>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</si>
  <si>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</si>
  <si>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</si>
  <si>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</si>
  <si>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</si>
  <si>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</si>
  <si>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</si>
  <si>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</si>
  <si>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</si>
  <si>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</si>
  <si>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</si>
  <si>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</si>
  <si>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</si>
  <si>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</si>
  <si>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</si>
  <si>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</si>
  <si>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</si>
  <si>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</si>
  <si>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</si>
  <si>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</si>
  <si>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</si>
  <si>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</si>
  <si>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</si>
  <si>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</si>
  <si>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</si>
  <si>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</si>
  <si>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</si>
  <si>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</si>
  <si>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</si>
  <si>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</si>
  <si>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</si>
  <si>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</si>
  <si>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</si>
  <si>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</si>
  <si>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</si>
  <si>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</si>
  <si>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</si>
  <si>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</si>
  <si>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</si>
  <si>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</si>
  <si>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</si>
  <si>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</si>
  <si>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</si>
  <si>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</si>
  <si>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</si>
  <si>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</si>
  <si>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</si>
  <si>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</si>
  <si>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</si>
  <si>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</si>
  <si>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</si>
  <si>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</si>
  <si>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</si>
  <si>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</si>
  <si>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</si>
  <si>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</si>
  <si>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</si>
  <si>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</si>
  <si>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</si>
  <si>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</si>
  <si>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</si>
  <si>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</si>
  <si>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</si>
  <si>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</si>
  <si>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</si>
  <si>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</si>
  <si>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</si>
  <si>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</si>
  <si>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</si>
  <si>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</si>
  <si>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</si>
  <si>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</si>
  <si>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</si>
  <si>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</si>
  <si>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</si>
  <si>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</si>
  <si>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</si>
  <si>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</si>
  <si>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</si>
  <si>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</si>
  <si>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</si>
  <si>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</si>
  <si>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</si>
  <si>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</si>
  <si>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</si>
  <si>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</si>
  <si>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</si>
  <si>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</si>
  <si>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</si>
  <si>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</si>
  <si>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</si>
  <si>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</si>
  <si>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</si>
  <si>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</si>
  <si>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</si>
  <si>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</si>
  <si>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</si>
  <si>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</si>
  <si>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</si>
  <si>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</si>
  <si>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</si>
  <si>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</si>
  <si>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</si>
  <si>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</si>
  <si>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</si>
  <si>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</si>
  <si>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</si>
  <si>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</si>
  <si>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</si>
  <si>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</si>
  <si>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</si>
  <si>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</si>
  <si>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</si>
  <si>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</si>
  <si>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</si>
  <si>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</si>
  <si>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</si>
  <si>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</si>
  <si>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</si>
  <si>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</si>
  <si>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</si>
  <si>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</si>
  <si>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</si>
  <si>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</si>
  <si>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</si>
  <si>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</si>
  <si>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</si>
  <si>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</si>
  <si>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</si>
  <si>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</si>
  <si>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</si>
  <si>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</si>
  <si>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</si>
  <si>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</si>
  <si>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</si>
  <si>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</si>
  <si>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</si>
  <si>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</si>
  <si>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</si>
  <si>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</si>
  <si>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</si>
  <si>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</si>
  <si>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</si>
  <si>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富山県富山市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</si>
  <si>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</si>
  <si>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</si>
  <si>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</si>
  <si>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</si>
  <si>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</si>
  <si>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</si>
  <si>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</si>
  <si>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</si>
  <si>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</si>
  <si>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</si>
  <si>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</si>
  <si>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</si>
  <si>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</si>
  <si>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</si>
  <si>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</si>
  <si>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</si>
  <si>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</si>
  <si>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</si>
  <si>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</si>
  <si>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</si>
  <si>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</si>
  <si>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</si>
  <si>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</si>
  <si>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</si>
  <si>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</si>
  <si>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</si>
  <si>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</si>
  <si>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</si>
  <si>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</si>
  <si>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</si>
  <si>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</si>
  <si>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</si>
  <si>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</si>
  <si>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</si>
  <si>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</si>
  <si>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</si>
  <si>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</si>
  <si>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</si>
  <si>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</si>
  <si>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</si>
  <si>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</si>
  <si>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</si>
  <si>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</si>
  <si>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</si>
  <si>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</si>
  <si>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</si>
  <si>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</si>
  <si>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</si>
  <si>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</si>
  <si>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</si>
  <si>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</si>
  <si>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</si>
  <si>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</si>
  <si>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</si>
  <si>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</si>
  <si>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</si>
  <si>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</si>
  <si>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</si>
  <si>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</si>
  <si>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</si>
  <si>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</si>
  <si>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</si>
  <si>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</si>
  <si>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</si>
  <si>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</si>
  <si>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</si>
  <si>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</si>
  <si>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</si>
  <si>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</si>
  <si>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</si>
  <si>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</si>
  <si>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</si>
  <si>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</si>
  <si>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</si>
  <si>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</si>
  <si>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</si>
  <si>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</si>
  <si>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</si>
  <si>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</si>
  <si>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</si>
  <si>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</si>
  <si>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</si>
  <si>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</si>
  <si>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</si>
  <si>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</si>
  <si>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</si>
  <si>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</si>
  <si>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</si>
  <si>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</si>
  <si>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</si>
  <si>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</si>
  <si>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</si>
  <si>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</si>
  <si>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</si>
  <si>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</si>
  <si>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</si>
  <si>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</si>
  <si>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</si>
  <si>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</si>
  <si>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</si>
  <si>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</si>
  <si>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</si>
  <si>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</si>
  <si>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</si>
  <si>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</si>
  <si>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</si>
  <si>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</si>
  <si>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</si>
  <si>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</si>
  <si>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</si>
  <si>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</si>
  <si>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</si>
  <si>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</si>
  <si>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</si>
  <si>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</si>
  <si>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</si>
  <si>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</si>
  <si>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</si>
  <si>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</si>
  <si>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</si>
  <si>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</si>
  <si>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</si>
  <si>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</si>
  <si>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</si>
  <si>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</si>
  <si>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</si>
  <si>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</si>
  <si>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</si>
  <si>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</si>
  <si>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</si>
  <si>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</si>
  <si>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</si>
  <si>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</si>
  <si>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</si>
  <si>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</si>
  <si>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</si>
  <si>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</si>
  <si>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</si>
  <si>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</si>
  <si>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</si>
  <si>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</si>
  <si>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</si>
  <si>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</si>
  <si>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</si>
  <si>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</si>
  <si>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</si>
  <si>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</si>
  <si>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</si>
  <si>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</si>
  <si>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</si>
  <si>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富山県富山市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</si>
  <si>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</si>
  <si>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</si>
  <si>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</si>
  <si>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</si>
  <si>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</si>
  <si>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</si>
  <si>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</si>
  <si>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</si>
  <si>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</si>
  <si>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</si>
  <si>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</si>
  <si>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</si>
  <si>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</si>
  <si>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</si>
  <si>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</si>
  <si>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</si>
  <si>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</si>
  <si>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</si>
  <si>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</si>
  <si>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</si>
  <si>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</si>
  <si>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</si>
  <si>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富山市まちなか診療所事業特別会計</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</si>
  <si>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</si>
  <si>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</si>
  <si>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</si>
  <si>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</si>
  <si>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</si>
  <si>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</si>
  <si>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</si>
  <si>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</si>
  <si>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</si>
  <si>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</si>
  <si>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</si>
  <si>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</si>
  <si>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</si>
  <si>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</si>
  <si>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</si>
  <si>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</si>
  <si>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</si>
  <si>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</si>
  <si>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</si>
  <si>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</si>
  <si>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</si>
  <si>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</si>
  <si>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</si>
  <si>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</si>
  <si>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</si>
  <si>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</si>
  <si>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富山市牛岳温泉スキー場事業特別会計</t>
    <phoneticPr fontId="5"/>
  </si>
  <si>
    <t>法非適用企業</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</si>
  <si>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</si>
  <si>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</si>
  <si>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</si>
  <si>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</si>
  <si>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</si>
  <si>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</si>
  <si>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</si>
  <si>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</si>
  <si>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</si>
  <si>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</si>
  <si>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</si>
  <si>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</si>
  <si>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</si>
  <si>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</si>
  <si>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</si>
  <si>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</si>
  <si>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</si>
  <si>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</si>
  <si>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</si>
  <si>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</si>
  <si>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</si>
  <si>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</si>
  <si>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</si>
  <si>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</si>
  <si>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</si>
  <si>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</si>
  <si>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</si>
  <si>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</si>
  <si>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</si>
  <si>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</si>
  <si>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</si>
  <si>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</si>
  <si>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</si>
  <si>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</si>
  <si>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</si>
  <si>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</si>
  <si>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</si>
  <si>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</si>
  <si>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</si>
  <si>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</si>
  <si>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</si>
  <si>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</si>
  <si>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</si>
  <si>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</si>
  <si>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</si>
  <si>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</si>
  <si>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</si>
  <si>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</si>
  <si>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</si>
  <si>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</si>
  <si>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</si>
  <si>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</si>
  <si>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</si>
  <si>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</si>
  <si>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</si>
  <si>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</si>
  <si>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</si>
  <si>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</si>
  <si>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</si>
  <si>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</si>
  <si>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</si>
  <si>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</si>
  <si>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</si>
  <si>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</si>
  <si>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</si>
  <si>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</si>
  <si>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</si>
  <si>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</si>
  <si>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</si>
  <si>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</si>
  <si>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</si>
  <si>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</si>
  <si>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</si>
  <si>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</si>
  <si>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</si>
  <si>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</si>
  <si>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</si>
  <si>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</si>
  <si>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</si>
  <si>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</si>
  <si>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</si>
  <si>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</si>
  <si>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</si>
  <si>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</si>
  <si>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</si>
  <si>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</si>
  <si>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</si>
  <si>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</si>
  <si>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</si>
  <si>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</si>
  <si>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</si>
  <si>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</si>
  <si>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</si>
  <si>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</si>
  <si>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</si>
  <si>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</si>
  <si>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</si>
  <si>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</si>
  <si>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</si>
  <si>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</si>
  <si>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</si>
  <si>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</si>
  <si>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</si>
  <si>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</si>
  <si>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</si>
  <si>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</si>
  <si>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</si>
  <si>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</si>
  <si>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</si>
  <si>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</si>
  <si>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</si>
  <si>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</si>
  <si>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</si>
  <si>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</si>
  <si>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</si>
  <si>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</si>
  <si>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</si>
  <si>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</si>
  <si>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</si>
  <si>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</si>
  <si>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</si>
  <si>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</si>
  <si>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</si>
  <si>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</si>
  <si>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</si>
  <si>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</si>
  <si>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</si>
  <si>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</si>
  <si>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</si>
  <si>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</si>
  <si>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</si>
  <si>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</si>
  <si>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</si>
  <si>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</si>
  <si>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</si>
  <si>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</si>
  <si>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</si>
  <si>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</si>
  <si>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0.32</t>
  </si>
  <si>
    <t>一般会計</t>
  </si>
  <si>
    <t>富山市公共下水道事業会計</t>
  </si>
  <si>
    <t>富山市工業用水道事業会計</t>
  </si>
  <si>
    <t>富山市水道事業会計</t>
  </si>
  <si>
    <t>富山市病院事業会計</t>
  </si>
  <si>
    <t>富山市企業団地造成事業特別会計</t>
  </si>
  <si>
    <t>富山市介護保険事業特別会計</t>
  </si>
  <si>
    <t>富山市競輪事業特別会計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</si>
  <si>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</si>
  <si>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</si>
  <si>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</si>
  <si>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</si>
  <si>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</si>
  <si>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</si>
  <si>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</si>
  <si>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</si>
  <si>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</si>
  <si>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</si>
  <si>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</si>
  <si>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</si>
  <si>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</si>
  <si>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</si>
  <si>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</si>
  <si>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</si>
  <si>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</si>
  <si>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</si>
  <si>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</si>
  <si>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</si>
  <si>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富山地区広域圏事務組合（一般会計）</t>
    <rPh sb="0" eb="4">
      <t>トヤマチク</t>
    </rPh>
    <rPh sb="4" eb="7">
      <t>コウイキケン</t>
    </rPh>
    <rPh sb="7" eb="11">
      <t>ジムクミアイ</t>
    </rPh>
    <rPh sb="12" eb="16">
      <t>イッパンカイケイ</t>
    </rPh>
    <phoneticPr fontId="10"/>
  </si>
  <si>
    <t>富山県市町村会館管理組合</t>
    <rPh sb="0" eb="3">
      <t>トヤマケン</t>
    </rPh>
    <rPh sb="3" eb="6">
      <t>シチョウソン</t>
    </rPh>
    <rPh sb="6" eb="8">
      <t>カイカン</t>
    </rPh>
    <rPh sb="8" eb="10">
      <t>カンリ</t>
    </rPh>
    <rPh sb="10" eb="12">
      <t>クミアイ</t>
    </rPh>
    <phoneticPr fontId="10"/>
  </si>
  <si>
    <t>三郷利田用水市町村組合</t>
    <rPh sb="0" eb="2">
      <t>サンゴウ</t>
    </rPh>
    <rPh sb="2" eb="4">
      <t>リタ</t>
    </rPh>
    <rPh sb="4" eb="6">
      <t>ヨウスイ</t>
    </rPh>
    <rPh sb="6" eb="9">
      <t>シチョウソン</t>
    </rPh>
    <rPh sb="9" eb="11">
      <t>クミアイ</t>
    </rPh>
    <phoneticPr fontId="10"/>
  </si>
  <si>
    <t>常願寺川右岸水防市町村組合</t>
    <rPh sb="0" eb="4">
      <t>ジョウガンジガワ</t>
    </rPh>
    <rPh sb="4" eb="6">
      <t>ウガン</t>
    </rPh>
    <rPh sb="6" eb="8">
      <t>スイボウ</t>
    </rPh>
    <rPh sb="8" eb="11">
      <t>シチョウソン</t>
    </rPh>
    <rPh sb="11" eb="13">
      <t>クミアイ</t>
    </rPh>
    <phoneticPr fontId="10"/>
  </si>
  <si>
    <t>富山県後期高齢者医療広域連合（一般会計）</t>
    <rPh sb="0" eb="3">
      <t>トヤマケン</t>
    </rPh>
    <rPh sb="3" eb="5">
      <t>コウキ</t>
    </rPh>
    <rPh sb="5" eb="8">
      <t>コウレイシャ</t>
    </rPh>
    <rPh sb="8" eb="10">
      <t>イリョウ</t>
    </rPh>
    <rPh sb="10" eb="12">
      <t>コウイキ</t>
    </rPh>
    <rPh sb="12" eb="14">
      <t>レンゴウ</t>
    </rPh>
    <rPh sb="15" eb="19">
      <t>イッパンカイケイ</t>
    </rPh>
    <phoneticPr fontId="10"/>
  </si>
  <si>
    <t>富山県後期高齢者医療広域連合（後期高齢者医療事業特別会計）</t>
    <rPh sb="0" eb="3">
      <t>トヤマケン</t>
    </rPh>
    <rPh sb="3" eb="7">
      <t>コウキコウレイ</t>
    </rPh>
    <rPh sb="7" eb="8">
      <t>シャ</t>
    </rPh>
    <rPh sb="8" eb="10">
      <t>イリョウ</t>
    </rPh>
    <rPh sb="10" eb="14">
      <t>コウイキレンゴウ</t>
    </rPh>
    <rPh sb="15" eb="20">
      <t>コウキコウレイシャ</t>
    </rPh>
    <rPh sb="20" eb="24">
      <t>イリョウジギョウ</t>
    </rPh>
    <rPh sb="24" eb="28">
      <t>トクベツカイケイ</t>
    </rPh>
    <phoneticPr fontId="10"/>
  </si>
  <si>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</si>
  <si>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</si>
  <si>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</si>
  <si>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</si>
  <si>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</si>
  <si>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</si>
  <si>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</si>
  <si>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富山市ファミリーパーク公社</t>
  </si>
  <si>
    <t>富山市学校給食会</t>
  </si>
  <si>
    <t>富山大手町コンベンション</t>
  </si>
  <si>
    <t>〇</t>
  </si>
  <si>
    <t>富山中央花き園芸</t>
    <rPh sb="4" eb="5">
      <t>カ</t>
    </rPh>
    <rPh sb="6" eb="8">
      <t>エンゲイ</t>
    </rPh>
    <phoneticPr fontId="10"/>
  </si>
  <si>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</si>
  <si>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</si>
  <si>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</si>
  <si>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</si>
  <si>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</si>
  <si>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10"/>
  </si>
  <si>
    <t>-</t>
    <phoneticPr fontId="2"/>
  </si>
  <si>
    <t>-</t>
    <phoneticPr fontId="2"/>
  </si>
  <si>
    <t>-</t>
    <phoneticPr fontId="2"/>
  </si>
  <si>
    <t>-</t>
    <phoneticPr fontId="2"/>
  </si>
  <si>
    <t>富山市土地開発公社</t>
    <phoneticPr fontId="2"/>
  </si>
  <si>
    <t>都市基盤整備基金</t>
  </si>
  <si>
    <t>舞台芸術振興事業基金</t>
  </si>
  <si>
    <t>福祉基金</t>
    <rPh sb="0" eb="4">
      <t>フクシキキン</t>
    </rPh>
    <phoneticPr fontId="5"/>
  </si>
  <si>
    <t>新型コロナウイルス感染症対策利子補給事業基金</t>
  </si>
  <si>
    <t>路面電車事業基金</t>
    <rPh sb="0" eb="4">
      <t>ロメンデンシャ</t>
    </rPh>
    <rPh sb="4" eb="6">
      <t>ジギョウ</t>
    </rPh>
    <rPh sb="6" eb="8">
      <t>キキン</t>
    </rPh>
    <phoneticPr fontId="2"/>
  </si>
  <si>
    <t>-</t>
    <phoneticPr fontId="2"/>
  </si>
  <si>
    <t>富山市スポーツ協会</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</si>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</sst>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425F-4110-924C-7FF3B11CA0F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60641</c:v>
                </c:pt>
                <c:pt idx="1">
                  <c:v>60486</c:v>
                </c:pt>
                <c:pt idx="2">
                  <c:v>80960</c:v>
                </c:pt>
                <c:pt idx="3">
                  <c:v>62828</c:v>
                </c:pt>
                <c:pt idx="4">
                  <c:v>46019</c:v>
                </c:pt>
              </c:numCache>
            </c:numRef>
          </c:val>
          <c:smooth val="0"/>
          <c:extLst>
            <c:ext xmlns:c16="http://schemas.microsoft.com/office/drawing/2014/chart" uri="{C3380CC4-5D6E-409C-BE32-E72D297353CC}">
              <c16:uniqueId val="{00000001-425F-4110-924C-7FF3B11CA0F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2.73</c:v>
                </c:pt>
                <c:pt idx="1">
                  <c:v>2.5499999999999998</c:v>
                </c:pt>
                <c:pt idx="2">
                  <c:v>3.23</c:v>
                </c:pt>
                <c:pt idx="3">
                  <c:v>3.42</c:v>
                </c:pt>
                <c:pt idx="4">
                  <c:v>3.25</c:v>
                </c:pt>
              </c:numCache>
            </c:numRef>
          </c:val>
          <c:extLst>
            <c:ext xmlns:c16="http://schemas.microsoft.com/office/drawing/2014/chart" uri="{C3380CC4-5D6E-409C-BE32-E72D297353CC}">
              <c16:uniqueId val="{00000000-913B-4375-927F-BC9FA7CC5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7.24</c:v>
                </c:pt>
                <c:pt idx="1">
                  <c:v>8.59</c:v>
                </c:pt>
                <c:pt idx="2">
                  <c:v>9.18</c:v>
                </c:pt>
                <c:pt idx="3">
                  <c:v>9.92</c:v>
                </c:pt>
                <c:pt idx="4">
                  <c:v>10.55</c:v>
                </c:pt>
              </c:numCache>
            </c:numRef>
          </c:val>
          <c:extLst>
            <c:ext xmlns:c16="http://schemas.microsoft.com/office/drawing/2014/chart" uri="{C3380CC4-5D6E-409C-BE32-E72D297353CC}">
              <c16:uniqueId val="{00000001-913B-4375-927F-BC9FA7CC5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-0.32</c:v>
                </c:pt>
                <c:pt idx="1">
                  <c:v>1.21</c:v>
                </c:pt>
                <c:pt idx="2">
                  <c:v>1.72</c:v>
                </c:pt>
                <c:pt idx="3">
                  <c:v>0.6</c:v>
                </c:pt>
                <c:pt idx="4">
                  <c:v>0.64</c:v>
                </c:pt>
              </c:numCache>
            </c:numRef>
          </c:val>
          <c:smooth val="0"/>
          <c:extLst>
            <c:ext xmlns:c16="http://schemas.microsoft.com/office/drawing/2014/chart" uri="{C3380CC4-5D6E-409C-BE32-E72D297353CC}">
              <c16:uniqueId val="{00000002-913B-4375-927F-BC9FA7CC5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0.48</c:v>
                </c:pt>
                <c:pt idx="4">
                  <c:v>#N/A</c:v>
                </c:pt>
                <c:pt idx="5">
                  <c:v>0.04</c:v>
                </c:pt>
                <c:pt idx="6">
                  <c:v>#N/A</c:v>
                </c:pt>
                <c:pt idx="7">
                  <c:v>0.03</c:v>
                </c:pt>
                <c:pt idx="8">
                  <c:v>#N/A</c:v>
                </c:pt>
                <c:pt idx="9">
                  <c:v>0.05</c:v>
                </c:pt>
              </c:numCache>
            </c:numRef>
          </c:val>
          <c:extLst>
            <c:ext xmlns:c16="http://schemas.microsoft.com/office/drawing/2014/chart" uri="{C3380CC4-5D6E-409C-BE32-E72D297353CC}">
              <c16:uniqueId val="{00000000-D8BE-4D19-A2EE-207581195D8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8BE-4D19-A2EE-207581195D81}"/>
            </c:ext>
          </c:extLst>
        </c:ser>
        <c:ser>
          <c:idx val="2"/>
          <c:order val="2"/>
          <c:tx>
            <c:strRef>
              <c:f>データシート!$A$29</c:f>
              <c:strCache>
                <c:ptCount val="1"/>
                <c:pt idx="0">
                  <c:v>富山市競輪事業特別会計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0.05</c:v>
                </c:pt>
                <c:pt idx="4">
                  <c:v>#N/A</c:v>
                </c:pt>
                <c:pt idx="5">
                  <c:v>0.03</c:v>
                </c:pt>
                <c:pt idx="6">
                  <c:v>#N/A</c:v>
                </c:pt>
                <c:pt idx="7">
                  <c:v>0.15</c:v>
                </c:pt>
                <c:pt idx="8">
                  <c:v>#N/A</c:v>
                </c:pt>
                <c:pt idx="9">
                  <c:v>0.18</c:v>
                </c:pt>
              </c:numCache>
            </c:numRef>
          </c:val>
          <c:extLst>
            <c:ext xmlns:c16="http://schemas.microsoft.com/office/drawing/2014/chart" uri="{C3380CC4-5D6E-409C-BE32-E72D297353CC}">
              <c16:uniqueId val="{00000002-D8BE-4D19-A2EE-207581195D81}"/>
            </c:ext>
          </c:extLst>
        </c:ser>
        <c:ser>
          <c:idx val="3"/>
          <c:order val="3"/>
          <c:tx>
            <c:strRef>
              <c:f>データシート!$A$30</c:f>
              <c:strCache>
                <c:ptCount val="1"/>
                <c:pt idx="0">
                  <c:v>富山市介護保険事業特別会計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0.84</c:v>
                </c:pt>
                <c:pt idx="2">
                  <c:v>#N/A</c:v>
                </c:pt>
                <c:pt idx="3">
                  <c:v>1.5</c:v>
                </c:pt>
                <c:pt idx="4">
                  <c:v>#N/A</c:v>
                </c:pt>
                <c:pt idx="5">
                  <c:v>1.04</c:v>
                </c:pt>
                <c:pt idx="6">
                  <c:v>#N/A</c:v>
                </c:pt>
                <c:pt idx="7">
                  <c:v>1.24</c:v>
                </c:pt>
                <c:pt idx="8">
                  <c:v>#N/A</c:v>
                </c:pt>
                <c:pt idx="9">
                  <c:v>0.47</c:v>
                </c:pt>
              </c:numCache>
            </c:numRef>
          </c:val>
          <c:extLst>
            <c:ext xmlns:c16="http://schemas.microsoft.com/office/drawing/2014/chart" uri="{C3380CC4-5D6E-409C-BE32-E72D297353CC}">
              <c16:uniqueId val="{00000003-D8BE-4D19-A2EE-207581195D81}"/>
            </c:ext>
          </c:extLst>
        </c:ser>
        <c:ser>
          <c:idx val="4"/>
          <c:order val="4"/>
          <c:tx>
            <c:strRef>
              <c:f>データシート!$A$31</c:f>
              <c:strCache>
                <c:ptCount val="1"/>
                <c:pt idx="0">
                  <c:v>富山市企業団地造成事業特別会計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1.25</c:v>
                </c:pt>
                <c:pt idx="6">
                  <c:v>#N/A</c:v>
                </c:pt>
                <c:pt idx="7">
                  <c:v>1.41</c:v>
                </c:pt>
                <c:pt idx="8">
                  <c:v>#N/A</c:v>
                </c:pt>
                <c:pt idx="9">
                  <c:v>0.68</c:v>
                </c:pt>
              </c:numCache>
            </c:numRef>
          </c:val>
          <c:extLst>
            <c:ext xmlns:c16="http://schemas.microsoft.com/office/drawing/2014/chart" uri="{C3380CC4-5D6E-409C-BE32-E72D297353CC}">
              <c16:uniqueId val="{00000004-D8BE-4D19-A2EE-207581195D81}"/>
            </c:ext>
          </c:extLst>
        </c:ser>
        <c:ser>
          <c:idx val="5"/>
          <c:order val="5"/>
          <c:tx>
            <c:strRef>
              <c:f>データシート!$A$32</c:f>
              <c:strCache>
                <c:ptCount val="1"/>
                <c:pt idx="0">
                  <c:v>富山市病院事業会計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1.22</c:v>
                </c:pt>
                <c:pt idx="2">
                  <c:v>#N/A</c:v>
                </c:pt>
                <c:pt idx="3">
                  <c:v>1.52</c:v>
                </c:pt>
                <c:pt idx="4">
                  <c:v>#N/A</c:v>
                </c:pt>
                <c:pt idx="5">
                  <c:v>1.5</c:v>
                </c:pt>
                <c:pt idx="6">
                  <c:v>#N/A</c:v>
                </c:pt>
                <c:pt idx="7">
                  <c:v>1.65</c:v>
                </c:pt>
                <c:pt idx="8">
                  <c:v>#N/A</c:v>
                </c:pt>
                <c:pt idx="9">
                  <c:v>1.64</c:v>
                </c:pt>
              </c:numCache>
            </c:numRef>
          </c:val>
          <c:extLst>
            <c:ext xmlns:c16="http://schemas.microsoft.com/office/drawing/2014/chart" uri="{C3380CC4-5D6E-409C-BE32-E72D297353CC}">
              <c16:uniqueId val="{00000005-D8BE-4D19-A2EE-207581195D81}"/>
            </c:ext>
          </c:extLst>
        </c:ser>
        <c:ser>
          <c:idx val="6"/>
          <c:order val="6"/>
          <c:tx>
            <c:strRef>
              <c:f>データシート!$A$33</c:f>
              <c:strCache>
                <c:ptCount val="1"/>
                <c:pt idx="0">
                  <c:v>富山市水道事業会計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2.25</c:v>
                </c:pt>
                <c:pt idx="2">
                  <c:v>#N/A</c:v>
                </c:pt>
                <c:pt idx="3">
                  <c:v>2.09</c:v>
                </c:pt>
                <c:pt idx="4">
                  <c:v>#N/A</c:v>
                </c:pt>
                <c:pt idx="5">
                  <c:v>1.89</c:v>
                </c:pt>
                <c:pt idx="6">
                  <c:v>#N/A</c:v>
                </c:pt>
                <c:pt idx="7">
                  <c:v>2.0299999999999998</c:v>
                </c:pt>
                <c:pt idx="8">
                  <c:v>#N/A</c:v>
                </c:pt>
                <c:pt idx="9">
                  <c:v>1.95</c:v>
                </c:pt>
              </c:numCache>
            </c:numRef>
          </c:val>
          <c:extLst>
            <c:ext xmlns:c16="http://schemas.microsoft.com/office/drawing/2014/chart" uri="{C3380CC4-5D6E-409C-BE32-E72D297353CC}">
              <c16:uniqueId val="{00000006-D8BE-4D19-A2EE-207581195D81}"/>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2.15</c:v>
                </c:pt>
                <c:pt idx="2">
                  <c:v>#N/A</c:v>
                </c:pt>
                <c:pt idx="3">
                  <c:v>2.2400000000000002</c:v>
                </c:pt>
                <c:pt idx="4">
                  <c:v>#N/A</c:v>
                </c:pt>
                <c:pt idx="5">
                  <c:v>2.2400000000000002</c:v>
                </c:pt>
                <c:pt idx="6">
                  <c:v>#N/A</c:v>
                </c:pt>
                <c:pt idx="7">
                  <c:v>2.4500000000000002</c:v>
                </c:pt>
                <c:pt idx="8">
                  <c:v>#N/A</c:v>
                </c:pt>
                <c:pt idx="9">
                  <c:v>2.5499999999999998</c:v>
                </c:pt>
              </c:numCache>
            </c:numRef>
          </c:val>
          <c:extLst>
            <c:ext xmlns:c16="http://schemas.microsoft.com/office/drawing/2014/chart" uri="{C3380CC4-5D6E-409C-BE32-E72D297353CC}">
              <c16:uniqueId val="{00000007-D8BE-4D19-A2EE-207581195D81}"/>
            </c:ext>
          </c:extLst>
        </c:ser>
        <c:ser>
          <c:idx val="8"/>
          <c:order val="8"/>
          <c:tx>
            <c:strRef>
              <c:f>データシート!$A$35</c:f>
              <c:strCache>
                <c:ptCount val="1"/>
                <c:pt idx="0">
                  <c:v>富山市公共下水道事業会計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1.45</c:v>
                </c:pt>
                <c:pt idx="2">
                  <c:v>#N/A</c:v>
                </c:pt>
                <c:pt idx="3">
                  <c:v>2.5299999999999998</c:v>
                </c:pt>
                <c:pt idx="4">
                  <c:v>#N/A</c:v>
                </c:pt>
                <c:pt idx="5">
                  <c:v>2.56</c:v>
                </c:pt>
                <c:pt idx="6">
                  <c:v>#N/A</c:v>
                </c:pt>
                <c:pt idx="7">
                  <c:v>3.15</c:v>
                </c:pt>
                <c:pt idx="8">
                  <c:v>#N/A</c:v>
                </c:pt>
                <c:pt idx="9">
                  <c:v>3.01</c:v>
                </c:pt>
              </c:numCache>
            </c:numRef>
          </c:val>
          <c:extLst>
            <c:ext xmlns:c16="http://schemas.microsoft.com/office/drawing/2014/chart" uri="{C3380CC4-5D6E-409C-BE32-E72D297353CC}">
              <c16:uniqueId val="{00000008-D8BE-4D19-A2EE-207581195D8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c:v>
                </c:pt>
                <c:pt idx="2">
                  <c:v>#N/A</c:v>
                </c:pt>
                <c:pt idx="3">
                  <c:v>2.52</c:v>
                </c:pt>
                <c:pt idx="4">
                  <c:v>#N/A</c:v>
                </c:pt>
                <c:pt idx="5">
                  <c:v>3.2</c:v>
                </c:pt>
                <c:pt idx="6">
                  <c:v>#N/A</c:v>
                </c:pt>
                <c:pt idx="7">
                  <c:v>3.39</c:v>
                </c:pt>
                <c:pt idx="8">
                  <c:v>#N/A</c:v>
                </c:pt>
                <c:pt idx="9">
                  <c:v>3.22</c:v>
                </c:pt>
              </c:numCache>
            </c:numRef>
          </c:val>
          <c:extLst>
            <c:ext xmlns:c16="http://schemas.microsoft.com/office/drawing/2014/chart" uri="{C3380CC4-5D6E-409C-BE32-E72D297353CC}">
              <c16:uniqueId val="{00000009-D8BE-4D19-A2EE-207581195D8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23549</c:v>
                </c:pt>
                <c:pt idx="5">
                  <c:v>23178</c:v>
                </c:pt>
                <c:pt idx="8">
                  <c:v>22246</c:v>
                </c:pt>
                <c:pt idx="11">
                  <c:v>21736</c:v>
                </c:pt>
                <c:pt idx="14">
                  <c:v>21435</c:v>
                </c:pt>
              </c:numCache>
            </c:numRef>
          </c:val>
          <c:extLst>
            <c:ext xmlns:c16="http://schemas.microsoft.com/office/drawing/2014/chart" uri="{C3380CC4-5D6E-409C-BE32-E72D297353CC}">
              <c16:uniqueId val="{00000000-16AF-4F2B-8572-38416CA1D6C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1</c:v>
                </c:pt>
                <c:pt idx="6">
                  <c:v>3</c:v>
                </c:pt>
                <c:pt idx="9">
                  <c:v>5</c:v>
                </c:pt>
                <c:pt idx="12">
                  <c:v>4</c:v>
                </c:pt>
              </c:numCache>
            </c:numRef>
          </c:val>
          <c:extLst>
            <c:ext xmlns:c16="http://schemas.microsoft.com/office/drawing/2014/chart" uri="{C3380CC4-5D6E-409C-BE32-E72D297353CC}">
              <c16:uniqueId val="{00000001-16AF-4F2B-8572-38416CA1D6C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348</c:v>
                </c:pt>
                <c:pt idx="3">
                  <c:v>349</c:v>
                </c:pt>
                <c:pt idx="6">
                  <c:v>507</c:v>
                </c:pt>
                <c:pt idx="9">
                  <c:v>775</c:v>
                </c:pt>
                <c:pt idx="12">
                  <c:v>952</c:v>
                </c:pt>
              </c:numCache>
            </c:numRef>
          </c:val>
          <c:extLst>
            <c:ext xmlns:c16="http://schemas.microsoft.com/office/drawing/2014/chart" uri="{C3380CC4-5D6E-409C-BE32-E72D297353CC}">
              <c16:uniqueId val="{00000002-16AF-4F2B-8572-38416CA1D6C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135</c:v>
                </c:pt>
                <c:pt idx="3">
                  <c:v>64</c:v>
                </c:pt>
                <c:pt idx="6">
                  <c:v>62</c:v>
                </c:pt>
                <c:pt idx="9">
                  <c:v>52</c:v>
                </c:pt>
                <c:pt idx="12">
                  <c:v>53</c:v>
                </c:pt>
              </c:numCache>
            </c:numRef>
          </c:val>
          <c:extLst>
            <c:ext xmlns:c16="http://schemas.microsoft.com/office/drawing/2014/chart" uri="{C3380CC4-5D6E-409C-BE32-E72D297353CC}">
              <c16:uniqueId val="{00000003-16AF-4F2B-8572-38416CA1D6C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7441</c:v>
                </c:pt>
                <c:pt idx="3">
                  <c:v>7235</c:v>
                </c:pt>
                <c:pt idx="6">
                  <c:v>7078</c:v>
                </c:pt>
                <c:pt idx="9">
                  <c:v>6762</c:v>
                </c:pt>
                <c:pt idx="12">
                  <c:v>6312</c:v>
                </c:pt>
              </c:numCache>
            </c:numRef>
          </c:val>
          <c:extLst>
            <c:ext xmlns:c16="http://schemas.microsoft.com/office/drawing/2014/chart" uri="{C3380CC4-5D6E-409C-BE32-E72D297353CC}">
              <c16:uniqueId val="{00000004-16AF-4F2B-8572-38416CA1D6C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AF-4F2B-8572-38416CA1D6C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F-4F2B-8572-38416CA1D6C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22074</c:v>
                </c:pt>
                <c:pt idx="3">
                  <c:v>21443</c:v>
                </c:pt>
                <c:pt idx="6">
                  <c:v>21620</c:v>
                </c:pt>
                <c:pt idx="9">
                  <c:v>22080</c:v>
                </c:pt>
                <c:pt idx="12">
                  <c:v>22290</c:v>
                </c:pt>
              </c:numCache>
            </c:numRef>
          </c:val>
          <c:extLst>
            <c:ext xmlns:c16="http://schemas.microsoft.com/office/drawing/2014/chart" uri="{C3380CC4-5D6E-409C-BE32-E72D297353CC}">
              <c16:uniqueId val="{00000007-16AF-4F2B-8572-38416CA1D6C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6450</c:v>
                </c:pt>
                <c:pt idx="2">
                  <c:v>#N/A</c:v>
                </c:pt>
                <c:pt idx="3">
                  <c:v>#N/A</c:v>
                </c:pt>
                <c:pt idx="4">
                  <c:v>5914</c:v>
                </c:pt>
                <c:pt idx="5">
                  <c:v>#N/A</c:v>
                </c:pt>
                <c:pt idx="6">
                  <c:v>#N/A</c:v>
                </c:pt>
                <c:pt idx="7">
                  <c:v>7024</c:v>
                </c:pt>
                <c:pt idx="8">
                  <c:v>#N/A</c:v>
                </c:pt>
                <c:pt idx="9">
                  <c:v>#N/A</c:v>
                </c:pt>
                <c:pt idx="10">
                  <c:v>7938</c:v>
                </c:pt>
                <c:pt idx="11">
                  <c:v>#N/A</c:v>
                </c:pt>
                <c:pt idx="12">
                  <c:v>#N/A</c:v>
                </c:pt>
                <c:pt idx="13">
                  <c:v>8176</c:v>
                </c:pt>
                <c:pt idx="14">
                  <c:v>#N/A</c:v>
                </c:pt>
              </c:numCache>
            </c:numRef>
          </c:val>
          <c:smooth val="0"/>
          <c:extLst>
            <c:ext xmlns:c16="http://schemas.microsoft.com/office/drawing/2014/chart" uri="{C3380CC4-5D6E-409C-BE32-E72D297353CC}">
              <c16:uniqueId val="{00000008-16AF-4F2B-8572-38416CA1D6C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194250</c:v>
                </c:pt>
                <c:pt idx="5">
                  <c:v>189519</c:v>
                </c:pt>
                <c:pt idx="8">
                  <c:v>188778</c:v>
                </c:pt>
                <c:pt idx="11">
                  <c:v>181376</c:v>
                </c:pt>
                <c:pt idx="14">
                  <c:v>171666</c:v>
                </c:pt>
              </c:numCache>
            </c:numRef>
          </c:val>
          <c:extLst>
            <c:ext xmlns:c16="http://schemas.microsoft.com/office/drawing/2014/chart" uri="{C3380CC4-5D6E-409C-BE32-E72D297353CC}">
              <c16:uniqueId val="{00000000-D4FE-44BE-A19A-AA41F700EAB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24090</c:v>
                </c:pt>
                <c:pt idx="5">
                  <c:v>24421</c:v>
                </c:pt>
                <c:pt idx="8">
                  <c:v>24300</c:v>
                </c:pt>
                <c:pt idx="11">
                  <c:v>23134</c:v>
                </c:pt>
                <c:pt idx="14">
                  <c:v>22226</c:v>
                </c:pt>
              </c:numCache>
            </c:numRef>
          </c:val>
          <c:extLst>
            <c:ext xmlns:c16="http://schemas.microsoft.com/office/drawing/2014/chart" uri="{C3380CC4-5D6E-409C-BE32-E72D297353CC}">
              <c16:uniqueId val="{00000001-D4FE-44BE-A19A-AA41F700EAB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28432</c:v>
                </c:pt>
                <c:pt idx="5">
                  <c:v>30671</c:v>
                </c:pt>
                <c:pt idx="8">
                  <c:v>35414</c:v>
                </c:pt>
                <c:pt idx="11">
                  <c:v>40272</c:v>
                </c:pt>
                <c:pt idx="14">
                  <c:v>40992</c:v>
                </c:pt>
              </c:numCache>
            </c:numRef>
          </c:val>
          <c:extLst>
            <c:ext xmlns:c16="http://schemas.microsoft.com/office/drawing/2014/chart" uri="{C3380CC4-5D6E-409C-BE32-E72D297353CC}">
              <c16:uniqueId val="{00000002-D4FE-44BE-A19A-AA41F700EAB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4FE-44BE-A19A-AA41F700EAB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4FE-44BE-A19A-AA41F700EAB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575</c:v>
                </c:pt>
                <c:pt idx="3">
                  <c:v>785</c:v>
                </c:pt>
                <c:pt idx="6">
                  <c:v>825</c:v>
                </c:pt>
                <c:pt idx="9">
                  <c:v>847</c:v>
                </c:pt>
                <c:pt idx="12">
                  <c:v>804</c:v>
                </c:pt>
              </c:numCache>
            </c:numRef>
          </c:val>
          <c:extLst>
            <c:ext xmlns:c16="http://schemas.microsoft.com/office/drawing/2014/chart" uri="{C3380CC4-5D6E-409C-BE32-E72D297353CC}">
              <c16:uniqueId val="{00000005-D4FE-44BE-A19A-AA41F700EAB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18803</c:v>
                </c:pt>
                <c:pt idx="3">
                  <c:v>19305</c:v>
                </c:pt>
                <c:pt idx="6">
                  <c:v>19936</c:v>
                </c:pt>
                <c:pt idx="9">
                  <c:v>20356</c:v>
                </c:pt>
                <c:pt idx="12">
                  <c:v>20909</c:v>
                </c:pt>
              </c:numCache>
            </c:numRef>
          </c:val>
          <c:extLst>
            <c:ext xmlns:c16="http://schemas.microsoft.com/office/drawing/2014/chart" uri="{C3380CC4-5D6E-409C-BE32-E72D297353CC}">
              <c16:uniqueId val="{00000006-D4FE-44BE-A19A-AA41F700EAB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449</c:v>
                </c:pt>
                <c:pt idx="3">
                  <c:v>388</c:v>
                </c:pt>
                <c:pt idx="6">
                  <c:v>329</c:v>
                </c:pt>
                <c:pt idx="9">
                  <c:v>403</c:v>
                </c:pt>
                <c:pt idx="12">
                  <c:v>354</c:v>
                </c:pt>
              </c:numCache>
            </c:numRef>
          </c:val>
          <c:extLst>
            <c:ext xmlns:c16="http://schemas.microsoft.com/office/drawing/2014/chart" uri="{C3380CC4-5D6E-409C-BE32-E72D297353CC}">
              <c16:uniqueId val="{00000007-D4FE-44BE-A19A-AA41F700EAB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68303</c:v>
                </c:pt>
                <c:pt idx="3">
                  <c:v>66198</c:v>
                </c:pt>
                <c:pt idx="6">
                  <c:v>61472</c:v>
                </c:pt>
                <c:pt idx="9">
                  <c:v>56755</c:v>
                </c:pt>
                <c:pt idx="12">
                  <c:v>50571</c:v>
                </c:pt>
              </c:numCache>
            </c:numRef>
          </c:val>
          <c:extLst>
            <c:ext xmlns:c16="http://schemas.microsoft.com/office/drawing/2014/chart" uri="{C3380CC4-5D6E-409C-BE32-E72D297353CC}">
              <c16:uniqueId val="{00000008-D4FE-44BE-A19A-AA41F700EAB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27827</c:v>
                </c:pt>
                <c:pt idx="3">
                  <c:v>28981</c:v>
                </c:pt>
                <c:pt idx="6">
                  <c:v>19157</c:v>
                </c:pt>
                <c:pt idx="9">
                  <c:v>12302</c:v>
                </c:pt>
                <c:pt idx="12">
                  <c:v>10835</c:v>
                </c:pt>
              </c:numCache>
            </c:numRef>
          </c:val>
          <c:extLst>
            <c:ext xmlns:c16="http://schemas.microsoft.com/office/drawing/2014/chart" uri="{C3380CC4-5D6E-409C-BE32-E72D297353CC}">
              <c16:uniqueId val="{00000009-D4FE-44BE-A19A-AA41F700EAB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234718</c:v>
                </c:pt>
                <c:pt idx="3">
                  <c:v>233945</c:v>
                </c:pt>
                <c:pt idx="6">
                  <c:v>239297</c:v>
                </c:pt>
                <c:pt idx="9">
                  <c:v>235581</c:v>
                </c:pt>
                <c:pt idx="12">
                  <c:v>225380</c:v>
                </c:pt>
              </c:numCache>
            </c:numRef>
          </c:val>
          <c:extLst>
            <c:ext xmlns:c16="http://schemas.microsoft.com/office/drawing/2014/chart" uri="{C3380CC4-5D6E-409C-BE32-E72D297353CC}">
              <c16:uniqueId val="{0000000A-D4FE-44BE-A19A-AA41F700EAB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103902</c:v>
                </c:pt>
                <c:pt idx="2">
                  <c:v>#N/A</c:v>
                </c:pt>
                <c:pt idx="3">
                  <c:v>#N/A</c:v>
                </c:pt>
                <c:pt idx="4">
                  <c:v>104991</c:v>
                </c:pt>
                <c:pt idx="5">
                  <c:v>#N/A</c:v>
                </c:pt>
                <c:pt idx="6">
                  <c:v>#N/A</c:v>
                </c:pt>
                <c:pt idx="7">
                  <c:v>92524</c:v>
                </c:pt>
                <c:pt idx="8">
                  <c:v>#N/A</c:v>
                </c:pt>
                <c:pt idx="9">
                  <c:v>#N/A</c:v>
                </c:pt>
                <c:pt idx="10">
                  <c:v>81463</c:v>
                </c:pt>
                <c:pt idx="11">
                  <c:v>#N/A</c:v>
                </c:pt>
                <c:pt idx="12">
                  <c:v>#N/A</c:v>
                </c:pt>
                <c:pt idx="13">
                  <c:v>73969</c:v>
                </c:pt>
                <c:pt idx="14">
                  <c:v>#N/A</c:v>
                </c:pt>
              </c:numCache>
            </c:numRef>
          </c:val>
          <c:smooth val="0"/>
          <c:extLst>
            <c:ext xmlns:c16="http://schemas.microsoft.com/office/drawing/2014/chart" uri="{C3380CC4-5D6E-409C-BE32-E72D297353CC}">
              <c16:uniqueId val="{0000000B-D4FE-44BE-A19A-AA41F700EAB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9756</c:v>
                </c:pt>
                <c:pt idx="1">
                  <c:v>10256</c:v>
                </c:pt>
                <c:pt idx="2">
                  <c:v>11057</c:v>
                </c:pt>
              </c:numCache>
            </c:numRef>
          </c:val>
          <c:extLst>
            <c:ext xmlns:c16="http://schemas.microsoft.com/office/drawing/2014/chart" uri="{C3380CC4-5D6E-409C-BE32-E72D297353CC}">
              <c16:uniqueId val="{00000000-0D5E-4A92-8937-1B61B3FE17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6845</c:v>
                </c:pt>
                <c:pt idx="1">
                  <c:v>9740</c:v>
                </c:pt>
                <c:pt idx="2">
                  <c:v>9170</c:v>
                </c:pt>
              </c:numCache>
            </c:numRef>
          </c:val>
          <c:extLst>
            <c:ext xmlns:c16="http://schemas.microsoft.com/office/drawing/2014/chart" uri="{C3380CC4-5D6E-409C-BE32-E72D297353CC}">
              <c16:uniqueId val="{00000001-0D5E-4A92-8937-1B61B3FE17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9348</c:v>
                </c:pt>
                <c:pt idx="1">
                  <c:v>9764</c:v>
                </c:pt>
                <c:pt idx="2">
                  <c:v>8988</c:v>
                </c:pt>
              </c:numCache>
            </c:numRef>
          </c:val>
          <c:extLst>
            <c:ext xmlns:c16="http://schemas.microsoft.com/office/drawing/2014/chart" uri="{C3380CC4-5D6E-409C-BE32-E72D297353CC}">
              <c16:uniqueId val="{00000002-0D5E-4A92-8937-1B61B3FE17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ここ数年は</a:t>
          </a:r>
          <a:r>
            <a:rPr kumimoji="1" lang="en-US" altLang="ja-JP" sz="1300">
              <a:latin typeface="ＭＳ Ｐゴシック" panose="020B0600070205080204" pitchFamily="50" charset="-128"/>
              <a:ea typeface="ＭＳ Ｐゴシック" panose="020B0600070205080204" pitchFamily="50" charset="-128"/>
            </a:rPr>
            <a:t>0.80</a:t>
          </a:r>
          <a:r>
            <a:rPr kumimoji="1" lang="ja-JP" altLang="en-US" sz="1300">
              <a:latin typeface="ＭＳ Ｐゴシック" panose="020B0600070205080204" pitchFamily="50" charset="-128"/>
              <a:ea typeface="ＭＳ Ｐゴシック" panose="020B0600070205080204" pitchFamily="50" charset="-128"/>
            </a:rPr>
            <a:t>前後で推移しており、概ね類似団体の平均値である。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今後の対応策としては、市税の課税客体を確実に把握するとともに、収納率の向上を図るなど、歳入の確保につなげる。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110672</xdr:rowOff>
    </xdr:from>
    <xdr:to>
      <xdr:col>23</xdr:col>
      <xdr:colOff>133350</xdr:colOff>
      <xdr:row>41</xdr:row>
      <xdr:rowOff>127907</xdr:rowOff>
    </xdr:to>
    <xdr:cxnSp macro="">
      <xdr:nvCxnSpPr>
        <xdr:cNvPr id="71" name="直線コネクタ 70"/>
        <xdr:cNvCxnSpPr/>
      </xdr:nvCxnSpPr>
      <xdr:spPr>
        <a:xfrm>
          <a:off x="4114800" y="714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110672</xdr:rowOff>
    </xdr:from>
    <xdr:to>
      <xdr:col>19</xdr:col>
      <xdr:colOff>133350</xdr:colOff>
      <xdr:row>41</xdr:row>
      <xdr:rowOff>110672</xdr:rowOff>
    </xdr:to>
    <xdr:cxnSp macro="">
      <xdr:nvCxnSpPr>
        <xdr:cNvPr id="74" name="直線コネクタ 73"/>
        <xdr:cNvCxnSpPr/>
      </xdr:nvCxnSpPr>
      <xdr:spPr>
        <a:xfrm>
          <a:off x="3225800" y="71401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76200</xdr:rowOff>
    </xdr:from>
    <xdr:to>
      <xdr:col>15</xdr:col>
      <xdr:colOff>82550</xdr:colOff>
      <xdr:row>41</xdr:row>
      <xdr:rowOff>110672</xdr:rowOff>
    </xdr:to>
    <xdr:cxnSp macro="">
      <xdr:nvCxnSpPr>
        <xdr:cNvPr id="77" name="直線コネクタ 76"/>
        <xdr:cNvCxnSpPr/>
      </xdr:nvCxnSpPr>
      <xdr:spPr>
        <a:xfrm>
          <a:off x="2336800" y="710565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76200</xdr:rowOff>
    </xdr:from>
    <xdr:to>
      <xdr:col>11</xdr:col>
      <xdr:colOff>31750</xdr:colOff>
      <xdr:row>41</xdr:row>
      <xdr:rowOff>76200</xdr:rowOff>
    </xdr:to>
    <xdr:cxnSp macro="">
      <xdr:nvCxnSpPr>
        <xdr:cNvPr id="80" name="直線コネクタ 79"/>
        <xdr:cNvCxnSpPr/>
      </xdr:nvCxnSpPr>
      <xdr:spPr>
        <a:xfrm>
          <a:off x="14478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59872</xdr:rowOff>
    </xdr:from>
    <xdr:to>
      <xdr:col>19</xdr:col>
      <xdr:colOff>184150</xdr:colOff>
      <xdr:row>41</xdr:row>
      <xdr:rowOff>161472</xdr:rowOff>
    </xdr:to>
    <xdr:sp macro="" textlink="">
      <xdr:nvSpPr>
        <xdr:cNvPr id="92" name="楕円 91"/>
        <xdr:cNvSpPr/>
      </xdr:nvSpPr>
      <xdr:spPr>
        <a:xfrm>
          <a:off x="4064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199</xdr:rowOff>
    </xdr:from>
    <xdr:ext cx="736600" cy="259045"/>
    <xdr:sp macro="" textlink="">
      <xdr:nvSpPr>
        <xdr:cNvPr id="93" name="テキスト ボックス 92"/>
        <xdr:cNvSpPr txBox="1"/>
      </xdr:nvSpPr>
      <xdr:spPr>
        <a:xfrm>
          <a:off x="3733800" y="6858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4" name="楕円 93"/>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5" name="テキスト ボックス 94"/>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25400</xdr:rowOff>
    </xdr:from>
    <xdr:to>
      <xdr:col>11</xdr:col>
      <xdr:colOff>82550</xdr:colOff>
      <xdr:row>41</xdr:row>
      <xdr:rowOff>127000</xdr:rowOff>
    </xdr:to>
    <xdr:sp macro="" textlink="">
      <xdr:nvSpPr>
        <xdr:cNvPr id="96" name="楕円 95"/>
        <xdr:cNvSpPr/>
      </xdr:nvSpPr>
      <xdr:spPr>
        <a:xfrm>
          <a:off x="2286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97" name="テキスト ボックス 96"/>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99" name="テキスト ボックス 98"/>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主な要因としては、歳入において臨時財政対策債が減少したこと、歳出においてはこども医療費助成事業などの扶助費が増加したことが挙げられる。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106934</xdr:rowOff>
    </xdr:from>
    <xdr:to>
      <xdr:col>23</xdr:col>
      <xdr:colOff>133350</xdr:colOff>
      <xdr:row>65</xdr:row>
      <xdr:rowOff>32004</xdr:rowOff>
    </xdr:to>
    <xdr:cxnSp macro="">
      <xdr:nvCxnSpPr>
        <xdr:cNvPr id="132" name="直線コネクタ 131"/>
        <xdr:cNvCxnSpPr/>
      </xdr:nvCxnSpPr>
      <xdr:spPr>
        <a:xfrm>
          <a:off x="4114800" y="1107973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75692</xdr:rowOff>
    </xdr:from>
    <xdr:to>
      <xdr:col>19</xdr:col>
      <xdr:colOff>133350</xdr:colOff>
      <xdr:row>64</xdr:row>
      <xdr:rowOff>106934</xdr:rowOff>
    </xdr:to>
    <xdr:cxnSp macro="">
      <xdr:nvCxnSpPr>
        <xdr:cNvPr id="135" name="直線コネクタ 134"/>
        <xdr:cNvCxnSpPr/>
      </xdr:nvCxnSpPr>
      <xdr:spPr>
        <a:xfrm>
          <a:off x="3225800" y="10877042"/>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75692</xdr:rowOff>
    </xdr:from>
    <xdr:to>
      <xdr:col>15</xdr:col>
      <xdr:colOff>82550</xdr:colOff>
      <xdr:row>64</xdr:row>
      <xdr:rowOff>29718</xdr:rowOff>
    </xdr:to>
    <xdr:cxnSp macro="">
      <xdr:nvCxnSpPr>
        <xdr:cNvPr id="138" name="直線コネクタ 137"/>
        <xdr:cNvCxnSpPr/>
      </xdr:nvCxnSpPr>
      <xdr:spPr>
        <a:xfrm flipV="1">
          <a:off x="2336800" y="1087704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29718</xdr:rowOff>
    </xdr:from>
    <xdr:to>
      <xdr:col>11</xdr:col>
      <xdr:colOff>31750</xdr:colOff>
      <xdr:row>64</xdr:row>
      <xdr:rowOff>111760</xdr:rowOff>
    </xdr:to>
    <xdr:cxnSp macro="">
      <xdr:nvCxnSpPr>
        <xdr:cNvPr id="141" name="直線コネクタ 140"/>
        <xdr:cNvCxnSpPr/>
      </xdr:nvCxnSpPr>
      <xdr:spPr>
        <a:xfrm flipV="1">
          <a:off x="1447800" y="1100251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152654</xdr:rowOff>
    </xdr:from>
    <xdr:to>
      <xdr:col>23</xdr:col>
      <xdr:colOff>184150</xdr:colOff>
      <xdr:row>65</xdr:row>
      <xdr:rowOff>82804</xdr:rowOff>
    </xdr:to>
    <xdr:sp macro="" textlink="">
      <xdr:nvSpPr>
        <xdr:cNvPr id="151" name="楕円 150"/>
        <xdr:cNvSpPr/>
      </xdr:nvSpPr>
      <xdr:spPr>
        <a:xfrm>
          <a:off x="49022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169181</xdr:rowOff>
    </xdr:from>
    <xdr:ext cx="762000" cy="259045"/>
    <xdr:sp macro="" textlink="">
      <xdr:nvSpPr>
        <xdr:cNvPr id="152" name="財政構造の弾力性該当値テキスト"/>
        <xdr:cNvSpPr txBox="1"/>
      </xdr:nvSpPr>
      <xdr:spPr>
        <a:xfrm>
          <a:off x="50419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56134</xdr:rowOff>
    </xdr:from>
    <xdr:to>
      <xdr:col>19</xdr:col>
      <xdr:colOff>184150</xdr:colOff>
      <xdr:row>64</xdr:row>
      <xdr:rowOff>157734</xdr:rowOff>
    </xdr:to>
    <xdr:sp macro="" textlink="">
      <xdr:nvSpPr>
        <xdr:cNvPr id="153" name="楕円 152"/>
        <xdr:cNvSpPr/>
      </xdr:nvSpPr>
      <xdr:spPr>
        <a:xfrm>
          <a:off x="4064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167911</xdr:rowOff>
    </xdr:from>
    <xdr:ext cx="736600" cy="259045"/>
    <xdr:sp macro="" textlink="">
      <xdr:nvSpPr>
        <xdr:cNvPr id="154" name="テキスト ボックス 153"/>
        <xdr:cNvSpPr txBox="1"/>
      </xdr:nvSpPr>
      <xdr:spPr>
        <a:xfrm>
          <a:off x="3733800" y="10797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24892</xdr:rowOff>
    </xdr:from>
    <xdr:to>
      <xdr:col>15</xdr:col>
      <xdr:colOff>133350</xdr:colOff>
      <xdr:row>63</xdr:row>
      <xdr:rowOff>126492</xdr:rowOff>
    </xdr:to>
    <xdr:sp macro="" textlink="">
      <xdr:nvSpPr>
        <xdr:cNvPr id="155" name="楕円 154"/>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56" name="テキスト ボックス 155"/>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150368</xdr:rowOff>
    </xdr:from>
    <xdr:to>
      <xdr:col>11</xdr:col>
      <xdr:colOff>82550</xdr:colOff>
      <xdr:row>64</xdr:row>
      <xdr:rowOff>80518</xdr:rowOff>
    </xdr:to>
    <xdr:sp macro="" textlink="">
      <xdr:nvSpPr>
        <xdr:cNvPr id="157" name="楕円 156"/>
        <xdr:cNvSpPr/>
      </xdr:nvSpPr>
      <xdr:spPr>
        <a:xfrm>
          <a:off x="2286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90695</xdr:rowOff>
    </xdr:from>
    <xdr:ext cx="762000" cy="259045"/>
    <xdr:sp macro="" textlink="">
      <xdr:nvSpPr>
        <xdr:cNvPr id="158" name="テキスト ボックス 157"/>
        <xdr:cNvSpPr txBox="1"/>
      </xdr:nvSpPr>
      <xdr:spPr>
        <a:xfrm>
          <a:off x="1955800" y="10720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9" name="楕円 158"/>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1287</xdr:rowOff>
    </xdr:from>
    <xdr:ext cx="762000" cy="259045"/>
    <xdr:sp macro="" textlink="">
      <xdr:nvSpPr>
        <xdr:cNvPr id="160" name="テキスト ボックス 159"/>
        <xdr:cNvSpPr txBox="1"/>
      </xdr:nvSpPr>
      <xdr:spPr>
        <a:xfrm>
          <a:off x="1066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[124,459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主な要因としては、新型コロナウイルスワクチン接種に係る経費が減少したことなどが挙げられる。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62147</xdr:rowOff>
    </xdr:from>
    <xdr:to>
      <xdr:col>23</xdr:col>
      <xdr:colOff>133350</xdr:colOff>
      <xdr:row>83</xdr:row>
      <xdr:rowOff>110367</xdr:rowOff>
    </xdr:to>
    <xdr:cxnSp macro="">
      <xdr:nvCxnSpPr>
        <xdr:cNvPr id="195" name="直線コネクタ 194"/>
        <xdr:cNvCxnSpPr/>
      </xdr:nvCxnSpPr>
      <xdr:spPr>
        <a:xfrm flipV="1">
          <a:off x="4114800" y="14292497"/>
          <a:ext cx="8382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58648</xdr:rowOff>
    </xdr:from>
    <xdr:to>
      <xdr:col>19</xdr:col>
      <xdr:colOff>133350</xdr:colOff>
      <xdr:row>83</xdr:row>
      <xdr:rowOff>110367</xdr:rowOff>
    </xdr:to>
    <xdr:cxnSp macro="">
      <xdr:nvCxnSpPr>
        <xdr:cNvPr id="198" name="直線コネクタ 197"/>
        <xdr:cNvCxnSpPr/>
      </xdr:nvCxnSpPr>
      <xdr:spPr>
        <a:xfrm>
          <a:off x="3225800" y="14288998"/>
          <a:ext cx="889000" cy="5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144838</xdr:rowOff>
    </xdr:from>
    <xdr:to>
      <xdr:col>15</xdr:col>
      <xdr:colOff>82550</xdr:colOff>
      <xdr:row>83</xdr:row>
      <xdr:rowOff>58648</xdr:rowOff>
    </xdr:to>
    <xdr:cxnSp macro="">
      <xdr:nvCxnSpPr>
        <xdr:cNvPr id="201" name="直線コネクタ 200"/>
        <xdr:cNvCxnSpPr/>
      </xdr:nvCxnSpPr>
      <xdr:spPr>
        <a:xfrm>
          <a:off x="2336800" y="14203738"/>
          <a:ext cx="889000" cy="8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81141</xdr:rowOff>
    </xdr:from>
    <xdr:to>
      <xdr:col>11</xdr:col>
      <xdr:colOff>31750</xdr:colOff>
      <xdr:row>82</xdr:row>
      <xdr:rowOff>144838</xdr:rowOff>
    </xdr:to>
    <xdr:cxnSp macro="">
      <xdr:nvCxnSpPr>
        <xdr:cNvPr id="204" name="直線コネクタ 203"/>
        <xdr:cNvCxnSpPr/>
      </xdr:nvCxnSpPr>
      <xdr:spPr>
        <a:xfrm>
          <a:off x="1447800" y="13968591"/>
          <a:ext cx="8890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3582</xdr:rowOff>
    </xdr:from>
    <xdr:ext cx="762000" cy="259045"/>
    <xdr:sp macro="" textlink="">
      <xdr:nvSpPr>
        <xdr:cNvPr id="208" name="テキスト ボックス 207"/>
        <xdr:cNvSpPr txBox="1"/>
      </xdr:nvSpPr>
      <xdr:spPr>
        <a:xfrm>
          <a:off x="1066800" y="14062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11347</xdr:rowOff>
    </xdr:from>
    <xdr:to>
      <xdr:col>23</xdr:col>
      <xdr:colOff>184150</xdr:colOff>
      <xdr:row>83</xdr:row>
      <xdr:rowOff>112947</xdr:rowOff>
    </xdr:to>
    <xdr:sp macro="" textlink="">
      <xdr:nvSpPr>
        <xdr:cNvPr id="214" name="楕円 213"/>
        <xdr:cNvSpPr/>
      </xdr:nvSpPr>
      <xdr:spPr>
        <a:xfrm>
          <a:off x="4902200" y="1424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27874</xdr:rowOff>
    </xdr:from>
    <xdr:ext cx="762000" cy="259045"/>
    <xdr:sp macro="" textlink="">
      <xdr:nvSpPr>
        <xdr:cNvPr id="215" name="人件費・物件費等の状況該当値テキスト"/>
        <xdr:cNvSpPr txBox="1"/>
      </xdr:nvSpPr>
      <xdr:spPr>
        <a:xfrm>
          <a:off x="5041900" y="1408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59567</xdr:rowOff>
    </xdr:from>
    <xdr:to>
      <xdr:col>19</xdr:col>
      <xdr:colOff>184150</xdr:colOff>
      <xdr:row>83</xdr:row>
      <xdr:rowOff>161167</xdr:rowOff>
    </xdr:to>
    <xdr:sp macro="" textlink="">
      <xdr:nvSpPr>
        <xdr:cNvPr id="216" name="楕円 215"/>
        <xdr:cNvSpPr/>
      </xdr:nvSpPr>
      <xdr:spPr>
        <a:xfrm>
          <a:off x="4064000" y="1428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171344</xdr:rowOff>
    </xdr:from>
    <xdr:ext cx="736600" cy="259045"/>
    <xdr:sp macro="" textlink="">
      <xdr:nvSpPr>
        <xdr:cNvPr id="217" name="テキスト ボックス 216"/>
        <xdr:cNvSpPr txBox="1"/>
      </xdr:nvSpPr>
      <xdr:spPr>
        <a:xfrm>
          <a:off x="3733800" y="1405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7848</xdr:rowOff>
    </xdr:from>
    <xdr:to>
      <xdr:col>15</xdr:col>
      <xdr:colOff>133350</xdr:colOff>
      <xdr:row>83</xdr:row>
      <xdr:rowOff>109448</xdr:rowOff>
    </xdr:to>
    <xdr:sp macro="" textlink="">
      <xdr:nvSpPr>
        <xdr:cNvPr id="218" name="楕円 217"/>
        <xdr:cNvSpPr/>
      </xdr:nvSpPr>
      <xdr:spPr>
        <a:xfrm>
          <a:off x="3175000" y="1423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119625</xdr:rowOff>
    </xdr:from>
    <xdr:ext cx="762000" cy="259045"/>
    <xdr:sp macro="" textlink="">
      <xdr:nvSpPr>
        <xdr:cNvPr id="219" name="テキスト ボックス 218"/>
        <xdr:cNvSpPr txBox="1"/>
      </xdr:nvSpPr>
      <xdr:spPr>
        <a:xfrm>
          <a:off x="2844800" y="1400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94038</xdr:rowOff>
    </xdr:from>
    <xdr:to>
      <xdr:col>11</xdr:col>
      <xdr:colOff>82550</xdr:colOff>
      <xdr:row>83</xdr:row>
      <xdr:rowOff>24188</xdr:rowOff>
    </xdr:to>
    <xdr:sp macro="" textlink="">
      <xdr:nvSpPr>
        <xdr:cNvPr id="220" name="楕円 219"/>
        <xdr:cNvSpPr/>
      </xdr:nvSpPr>
      <xdr:spPr>
        <a:xfrm>
          <a:off x="2286000" y="14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8965</xdr:rowOff>
    </xdr:from>
    <xdr:ext cx="762000" cy="259045"/>
    <xdr:sp macro="" textlink="">
      <xdr:nvSpPr>
        <xdr:cNvPr id="221" name="テキスト ボックス 220"/>
        <xdr:cNvSpPr txBox="1"/>
      </xdr:nvSpPr>
      <xdr:spPr>
        <a:xfrm>
          <a:off x="1955800" y="1423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30341</xdr:rowOff>
    </xdr:from>
    <xdr:to>
      <xdr:col>7</xdr:col>
      <xdr:colOff>31750</xdr:colOff>
      <xdr:row>81</xdr:row>
      <xdr:rowOff>131941</xdr:rowOff>
    </xdr:to>
    <xdr:sp macro="" textlink="">
      <xdr:nvSpPr>
        <xdr:cNvPr id="222" name="楕円 221"/>
        <xdr:cNvSpPr/>
      </xdr:nvSpPr>
      <xdr:spPr>
        <a:xfrm>
          <a:off x="1397000" y="1391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142118</xdr:rowOff>
    </xdr:from>
    <xdr:ext cx="762000" cy="259045"/>
    <xdr:sp macro="" textlink="">
      <xdr:nvSpPr>
        <xdr:cNvPr id="223" name="テキスト ボックス 222"/>
        <xdr:cNvSpPr txBox="1"/>
      </xdr:nvSpPr>
      <xdr:spPr>
        <a:xfrm>
          <a:off x="1066800" y="1368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前年度と比較して、指標は改善した。</a:t>
          </a:r>
        </a:p>
        <a:p>
          <a:r>
            <a:rPr kumimoji="1" lang="ja-JP" altLang="en-US" sz="1300">
              <a:latin typeface="ＭＳ Ｐゴシック" panose="020B0600070205080204" pitchFamily="50" charset="-128"/>
              <a:ea typeface="ＭＳ Ｐゴシック" panose="020B0600070205080204" pitchFamily="50" charset="-128"/>
            </a:rPr>
            <a:t>主な要因としては、令和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年度末退職や令和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年度採用による職員構成の変動に伴い、平均給料月額が低下したことなどが挙げられる。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7761</xdr:rowOff>
    </xdr:from>
    <xdr:to>
      <xdr:col>81</xdr:col>
      <xdr:colOff>44450</xdr:colOff>
      <xdr:row>86</xdr:row>
      <xdr:rowOff>47978</xdr:rowOff>
    </xdr:to>
    <xdr:cxnSp macro="">
      <xdr:nvCxnSpPr>
        <xdr:cNvPr id="257" name="直線コネクタ 256"/>
        <xdr:cNvCxnSpPr/>
      </xdr:nvCxnSpPr>
      <xdr:spPr>
        <a:xfrm flipV="1">
          <a:off x="16179800" y="1475246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47978</xdr:rowOff>
    </xdr:from>
    <xdr:to>
      <xdr:col>77</xdr:col>
      <xdr:colOff>44450</xdr:colOff>
      <xdr:row>86</xdr:row>
      <xdr:rowOff>101600</xdr:rowOff>
    </xdr:to>
    <xdr:cxnSp macro="">
      <xdr:nvCxnSpPr>
        <xdr:cNvPr id="260" name="直線コネクタ 259"/>
        <xdr:cNvCxnSpPr/>
      </xdr:nvCxnSpPr>
      <xdr:spPr>
        <a:xfrm flipV="1">
          <a:off x="15290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101600</xdr:rowOff>
    </xdr:to>
    <xdr:cxnSp macro="">
      <xdr:nvCxnSpPr>
        <xdr:cNvPr id="263" name="直線コネクタ 262"/>
        <xdr:cNvCxnSpPr/>
      </xdr:nvCxnSpPr>
      <xdr:spPr>
        <a:xfrm>
          <a:off x="14401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101600</xdr:rowOff>
    </xdr:to>
    <xdr:cxnSp macro="">
      <xdr:nvCxnSpPr>
        <xdr:cNvPr id="266" name="直線コネクタ 265"/>
        <xdr:cNvCxnSpPr/>
      </xdr:nvCxnSpPr>
      <xdr:spPr>
        <a:xfrm>
          <a:off x="13512800" y="1479267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6" name="楕円 275"/>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7" name="給与水準   （国との比較）該当値テキスト"/>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78" name="楕円 277"/>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79" name="テキスト ボックス 278"/>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0" name="楕円 279"/>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1" name="テキスト ボックス 280"/>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2" name="楕円 281"/>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3" name="テキスト ボックス 282"/>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4" name="楕円 283"/>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5" name="テキスト ボックス 284"/>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小学校区単位を基本として地区センター（住民サービス関連施設）を設置しているほか、公立保育所の比率が他の自治体と比較して多いことなどから、類似団体平均を上回っている。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とも行政需要に柔軟に対応していくよう、より効果的で専門性の高いサービス提供を図っていくため、再任用・再雇用職員や任期付職員、会計年度任用職員を活用し、限られた人材を真に行政が担うべき分野に配置することを基本としながら、定員の適正管理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110279</xdr:rowOff>
    </xdr:from>
    <xdr:to>
      <xdr:col>81</xdr:col>
      <xdr:colOff>44450</xdr:colOff>
      <xdr:row>63</xdr:row>
      <xdr:rowOff>122344</xdr:rowOff>
    </xdr:to>
    <xdr:cxnSp macro="">
      <xdr:nvCxnSpPr>
        <xdr:cNvPr id="320" name="直線コネクタ 319"/>
        <xdr:cNvCxnSpPr/>
      </xdr:nvCxnSpPr>
      <xdr:spPr>
        <a:xfrm flipV="1">
          <a:off x="16179800" y="1091162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109237</xdr:rowOff>
    </xdr:from>
    <xdr:ext cx="762000" cy="259045"/>
    <xdr:sp macro="" textlink="">
      <xdr:nvSpPr>
        <xdr:cNvPr id="321" name="定員管理の状況平均値テキスト"/>
        <xdr:cNvSpPr txBox="1"/>
      </xdr:nvSpPr>
      <xdr:spPr>
        <a:xfrm>
          <a:off x="17106900" y="1039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122344</xdr:rowOff>
    </xdr:from>
    <xdr:to>
      <xdr:col>77</xdr:col>
      <xdr:colOff>44450</xdr:colOff>
      <xdr:row>63</xdr:row>
      <xdr:rowOff>126365</xdr:rowOff>
    </xdr:to>
    <xdr:cxnSp macro="">
      <xdr:nvCxnSpPr>
        <xdr:cNvPr id="323" name="直線コネクタ 322"/>
        <xdr:cNvCxnSpPr/>
      </xdr:nvCxnSpPr>
      <xdr:spPr>
        <a:xfrm flipV="1">
          <a:off x="15290800" y="1092369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8907</xdr:rowOff>
    </xdr:from>
    <xdr:ext cx="736600" cy="259045"/>
    <xdr:sp macro="" textlink="">
      <xdr:nvSpPr>
        <xdr:cNvPr id="325" name="テキスト ボックス 324"/>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106256</xdr:rowOff>
    </xdr:from>
    <xdr:to>
      <xdr:col>72</xdr:col>
      <xdr:colOff>203200</xdr:colOff>
      <xdr:row>63</xdr:row>
      <xdr:rowOff>126365</xdr:rowOff>
    </xdr:to>
    <xdr:cxnSp macro="">
      <xdr:nvCxnSpPr>
        <xdr:cNvPr id="326" name="直線コネクタ 325"/>
        <xdr:cNvCxnSpPr/>
      </xdr:nvCxnSpPr>
      <xdr:spPr>
        <a:xfrm>
          <a:off x="14401800" y="109076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160248</xdr:rowOff>
    </xdr:from>
    <xdr:ext cx="762000" cy="259045"/>
    <xdr:sp macro="" textlink="">
      <xdr:nvSpPr>
        <xdr:cNvPr id="328" name="テキスト ボックス 327"/>
        <xdr:cNvSpPr txBox="1"/>
      </xdr:nvSpPr>
      <xdr:spPr>
        <a:xfrm>
          <a:off x="14909800" y="10275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49954</xdr:rowOff>
    </xdr:from>
    <xdr:to>
      <xdr:col>68</xdr:col>
      <xdr:colOff>152400</xdr:colOff>
      <xdr:row>63</xdr:row>
      <xdr:rowOff>106256</xdr:rowOff>
    </xdr:to>
    <xdr:cxnSp macro="">
      <xdr:nvCxnSpPr>
        <xdr:cNvPr id="329" name="直線コネクタ 328"/>
        <xdr:cNvCxnSpPr/>
      </xdr:nvCxnSpPr>
      <xdr:spPr>
        <a:xfrm>
          <a:off x="13512800" y="1085130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144162</xdr:rowOff>
    </xdr:from>
    <xdr:ext cx="762000" cy="259045"/>
    <xdr:sp macro="" textlink="">
      <xdr:nvSpPr>
        <xdr:cNvPr id="331" name="テキスト ボックス 330"/>
        <xdr:cNvSpPr txBox="1"/>
      </xdr:nvSpPr>
      <xdr:spPr>
        <a:xfrm>
          <a:off x="14020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33" name="テキスト ボックス 332"/>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59479</xdr:rowOff>
    </xdr:from>
    <xdr:to>
      <xdr:col>81</xdr:col>
      <xdr:colOff>95250</xdr:colOff>
      <xdr:row>63</xdr:row>
      <xdr:rowOff>161079</xdr:rowOff>
    </xdr:to>
    <xdr:sp macro="" textlink="">
      <xdr:nvSpPr>
        <xdr:cNvPr id="339" name="楕円 338"/>
        <xdr:cNvSpPr/>
      </xdr:nvSpPr>
      <xdr:spPr>
        <a:xfrm>
          <a:off x="169672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31556</xdr:rowOff>
    </xdr:from>
    <xdr:ext cx="762000" cy="259045"/>
    <xdr:sp macro="" textlink="">
      <xdr:nvSpPr>
        <xdr:cNvPr id="340" name="定員管理の状況該当値テキスト"/>
        <xdr:cNvSpPr txBox="1"/>
      </xdr:nvSpPr>
      <xdr:spPr>
        <a:xfrm>
          <a:off x="17106900" y="1083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71544</xdr:rowOff>
    </xdr:from>
    <xdr:to>
      <xdr:col>77</xdr:col>
      <xdr:colOff>95250</xdr:colOff>
      <xdr:row>64</xdr:row>
      <xdr:rowOff>1694</xdr:rowOff>
    </xdr:to>
    <xdr:sp macro="" textlink="">
      <xdr:nvSpPr>
        <xdr:cNvPr id="341" name="楕円 340"/>
        <xdr:cNvSpPr/>
      </xdr:nvSpPr>
      <xdr:spPr>
        <a:xfrm>
          <a:off x="16129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157921</xdr:rowOff>
    </xdr:from>
    <xdr:ext cx="736600" cy="259045"/>
    <xdr:sp macro="" textlink="">
      <xdr:nvSpPr>
        <xdr:cNvPr id="342" name="テキスト ボックス 341"/>
        <xdr:cNvSpPr txBox="1"/>
      </xdr:nvSpPr>
      <xdr:spPr>
        <a:xfrm>
          <a:off x="15798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75565</xdr:rowOff>
    </xdr:from>
    <xdr:to>
      <xdr:col>73</xdr:col>
      <xdr:colOff>44450</xdr:colOff>
      <xdr:row>64</xdr:row>
      <xdr:rowOff>5715</xdr:rowOff>
    </xdr:to>
    <xdr:sp macro="" textlink="">
      <xdr:nvSpPr>
        <xdr:cNvPr id="343" name="楕円 342"/>
        <xdr:cNvSpPr/>
      </xdr:nvSpPr>
      <xdr:spPr>
        <a:xfrm>
          <a:off x="15240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161942</xdr:rowOff>
    </xdr:from>
    <xdr:ext cx="762000" cy="259045"/>
    <xdr:sp macro="" textlink="">
      <xdr:nvSpPr>
        <xdr:cNvPr id="344" name="テキスト ボックス 343"/>
        <xdr:cNvSpPr txBox="1"/>
      </xdr:nvSpPr>
      <xdr:spPr>
        <a:xfrm>
          <a:off x="14909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55456</xdr:rowOff>
    </xdr:from>
    <xdr:to>
      <xdr:col>68</xdr:col>
      <xdr:colOff>203200</xdr:colOff>
      <xdr:row>63</xdr:row>
      <xdr:rowOff>157056</xdr:rowOff>
    </xdr:to>
    <xdr:sp macro="" textlink="">
      <xdr:nvSpPr>
        <xdr:cNvPr id="345" name="楕円 344"/>
        <xdr:cNvSpPr/>
      </xdr:nvSpPr>
      <xdr:spPr>
        <a:xfrm>
          <a:off x="14351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141833</xdr:rowOff>
    </xdr:from>
    <xdr:ext cx="762000" cy="259045"/>
    <xdr:sp macro="" textlink="">
      <xdr:nvSpPr>
        <xdr:cNvPr id="346" name="テキスト ボックス 345"/>
        <xdr:cNvSpPr txBox="1"/>
      </xdr:nvSpPr>
      <xdr:spPr>
        <a:xfrm>
          <a:off x="14020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170604</xdr:rowOff>
    </xdr:from>
    <xdr:to>
      <xdr:col>64</xdr:col>
      <xdr:colOff>152400</xdr:colOff>
      <xdr:row>63</xdr:row>
      <xdr:rowOff>100754</xdr:rowOff>
    </xdr:to>
    <xdr:sp macro="" textlink="">
      <xdr:nvSpPr>
        <xdr:cNvPr id="347" name="楕円 346"/>
        <xdr:cNvSpPr/>
      </xdr:nvSpPr>
      <xdr:spPr>
        <a:xfrm>
          <a:off x="13462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85531</xdr:rowOff>
    </xdr:from>
    <xdr:ext cx="762000" cy="259045"/>
    <xdr:sp macro="" textlink="">
      <xdr:nvSpPr>
        <xdr:cNvPr id="348" name="テキスト ボックス 347"/>
        <xdr:cNvSpPr txBox="1"/>
      </xdr:nvSpPr>
      <xdr:spPr>
        <a:xfrm>
          <a:off x="13131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主な要因としては、元利償還金が増加したことなどが挙げられる。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臨時財政対策債や学校の整備などに充当してきた記載の償還が依然として高水準にあり、義務教育学校「水橋学園」の整備等も今後見込まれることから、引き続き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25400</xdr:rowOff>
    </xdr:from>
    <xdr:to>
      <xdr:col>81</xdr:col>
      <xdr:colOff>44450</xdr:colOff>
      <xdr:row>42</xdr:row>
      <xdr:rowOff>89746</xdr:rowOff>
    </xdr:to>
    <xdr:cxnSp macro="">
      <xdr:nvCxnSpPr>
        <xdr:cNvPr id="381" name="直線コネクタ 380"/>
        <xdr:cNvCxnSpPr/>
      </xdr:nvCxnSpPr>
      <xdr:spPr>
        <a:xfrm>
          <a:off x="16179800" y="72263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108814</xdr:rowOff>
    </xdr:from>
    <xdr:ext cx="762000" cy="259045"/>
    <xdr:sp macro="" textlink="">
      <xdr:nvSpPr>
        <xdr:cNvPr id="382" name="公債費負担の状況平均値テキスト"/>
        <xdr:cNvSpPr txBox="1"/>
      </xdr:nvSpPr>
      <xdr:spPr>
        <a:xfrm>
          <a:off x="17106900" y="6795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156633</xdr:rowOff>
    </xdr:from>
    <xdr:to>
      <xdr:col>77</xdr:col>
      <xdr:colOff>44450</xdr:colOff>
      <xdr:row>42</xdr:row>
      <xdr:rowOff>25400</xdr:rowOff>
    </xdr:to>
    <xdr:cxnSp macro="">
      <xdr:nvCxnSpPr>
        <xdr:cNvPr id="384" name="直線コネクタ 383"/>
        <xdr:cNvCxnSpPr/>
      </xdr:nvCxnSpPr>
      <xdr:spPr>
        <a:xfrm>
          <a:off x="15290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32614</xdr:rowOff>
    </xdr:from>
    <xdr:ext cx="736600" cy="259045"/>
    <xdr:sp macro="" textlink="">
      <xdr:nvSpPr>
        <xdr:cNvPr id="386" name="テキスト ボックス 385"/>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156633</xdr:rowOff>
    </xdr:from>
    <xdr:to>
      <xdr:col>72</xdr:col>
      <xdr:colOff>203200</xdr:colOff>
      <xdr:row>42</xdr:row>
      <xdr:rowOff>1270</xdr:rowOff>
    </xdr:to>
    <xdr:cxnSp macro="">
      <xdr:nvCxnSpPr>
        <xdr:cNvPr id="387" name="直線コネクタ 386"/>
        <xdr:cNvCxnSpPr/>
      </xdr:nvCxnSpPr>
      <xdr:spPr>
        <a:xfrm flipV="1">
          <a:off x="14401800" y="718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89" name="テキスト ボックス 388"/>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90" name="直線コネクタ 389"/>
        <xdr:cNvCxnSpPr/>
      </xdr:nvCxnSpPr>
      <xdr:spPr>
        <a:xfrm flipV="1">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48700</xdr:rowOff>
    </xdr:from>
    <xdr:ext cx="762000" cy="259045"/>
    <xdr:sp macro="" textlink="">
      <xdr:nvSpPr>
        <xdr:cNvPr id="392" name="テキスト ボックス 391"/>
        <xdr:cNvSpPr txBox="1"/>
      </xdr:nvSpPr>
      <xdr:spPr>
        <a:xfrm>
          <a:off x="14020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72831</xdr:rowOff>
    </xdr:from>
    <xdr:ext cx="762000" cy="259045"/>
    <xdr:sp macro="" textlink="">
      <xdr:nvSpPr>
        <xdr:cNvPr id="394" name="テキスト ボックス 393"/>
        <xdr:cNvSpPr txBox="1"/>
      </xdr:nvSpPr>
      <xdr:spPr>
        <a:xfrm>
          <a:off x="13131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400" name="楕円 399"/>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401" name="公債費負担の状況該当値テキスト"/>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2" name="楕円 401"/>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3" name="テキスト ボックス 402"/>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105833</xdr:rowOff>
    </xdr:from>
    <xdr:to>
      <xdr:col>73</xdr:col>
      <xdr:colOff>44450</xdr:colOff>
      <xdr:row>42</xdr:row>
      <xdr:rowOff>35983</xdr:rowOff>
    </xdr:to>
    <xdr:sp macro="" textlink="">
      <xdr:nvSpPr>
        <xdr:cNvPr id="404" name="楕円 403"/>
        <xdr:cNvSpPr/>
      </xdr:nvSpPr>
      <xdr:spPr>
        <a:xfrm>
          <a:off x="15240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405" name="テキスト ボックス 404"/>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6" name="楕円 405"/>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7" name="テキスト ボックス 406"/>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08" name="楕円 407"/>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09" name="テキスト ボックス 408"/>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前年度と比較して、指数は改善した。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主な要因としては、地方債の現在高や公共下水道事業等の公営企業債等繰入見込額が減少していることなどが挙げられる。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effectLst/>
              <a:latin typeface="ＭＳ Ｐゴシック" panose="020B0600070205080204" pitchFamily="50" charset="-128"/>
              <a:ea typeface="ＭＳ Ｐゴシック" panose="020B0600070205080204" pitchFamily="50" charset="-128"/>
            </a:rPr>
            <a:t>今後も後世への負担を少しでも軽減できるよう、徹底した事務事業の見直しを図るなど、財政の健全化に努める。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6248</xdr:rowOff>
    </xdr:from>
    <xdr:to>
      <xdr:col>81</xdr:col>
      <xdr:colOff>44450</xdr:colOff>
      <xdr:row>19</xdr:row>
      <xdr:rowOff>109525</xdr:rowOff>
    </xdr:to>
    <xdr:cxnSp macro="">
      <xdr:nvCxnSpPr>
        <xdr:cNvPr id="441" name="直線コネクタ 440"/>
        <xdr:cNvCxnSpPr/>
      </xdr:nvCxnSpPr>
      <xdr:spPr>
        <a:xfrm flipV="1">
          <a:off x="16179800" y="3263798"/>
          <a:ext cx="838200" cy="10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10126</xdr:rowOff>
    </xdr:from>
    <xdr:ext cx="762000" cy="259045"/>
    <xdr:sp macro="" textlink="">
      <xdr:nvSpPr>
        <xdr:cNvPr id="442" name="将来負担の状況平均値テキスト"/>
        <xdr:cNvSpPr txBox="1"/>
      </xdr:nvSpPr>
      <xdr:spPr>
        <a:xfrm>
          <a:off x="17106900" y="2410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109525</xdr:rowOff>
    </xdr:from>
    <xdr:to>
      <xdr:col>77</xdr:col>
      <xdr:colOff>44450</xdr:colOff>
      <xdr:row>20</xdr:row>
      <xdr:rowOff>33630</xdr:rowOff>
    </xdr:to>
    <xdr:cxnSp macro="">
      <xdr:nvCxnSpPr>
        <xdr:cNvPr id="444" name="直線コネクタ 443"/>
        <xdr:cNvCxnSpPr/>
      </xdr:nvCxnSpPr>
      <xdr:spPr>
        <a:xfrm flipV="1">
          <a:off x="15290800" y="3367075"/>
          <a:ext cx="889000" cy="9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33630</xdr:rowOff>
    </xdr:from>
    <xdr:to>
      <xdr:col>72</xdr:col>
      <xdr:colOff>203200</xdr:colOff>
      <xdr:row>21</xdr:row>
      <xdr:rowOff>55219</xdr:rowOff>
    </xdr:to>
    <xdr:cxnSp macro="">
      <xdr:nvCxnSpPr>
        <xdr:cNvPr id="447" name="直線コネクタ 446"/>
        <xdr:cNvCxnSpPr/>
      </xdr:nvCxnSpPr>
      <xdr:spPr>
        <a:xfrm flipV="1">
          <a:off x="14401800" y="3462630"/>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48" name="フローチャート: 判断 447"/>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49" name="テキスト ボックス 448"/>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55219</xdr:rowOff>
    </xdr:from>
    <xdr:to>
      <xdr:col>68</xdr:col>
      <xdr:colOff>152400</xdr:colOff>
      <xdr:row>21</xdr:row>
      <xdr:rowOff>61976</xdr:rowOff>
    </xdr:to>
    <xdr:cxnSp macro="">
      <xdr:nvCxnSpPr>
        <xdr:cNvPr id="450" name="直線コネクタ 449"/>
        <xdr:cNvCxnSpPr/>
      </xdr:nvCxnSpPr>
      <xdr:spPr>
        <a:xfrm flipV="1">
          <a:off x="13512800" y="3655669"/>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132588</xdr:rowOff>
    </xdr:from>
    <xdr:to>
      <xdr:col>68</xdr:col>
      <xdr:colOff>203200</xdr:colOff>
      <xdr:row>16</xdr:row>
      <xdr:rowOff>62738</xdr:rowOff>
    </xdr:to>
    <xdr:sp macro="" textlink="">
      <xdr:nvSpPr>
        <xdr:cNvPr id="451" name="フローチャート: 判断 450"/>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72915</xdr:rowOff>
    </xdr:from>
    <xdr:ext cx="762000" cy="259045"/>
    <xdr:sp macro="" textlink="">
      <xdr:nvSpPr>
        <xdr:cNvPr id="452" name="テキスト ボックス 451"/>
        <xdr:cNvSpPr txBox="1"/>
      </xdr:nvSpPr>
      <xdr:spPr>
        <a:xfrm>
          <a:off x="14020800" y="247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3" name="フローチャート: 判断 452"/>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4" name="テキスト ボックス 453"/>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126898</xdr:rowOff>
    </xdr:from>
    <xdr:to>
      <xdr:col>81</xdr:col>
      <xdr:colOff>95250</xdr:colOff>
      <xdr:row>19</xdr:row>
      <xdr:rowOff>57048</xdr:rowOff>
    </xdr:to>
    <xdr:sp macro="" textlink="">
      <xdr:nvSpPr>
        <xdr:cNvPr id="460" name="楕円 459"/>
        <xdr:cNvSpPr/>
      </xdr:nvSpPr>
      <xdr:spPr>
        <a:xfrm>
          <a:off x="16967200" y="321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98975</xdr:rowOff>
    </xdr:from>
    <xdr:ext cx="762000" cy="259045"/>
    <xdr:sp macro="" textlink="">
      <xdr:nvSpPr>
        <xdr:cNvPr id="461" name="将来負担の状況該当値テキスト"/>
        <xdr:cNvSpPr txBox="1"/>
      </xdr:nvSpPr>
      <xdr:spPr>
        <a:xfrm>
          <a:off x="17106900" y="318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58725</xdr:rowOff>
    </xdr:from>
    <xdr:to>
      <xdr:col>77</xdr:col>
      <xdr:colOff>95250</xdr:colOff>
      <xdr:row>19</xdr:row>
      <xdr:rowOff>160325</xdr:rowOff>
    </xdr:to>
    <xdr:sp macro="" textlink="">
      <xdr:nvSpPr>
        <xdr:cNvPr id="462" name="楕円 461"/>
        <xdr:cNvSpPr/>
      </xdr:nvSpPr>
      <xdr:spPr>
        <a:xfrm>
          <a:off x="16129000" y="331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145102</xdr:rowOff>
    </xdr:from>
    <xdr:ext cx="736600" cy="259045"/>
    <xdr:sp macro="" textlink="">
      <xdr:nvSpPr>
        <xdr:cNvPr id="463" name="テキスト ボックス 462"/>
        <xdr:cNvSpPr txBox="1"/>
      </xdr:nvSpPr>
      <xdr:spPr>
        <a:xfrm>
          <a:off x="15798800" y="3402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154280</xdr:rowOff>
    </xdr:from>
    <xdr:to>
      <xdr:col>73</xdr:col>
      <xdr:colOff>44450</xdr:colOff>
      <xdr:row>20</xdr:row>
      <xdr:rowOff>84430</xdr:rowOff>
    </xdr:to>
    <xdr:sp macro="" textlink="">
      <xdr:nvSpPr>
        <xdr:cNvPr id="464" name="楕円 463"/>
        <xdr:cNvSpPr/>
      </xdr:nvSpPr>
      <xdr:spPr>
        <a:xfrm>
          <a:off x="15240000" y="341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69207</xdr:rowOff>
    </xdr:from>
    <xdr:ext cx="762000" cy="259045"/>
    <xdr:sp macro="" textlink="">
      <xdr:nvSpPr>
        <xdr:cNvPr id="465" name="テキスト ボックス 464"/>
        <xdr:cNvSpPr txBox="1"/>
      </xdr:nvSpPr>
      <xdr:spPr>
        <a:xfrm>
          <a:off x="14909800" y="349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4419</xdr:rowOff>
    </xdr:from>
    <xdr:to>
      <xdr:col>68</xdr:col>
      <xdr:colOff>203200</xdr:colOff>
      <xdr:row>21</xdr:row>
      <xdr:rowOff>106019</xdr:rowOff>
    </xdr:to>
    <xdr:sp macro="" textlink="">
      <xdr:nvSpPr>
        <xdr:cNvPr id="466" name="楕円 465"/>
        <xdr:cNvSpPr/>
      </xdr:nvSpPr>
      <xdr:spPr>
        <a:xfrm>
          <a:off x="14351000" y="360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90796</xdr:rowOff>
    </xdr:from>
    <xdr:ext cx="762000" cy="259045"/>
    <xdr:sp macro="" textlink="">
      <xdr:nvSpPr>
        <xdr:cNvPr id="467" name="テキスト ボックス 466"/>
        <xdr:cNvSpPr txBox="1"/>
      </xdr:nvSpPr>
      <xdr:spPr>
        <a:xfrm>
          <a:off x="14020800" y="369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11176</xdr:rowOff>
    </xdr:from>
    <xdr:to>
      <xdr:col>64</xdr:col>
      <xdr:colOff>152400</xdr:colOff>
      <xdr:row>21</xdr:row>
      <xdr:rowOff>112776</xdr:rowOff>
    </xdr:to>
    <xdr:sp macro="" textlink="">
      <xdr:nvSpPr>
        <xdr:cNvPr id="468" name="楕円 467"/>
        <xdr:cNvSpPr/>
      </xdr:nvSpPr>
      <xdr:spPr>
        <a:xfrm>
          <a:off x="13462000" y="361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97553</xdr:rowOff>
    </xdr:from>
    <xdr:ext cx="762000" cy="259045"/>
    <xdr:sp macro="" textlink="">
      <xdr:nvSpPr>
        <xdr:cNvPr id="469" name="テキスト ボックス 468"/>
        <xdr:cNvSpPr txBox="1"/>
      </xdr:nvSpPr>
      <xdr:spPr>
        <a:xfrm>
          <a:off x="13131800" y="369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50800</xdr:rowOff>
    </xdr:to>
    <xdr:cxnSp macro="">
      <xdr:nvCxnSpPr>
        <xdr:cNvPr id="66" name="直線コネクタ 65"/>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123190</xdr:rowOff>
    </xdr:from>
    <xdr:to>
      <xdr:col>19</xdr:col>
      <xdr:colOff>187325</xdr:colOff>
      <xdr:row>36</xdr:row>
      <xdr:rowOff>27940</xdr:rowOff>
    </xdr:to>
    <xdr:cxnSp macro="">
      <xdr:nvCxnSpPr>
        <xdr:cNvPr id="69" name="直線コネクタ 68"/>
        <xdr:cNvCxnSpPr/>
      </xdr:nvCxnSpPr>
      <xdr:spPr>
        <a:xfrm>
          <a:off x="3098800" y="6123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36</xdr:row>
      <xdr:rowOff>43180</xdr:rowOff>
    </xdr:to>
    <xdr:cxnSp macro="">
      <xdr:nvCxnSpPr>
        <xdr:cNvPr id="72" name="直線コネクタ 71"/>
        <xdr:cNvCxnSpPr/>
      </xdr:nvCxnSpPr>
      <xdr:spPr>
        <a:xfrm flipV="1">
          <a:off x="2209800" y="6123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69850</xdr:rowOff>
    </xdr:from>
    <xdr:to>
      <xdr:col>11</xdr:col>
      <xdr:colOff>9525</xdr:colOff>
      <xdr:row>36</xdr:row>
      <xdr:rowOff>43180</xdr:rowOff>
    </xdr:to>
    <xdr:cxnSp macro="">
      <xdr:nvCxnSpPr>
        <xdr:cNvPr id="75" name="直線コネクタ 74"/>
        <xdr:cNvCxnSpPr/>
      </xdr:nvCxnSpPr>
      <xdr:spPr>
        <a:xfrm>
          <a:off x="1320800" y="60706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72390</xdr:rowOff>
    </xdr:from>
    <xdr:to>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12717</xdr:rowOff>
    </xdr:from>
    <xdr:ext cx="762000" cy="259045"/>
    <xdr:sp macro="" textlink="">
      <xdr:nvSpPr>
        <xdr:cNvPr id="90" name="テキスト ボックス 89"/>
        <xdr:cNvSpPr txBox="1"/>
      </xdr:nvSpPr>
      <xdr:spPr>
        <a:xfrm>
          <a:off x="2717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前年度と同数であり、類似団体平均を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施設の維持管理費が占める割合が多いことから、公共施設の統廃合を含めた再編や効率的な活用方法等を検討するなど、物件費の更なる抑制に努める。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134620</xdr:rowOff>
    </xdr:from>
    <xdr:to>
      <xdr:col>82</xdr:col>
      <xdr:colOff>107950</xdr:colOff>
      <xdr:row>16</xdr:row>
      <xdr:rowOff>134620</xdr:rowOff>
    </xdr:to>
    <xdr:cxnSp macro="">
      <xdr:nvCxnSpPr>
        <xdr:cNvPr id="127" name="直線コネクタ 126"/>
        <xdr:cNvCxnSpPr/>
      </xdr:nvCxnSpPr>
      <xdr:spPr>
        <a:xfrm>
          <a:off x="15671800" y="2877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134620</xdr:rowOff>
    </xdr:to>
    <xdr:cxnSp macro="">
      <xdr:nvCxnSpPr>
        <xdr:cNvPr id="130" name="直線コネクタ 129"/>
        <xdr:cNvCxnSpPr/>
      </xdr:nvCxnSpPr>
      <xdr:spPr>
        <a:xfrm>
          <a:off x="14782800" y="27940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16</xdr:row>
      <xdr:rowOff>96520</xdr:rowOff>
    </xdr:to>
    <xdr:cxnSp macro="">
      <xdr:nvCxnSpPr>
        <xdr:cNvPr id="133" name="直線コネクタ 132"/>
        <xdr:cNvCxnSpPr/>
      </xdr:nvCxnSpPr>
      <xdr:spPr>
        <a:xfrm flipV="1">
          <a:off x="13893800" y="2794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17</xdr:row>
      <xdr:rowOff>69850</xdr:rowOff>
    </xdr:to>
    <xdr:cxnSp macro="">
      <xdr:nvCxnSpPr>
        <xdr:cNvPr id="136" name="直線コネクタ 135"/>
        <xdr:cNvCxnSpPr/>
      </xdr:nvCxnSpPr>
      <xdr:spPr>
        <a:xfrm flipV="1">
          <a:off x="13004800" y="2839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83820</xdr:rowOff>
    </xdr:from>
    <xdr:to>
      <xdr:col>82</xdr:col>
      <xdr:colOff>158750</xdr:colOff>
      <xdr:row>17</xdr:row>
      <xdr:rowOff>13970</xdr:rowOff>
    </xdr:to>
    <xdr:sp macro="" textlink="">
      <xdr:nvSpPr>
        <xdr:cNvPr id="146" name="楕円 145"/>
        <xdr:cNvSpPr/>
      </xdr:nvSpPr>
      <xdr:spPr>
        <a:xfrm>
          <a:off x="164592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100347</xdr:rowOff>
    </xdr:from>
    <xdr:ext cx="762000" cy="259045"/>
    <xdr:sp macro="" textlink="">
      <xdr:nvSpPr>
        <xdr:cNvPr id="147" name="物件費該当値テキスト"/>
        <xdr:cNvSpPr txBox="1"/>
      </xdr:nvSpPr>
      <xdr:spPr>
        <a:xfrm>
          <a:off x="16598900" y="267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83820</xdr:rowOff>
    </xdr:from>
    <xdr:to>
      <xdr:col>78</xdr:col>
      <xdr:colOff>120650</xdr:colOff>
      <xdr:row>17</xdr:row>
      <xdr:rowOff>13970</xdr:rowOff>
    </xdr:to>
    <xdr:sp macro="" textlink="">
      <xdr:nvSpPr>
        <xdr:cNvPr id="148" name="楕円 147"/>
        <xdr:cNvSpPr/>
      </xdr:nvSpPr>
      <xdr:spPr>
        <a:xfrm>
          <a:off x="15621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24147</xdr:rowOff>
    </xdr:from>
    <xdr:ext cx="736600" cy="259045"/>
    <xdr:sp macro="" textlink="">
      <xdr:nvSpPr>
        <xdr:cNvPr id="149" name="テキスト ボックス 148"/>
        <xdr:cNvSpPr txBox="1"/>
      </xdr:nvSpPr>
      <xdr:spPr>
        <a:xfrm>
          <a:off x="15290800" y="2595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0" name="楕円 149"/>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111777</xdr:rowOff>
    </xdr:from>
    <xdr:ext cx="762000" cy="259045"/>
    <xdr:sp macro="" textlink="">
      <xdr:nvSpPr>
        <xdr:cNvPr id="151" name="テキスト ボックス 15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45720</xdr:rowOff>
    </xdr:from>
    <xdr:to>
      <xdr:col>69</xdr:col>
      <xdr:colOff>142875</xdr:colOff>
      <xdr:row>16</xdr:row>
      <xdr:rowOff>147320</xdr:rowOff>
    </xdr:to>
    <xdr:sp macro="" textlink="">
      <xdr:nvSpPr>
        <xdr:cNvPr id="152" name="楕円 151"/>
        <xdr:cNvSpPr/>
      </xdr:nvSpPr>
      <xdr:spPr>
        <a:xfrm>
          <a:off x="13843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53" name="テキスト ボックス 152"/>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5" name="テキスト ボックス 154"/>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ポイント下回っているものの、扶助費自体は増加傾向にある。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主な要因としては、私立認定こども園への施設型給付費のほか、生活保護費や障害者等への自立支援給付費の増加などが挙げられる。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116115</xdr:rowOff>
    </xdr:to>
    <xdr:cxnSp macro="">
      <xdr:nvCxnSpPr>
        <xdr:cNvPr id="190" name="直線コネクタ 189"/>
        <xdr:cNvCxnSpPr/>
      </xdr:nvCxnSpPr>
      <xdr:spPr>
        <a:xfrm>
          <a:off x="3987800" y="9287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156935</xdr:rowOff>
    </xdr:from>
    <xdr:to>
      <xdr:col>19</xdr:col>
      <xdr:colOff>187325</xdr:colOff>
      <xdr:row>54</xdr:row>
      <xdr:rowOff>29028</xdr:rowOff>
    </xdr:to>
    <xdr:cxnSp macro="">
      <xdr:nvCxnSpPr>
        <xdr:cNvPr id="193" name="直線コネクタ 192"/>
        <xdr:cNvCxnSpPr/>
      </xdr:nvCxnSpPr>
      <xdr:spPr>
        <a:xfrm>
          <a:off x="3098800" y="9243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156935</xdr:rowOff>
    </xdr:from>
    <xdr:to>
      <xdr:col>15</xdr:col>
      <xdr:colOff>98425</xdr:colOff>
      <xdr:row>53</xdr:row>
      <xdr:rowOff>167822</xdr:rowOff>
    </xdr:to>
    <xdr:cxnSp macro="">
      <xdr:nvCxnSpPr>
        <xdr:cNvPr id="196" name="直線コネクタ 195"/>
        <xdr:cNvCxnSpPr/>
      </xdr:nvCxnSpPr>
      <xdr:spPr>
        <a:xfrm flipV="1">
          <a:off x="2209800" y="9243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167822</xdr:rowOff>
    </xdr:from>
    <xdr:to>
      <xdr:col>11</xdr:col>
      <xdr:colOff>9525</xdr:colOff>
      <xdr:row>54</xdr:row>
      <xdr:rowOff>29028</xdr:rowOff>
    </xdr:to>
    <xdr:cxnSp macro="">
      <xdr:nvCxnSpPr>
        <xdr:cNvPr id="199" name="直線コネクタ 198"/>
        <xdr:cNvCxnSpPr/>
      </xdr:nvCxnSpPr>
      <xdr:spPr>
        <a:xfrm flipV="1">
          <a:off x="1320800" y="92546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65315</xdr:rowOff>
    </xdr:from>
    <xdr:to>
      <xdr:col>24</xdr:col>
      <xdr:colOff>76200</xdr:colOff>
      <xdr:row>54</xdr:row>
      <xdr:rowOff>166915</xdr:rowOff>
    </xdr:to>
    <xdr:sp macro="" textlink="">
      <xdr:nvSpPr>
        <xdr:cNvPr id="209" name="楕円 208"/>
        <xdr:cNvSpPr/>
      </xdr:nvSpPr>
      <xdr:spPr>
        <a:xfrm>
          <a:off x="47752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81842</xdr:rowOff>
    </xdr:from>
    <xdr:ext cx="762000" cy="259045"/>
    <xdr:sp macro="" textlink="">
      <xdr:nvSpPr>
        <xdr:cNvPr id="210" name="扶助費該当値テキスト"/>
        <xdr:cNvSpPr txBox="1"/>
      </xdr:nvSpPr>
      <xdr:spPr>
        <a:xfrm>
          <a:off x="49149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149678</xdr:rowOff>
    </xdr:from>
    <xdr:to>
      <xdr:col>20</xdr:col>
      <xdr:colOff>38100</xdr:colOff>
      <xdr:row>54</xdr:row>
      <xdr:rowOff>79828</xdr:rowOff>
    </xdr:to>
    <xdr:sp macro="" textlink="">
      <xdr:nvSpPr>
        <xdr:cNvPr id="211" name="楕円 210"/>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90005</xdr:rowOff>
    </xdr:from>
    <xdr:ext cx="736600" cy="259045"/>
    <xdr:sp macro="" textlink="">
      <xdr:nvSpPr>
        <xdr:cNvPr id="212" name="テキスト ボックス 211"/>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106135</xdr:rowOff>
    </xdr:from>
    <xdr:to>
      <xdr:col>15</xdr:col>
      <xdr:colOff>149225</xdr:colOff>
      <xdr:row>54</xdr:row>
      <xdr:rowOff>36285</xdr:rowOff>
    </xdr:to>
    <xdr:sp macro="" textlink="">
      <xdr:nvSpPr>
        <xdr:cNvPr id="213" name="楕円 212"/>
        <xdr:cNvSpPr/>
      </xdr:nvSpPr>
      <xdr:spPr>
        <a:xfrm>
          <a:off x="3048000" y="91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46462</xdr:rowOff>
    </xdr:from>
    <xdr:ext cx="762000" cy="259045"/>
    <xdr:sp macro="" textlink="">
      <xdr:nvSpPr>
        <xdr:cNvPr id="214" name="テキスト ボックス 213"/>
        <xdr:cNvSpPr txBox="1"/>
      </xdr:nvSpPr>
      <xdr:spPr>
        <a:xfrm>
          <a:off x="2717800" y="896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117022</xdr:rowOff>
    </xdr:from>
    <xdr:to>
      <xdr:col>11</xdr:col>
      <xdr:colOff>60325</xdr:colOff>
      <xdr:row>54</xdr:row>
      <xdr:rowOff>47172</xdr:rowOff>
    </xdr:to>
    <xdr:sp macro="" textlink="">
      <xdr:nvSpPr>
        <xdr:cNvPr id="215" name="楕円 214"/>
        <xdr:cNvSpPr/>
      </xdr:nvSpPr>
      <xdr:spPr>
        <a:xfrm>
          <a:off x="2159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57349</xdr:rowOff>
    </xdr:from>
    <xdr:ext cx="762000" cy="259045"/>
    <xdr:sp macro="" textlink="">
      <xdr:nvSpPr>
        <xdr:cNvPr id="216" name="テキスト ボックス 215"/>
        <xdr:cNvSpPr txBox="1"/>
      </xdr:nvSpPr>
      <xdr:spPr>
        <a:xfrm>
          <a:off x="1828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149678</xdr:rowOff>
    </xdr:from>
    <xdr:to>
      <xdr:col>6</xdr:col>
      <xdr:colOff>171450</xdr:colOff>
      <xdr:row>54</xdr:row>
      <xdr:rowOff>79828</xdr:rowOff>
    </xdr:to>
    <xdr:sp macro="" textlink="">
      <xdr:nvSpPr>
        <xdr:cNvPr id="217" name="楕円 216"/>
        <xdr:cNvSpPr/>
      </xdr:nvSpPr>
      <xdr:spPr>
        <a:xfrm>
          <a:off x="1270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90005</xdr:rowOff>
    </xdr:from>
    <xdr:ext cx="762000" cy="259045"/>
    <xdr:sp macro="" textlink="">
      <xdr:nvSpPr>
        <xdr:cNvPr id="218" name="テキスト ボックス 217"/>
        <xdr:cNvSpPr txBox="1"/>
      </xdr:nvSpPr>
      <xdr:spPr>
        <a:xfrm>
          <a:off x="939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主な要因としては、高齢化の影響により、介護保険事業特別会計や後期高齢者医療事業特別会計への繰出金が増加したことなどが挙げられる。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95250</xdr:rowOff>
    </xdr:from>
    <xdr:to>
      <xdr:col>82</xdr:col>
      <xdr:colOff>107950</xdr:colOff>
      <xdr:row>59</xdr:row>
      <xdr:rowOff>120650</xdr:rowOff>
    </xdr:to>
    <xdr:cxnSp macro="">
      <xdr:nvCxnSpPr>
        <xdr:cNvPr id="251" name="直線コネクタ 250"/>
        <xdr:cNvCxnSpPr/>
      </xdr:nvCxnSpPr>
      <xdr:spPr>
        <a:xfrm>
          <a:off x="15671800" y="10210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69850</xdr:rowOff>
    </xdr:from>
    <xdr:to>
      <xdr:col>78</xdr:col>
      <xdr:colOff>69850</xdr:colOff>
      <xdr:row>59</xdr:row>
      <xdr:rowOff>95250</xdr:rowOff>
    </xdr:to>
    <xdr:cxnSp macro="">
      <xdr:nvCxnSpPr>
        <xdr:cNvPr id="254" name="直線コネクタ 253"/>
        <xdr:cNvCxnSpPr/>
      </xdr:nvCxnSpPr>
      <xdr:spPr>
        <a:xfrm>
          <a:off x="14782800" y="1018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44450</xdr:rowOff>
    </xdr:from>
    <xdr:to>
      <xdr:col>73</xdr:col>
      <xdr:colOff>180975</xdr:colOff>
      <xdr:row>59</xdr:row>
      <xdr:rowOff>69850</xdr:rowOff>
    </xdr:to>
    <xdr:cxnSp macro="">
      <xdr:nvCxnSpPr>
        <xdr:cNvPr id="257" name="直線コネクタ 256"/>
        <xdr:cNvCxnSpPr/>
      </xdr:nvCxnSpPr>
      <xdr:spPr>
        <a:xfrm>
          <a:off x="13893800" y="1016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165100</xdr:rowOff>
    </xdr:from>
    <xdr:to>
      <xdr:col>69</xdr:col>
      <xdr:colOff>92075</xdr:colOff>
      <xdr:row>59</xdr:row>
      <xdr:rowOff>44450</xdr:rowOff>
    </xdr:to>
    <xdr:cxnSp macro="">
      <xdr:nvCxnSpPr>
        <xdr:cNvPr id="260" name="直線コネクタ 259"/>
        <xdr:cNvCxnSpPr/>
      </xdr:nvCxnSpPr>
      <xdr:spPr>
        <a:xfrm>
          <a:off x="13004800" y="10109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69850</xdr:rowOff>
    </xdr:from>
    <xdr:to>
      <xdr:col>82</xdr:col>
      <xdr:colOff>158750</xdr:colOff>
      <xdr:row>60</xdr:row>
      <xdr:rowOff>0</xdr:rowOff>
    </xdr:to>
    <xdr:sp macro="" textlink="">
      <xdr:nvSpPr>
        <xdr:cNvPr id="270" name="楕円 269"/>
        <xdr:cNvSpPr/>
      </xdr:nvSpPr>
      <xdr:spPr>
        <a:xfrm>
          <a:off x="164592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41927</xdr:rowOff>
    </xdr:from>
    <xdr:ext cx="762000" cy="259045"/>
    <xdr:sp macro="" textlink="">
      <xdr:nvSpPr>
        <xdr:cNvPr id="271" name="その他該当値テキスト"/>
        <xdr:cNvSpPr txBox="1"/>
      </xdr:nvSpPr>
      <xdr:spPr>
        <a:xfrm>
          <a:off x="165989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44450</xdr:rowOff>
    </xdr:from>
    <xdr:to>
      <xdr:col>78</xdr:col>
      <xdr:colOff>120650</xdr:colOff>
      <xdr:row>59</xdr:row>
      <xdr:rowOff>146050</xdr:rowOff>
    </xdr:to>
    <xdr:sp macro="" textlink="">
      <xdr:nvSpPr>
        <xdr:cNvPr id="272" name="楕円 271"/>
        <xdr:cNvSpPr/>
      </xdr:nvSpPr>
      <xdr:spPr>
        <a:xfrm>
          <a:off x="15621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130827</xdr:rowOff>
    </xdr:from>
    <xdr:ext cx="736600" cy="259045"/>
    <xdr:sp macro="" textlink="">
      <xdr:nvSpPr>
        <xdr:cNvPr id="273" name="テキスト ボックス 272"/>
        <xdr:cNvSpPr txBox="1"/>
      </xdr:nvSpPr>
      <xdr:spPr>
        <a:xfrm>
          <a:off x="15290800" y="1024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165100</xdr:rowOff>
    </xdr:from>
    <xdr:to>
      <xdr:col>69</xdr:col>
      <xdr:colOff>142875</xdr:colOff>
      <xdr:row>59</xdr:row>
      <xdr:rowOff>95250</xdr:rowOff>
    </xdr:to>
    <xdr:sp macro="" textlink="">
      <xdr:nvSpPr>
        <xdr:cNvPr id="276" name="楕円 275"/>
        <xdr:cNvSpPr/>
      </xdr:nvSpPr>
      <xdr:spPr>
        <a:xfrm>
          <a:off x="138430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80027</xdr:rowOff>
    </xdr:from>
    <xdr:ext cx="762000" cy="259045"/>
    <xdr:sp macro="" textlink="">
      <xdr:nvSpPr>
        <xdr:cNvPr id="277" name="テキスト ボックス 276"/>
        <xdr:cNvSpPr txBox="1"/>
      </xdr:nvSpPr>
      <xdr:spPr>
        <a:xfrm>
          <a:off x="13512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114300</xdr:rowOff>
    </xdr:from>
    <xdr:to>
      <xdr:col>65</xdr:col>
      <xdr:colOff>53975</xdr:colOff>
      <xdr:row>59</xdr:row>
      <xdr:rowOff>44450</xdr:rowOff>
    </xdr:to>
    <xdr:sp macro="" textlink="">
      <xdr:nvSpPr>
        <xdr:cNvPr id="278" name="楕円 277"/>
        <xdr:cNvSpPr/>
      </xdr:nvSpPr>
      <xdr:spPr>
        <a:xfrm>
          <a:off x="12954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29227</xdr:rowOff>
    </xdr:from>
    <xdr:ext cx="762000" cy="259045"/>
    <xdr:sp macro="" textlink="">
      <xdr:nvSpPr>
        <xdr:cNvPr id="279" name="テキスト ボックス 278"/>
        <xdr:cNvSpPr txBox="1"/>
      </xdr:nvSpPr>
      <xdr:spPr>
        <a:xfrm>
          <a:off x="12623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広域圏事務組合負担金などの増などにより、前年度から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類似団体平均を上回っており、事業再点検や事務事業評価を通した各種補助金の見直しなどにより、補助費の抑制に努める。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110998</xdr:rowOff>
    </xdr:from>
    <xdr:to>
      <xdr:col>82</xdr:col>
      <xdr:colOff>107950</xdr:colOff>
      <xdr:row>35</xdr:row>
      <xdr:rowOff>120142</xdr:rowOff>
    </xdr:to>
    <xdr:cxnSp macro="">
      <xdr:nvCxnSpPr>
        <xdr:cNvPr id="310" name="直線コネクタ 309"/>
        <xdr:cNvCxnSpPr/>
      </xdr:nvCxnSpPr>
      <xdr:spPr>
        <a:xfrm>
          <a:off x="15671800" y="6111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31005</xdr:rowOff>
    </xdr:from>
    <xdr:ext cx="762000" cy="259045"/>
    <xdr:sp macro="" textlink="">
      <xdr:nvSpPr>
        <xdr:cNvPr id="311" name="補助費等平均値テキスト"/>
        <xdr:cNvSpPr txBox="1"/>
      </xdr:nvSpPr>
      <xdr:spPr>
        <a:xfrm>
          <a:off x="16598900" y="586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110998</xdr:rowOff>
    </xdr:to>
    <xdr:cxnSp macro="">
      <xdr:nvCxnSpPr>
        <xdr:cNvPr id="313" name="直線コネクタ 312"/>
        <xdr:cNvCxnSpPr/>
      </xdr:nvCxnSpPr>
      <xdr:spPr>
        <a:xfrm>
          <a:off x="14782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15" name="テキスト ボックス 314"/>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110998</xdr:rowOff>
    </xdr:to>
    <xdr:cxnSp macro="">
      <xdr:nvCxnSpPr>
        <xdr:cNvPr id="316" name="直線コネクタ 315"/>
        <xdr:cNvCxnSpPr/>
      </xdr:nvCxnSpPr>
      <xdr:spPr>
        <a:xfrm flipV="1">
          <a:off x="13893800" y="60568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18" name="テキスト ボックス 317"/>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110998</xdr:rowOff>
    </xdr:from>
    <xdr:to>
      <xdr:col>69</xdr:col>
      <xdr:colOff>92075</xdr:colOff>
      <xdr:row>36</xdr:row>
      <xdr:rowOff>12700</xdr:rowOff>
    </xdr:to>
    <xdr:cxnSp macro="">
      <xdr:nvCxnSpPr>
        <xdr:cNvPr id="319" name="直線コネクタ 318"/>
        <xdr:cNvCxnSpPr/>
      </xdr:nvCxnSpPr>
      <xdr:spPr>
        <a:xfrm flipV="1">
          <a:off x="13004800" y="61117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21" name="テキスト ボックス 320"/>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23" name="テキスト ボックス 322"/>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69342</xdr:rowOff>
    </xdr:from>
    <xdr:to>
      <xdr:col>82</xdr:col>
      <xdr:colOff>158750</xdr:colOff>
      <xdr:row>35</xdr:row>
      <xdr:rowOff>170942</xdr:rowOff>
    </xdr:to>
    <xdr:sp macro="" textlink="">
      <xdr:nvSpPr>
        <xdr:cNvPr id="329" name="楕円 328"/>
        <xdr:cNvSpPr/>
      </xdr:nvSpPr>
      <xdr:spPr>
        <a:xfrm>
          <a:off x="164592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41419</xdr:rowOff>
    </xdr:from>
    <xdr:ext cx="762000" cy="259045"/>
    <xdr:sp macro="" textlink="">
      <xdr:nvSpPr>
        <xdr:cNvPr id="330" name="補助費等該当値テキスト"/>
        <xdr:cNvSpPr txBox="1"/>
      </xdr:nvSpPr>
      <xdr:spPr>
        <a:xfrm>
          <a:off x="16598900" y="604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60198</xdr:rowOff>
    </xdr:from>
    <xdr:to>
      <xdr:col>78</xdr:col>
      <xdr:colOff>120650</xdr:colOff>
      <xdr:row>35</xdr:row>
      <xdr:rowOff>161798</xdr:rowOff>
    </xdr:to>
    <xdr:sp macro="" textlink="">
      <xdr:nvSpPr>
        <xdr:cNvPr id="331" name="楕円 330"/>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146575</xdr:rowOff>
    </xdr:from>
    <xdr:ext cx="736600" cy="259045"/>
    <xdr:sp macro="" textlink="">
      <xdr:nvSpPr>
        <xdr:cNvPr id="332" name="テキスト ボックス 331"/>
        <xdr:cNvSpPr txBox="1"/>
      </xdr:nvSpPr>
      <xdr:spPr>
        <a:xfrm>
          <a:off x="15290800" y="6147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33" name="楕円 332"/>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91711</xdr:rowOff>
    </xdr:from>
    <xdr:ext cx="762000" cy="259045"/>
    <xdr:sp macro="" textlink="">
      <xdr:nvSpPr>
        <xdr:cNvPr id="334" name="テキスト ボックス 333"/>
        <xdr:cNvSpPr txBox="1"/>
      </xdr:nvSpPr>
      <xdr:spPr>
        <a:xfrm>
          <a:off x="14401800" y="609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60198</xdr:rowOff>
    </xdr:from>
    <xdr:to>
      <xdr:col>69</xdr:col>
      <xdr:colOff>142875</xdr:colOff>
      <xdr:row>35</xdr:row>
      <xdr:rowOff>161798</xdr:rowOff>
    </xdr:to>
    <xdr:sp macro="" textlink="">
      <xdr:nvSpPr>
        <xdr:cNvPr id="335" name="楕円 334"/>
        <xdr:cNvSpPr/>
      </xdr:nvSpPr>
      <xdr:spPr>
        <a:xfrm>
          <a:off x="13843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146575</xdr:rowOff>
    </xdr:from>
    <xdr:ext cx="762000" cy="259045"/>
    <xdr:sp macro="" textlink="">
      <xdr:nvSpPr>
        <xdr:cNvPr id="336" name="テキスト ボックス 335"/>
        <xdr:cNvSpPr txBox="1"/>
      </xdr:nvSpPr>
      <xdr:spPr>
        <a:xfrm>
          <a:off x="13512800" y="6147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7" name="楕円 336"/>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8" name="テキスト ボックス 337"/>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小学校の整備事業に充当してきた学校教育施設等整備事業債の償還金が増加したことなどにより、類似団体平均を</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引き続き、市債の発行をできる限り抑制するとともに、発行に当たっては、交付税措置のある有利な市債を活用していく。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77470</xdr:rowOff>
    </xdr:from>
    <xdr:to>
      <xdr:col>24</xdr:col>
      <xdr:colOff>25400</xdr:colOff>
      <xdr:row>79</xdr:row>
      <xdr:rowOff>123189</xdr:rowOff>
    </xdr:to>
    <xdr:cxnSp macro="">
      <xdr:nvCxnSpPr>
        <xdr:cNvPr id="371" name="直線コネクタ 370"/>
        <xdr:cNvCxnSpPr/>
      </xdr:nvCxnSpPr>
      <xdr:spPr>
        <a:xfrm>
          <a:off x="3987800" y="13622020"/>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77470</xdr:rowOff>
    </xdr:to>
    <xdr:cxnSp macro="">
      <xdr:nvCxnSpPr>
        <xdr:cNvPr id="374" name="直線コネクタ 373"/>
        <xdr:cNvCxnSpPr/>
      </xdr:nvCxnSpPr>
      <xdr:spPr>
        <a:xfrm>
          <a:off x="3098800" y="135534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153688</xdr:rowOff>
    </xdr:from>
    <xdr:ext cx="736600" cy="259045"/>
    <xdr:sp macro="" textlink="">
      <xdr:nvSpPr>
        <xdr:cNvPr id="376" name="テキスト ボックス 375"/>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8889</xdr:rowOff>
    </xdr:from>
    <xdr:to>
      <xdr:col>15</xdr:col>
      <xdr:colOff>98425</xdr:colOff>
      <xdr:row>79</xdr:row>
      <xdr:rowOff>31750</xdr:rowOff>
    </xdr:to>
    <xdr:cxnSp macro="">
      <xdr:nvCxnSpPr>
        <xdr:cNvPr id="377" name="直線コネクタ 376"/>
        <xdr:cNvCxnSpPr/>
      </xdr:nvCxnSpPr>
      <xdr:spPr>
        <a:xfrm flipV="1">
          <a:off x="2209800" y="135534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123207</xdr:rowOff>
    </xdr:from>
    <xdr:ext cx="762000" cy="259045"/>
    <xdr:sp macro="" textlink="">
      <xdr:nvSpPr>
        <xdr:cNvPr id="379" name="テキスト ボックス 378"/>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31750</xdr:rowOff>
    </xdr:from>
    <xdr:to>
      <xdr:col>11</xdr:col>
      <xdr:colOff>9525</xdr:colOff>
      <xdr:row>79</xdr:row>
      <xdr:rowOff>107950</xdr:rowOff>
    </xdr:to>
    <xdr:cxnSp macro="">
      <xdr:nvCxnSpPr>
        <xdr:cNvPr id="380" name="直線コネクタ 379"/>
        <xdr:cNvCxnSpPr/>
      </xdr:nvCxnSpPr>
      <xdr:spPr>
        <a:xfrm flipV="1">
          <a:off x="1320800" y="13576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12716</xdr:rowOff>
    </xdr:from>
    <xdr:ext cx="762000" cy="259045"/>
    <xdr:sp macro="" textlink="">
      <xdr:nvSpPr>
        <xdr:cNvPr id="382" name="テキスト ボックス 381"/>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35577</xdr:rowOff>
    </xdr:from>
    <xdr:ext cx="762000" cy="259045"/>
    <xdr:sp macro="" textlink="">
      <xdr:nvSpPr>
        <xdr:cNvPr id="384" name="テキスト ボックス 383"/>
        <xdr:cNvSpPr txBox="1"/>
      </xdr:nvSpPr>
      <xdr:spPr>
        <a:xfrm>
          <a:off x="939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72389</xdr:rowOff>
    </xdr:from>
    <xdr:to>
      <xdr:col>24</xdr:col>
      <xdr:colOff>76200</xdr:colOff>
      <xdr:row>80</xdr:row>
      <xdr:rowOff>2539</xdr:rowOff>
    </xdr:to>
    <xdr:sp macro="" textlink="">
      <xdr:nvSpPr>
        <xdr:cNvPr id="390" name="楕円 389"/>
        <xdr:cNvSpPr/>
      </xdr:nvSpPr>
      <xdr:spPr>
        <a:xfrm>
          <a:off x="4775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44466</xdr:rowOff>
    </xdr:from>
    <xdr:ext cx="762000" cy="259045"/>
    <xdr:sp macro="" textlink="">
      <xdr:nvSpPr>
        <xdr:cNvPr id="391" name="公債費該当値テキスト"/>
        <xdr:cNvSpPr txBox="1"/>
      </xdr:nvSpPr>
      <xdr:spPr>
        <a:xfrm>
          <a:off x="4914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26670</xdr:rowOff>
    </xdr:from>
    <xdr:to>
      <xdr:col>20</xdr:col>
      <xdr:colOff>38100</xdr:colOff>
      <xdr:row>79</xdr:row>
      <xdr:rowOff>128270</xdr:rowOff>
    </xdr:to>
    <xdr:sp macro="" textlink="">
      <xdr:nvSpPr>
        <xdr:cNvPr id="392" name="楕円 391"/>
        <xdr:cNvSpPr/>
      </xdr:nvSpPr>
      <xdr:spPr>
        <a:xfrm>
          <a:off x="3937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113047</xdr:rowOff>
    </xdr:from>
    <xdr:ext cx="736600" cy="259045"/>
    <xdr:sp macro="" textlink="">
      <xdr:nvSpPr>
        <xdr:cNvPr id="393" name="テキスト ボックス 392"/>
        <xdr:cNvSpPr txBox="1"/>
      </xdr:nvSpPr>
      <xdr:spPr>
        <a:xfrm>
          <a:off x="3606800" y="1365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129539</xdr:rowOff>
    </xdr:from>
    <xdr:to>
      <xdr:col>15</xdr:col>
      <xdr:colOff>149225</xdr:colOff>
      <xdr:row>79</xdr:row>
      <xdr:rowOff>59689</xdr:rowOff>
    </xdr:to>
    <xdr:sp macro="" textlink="">
      <xdr:nvSpPr>
        <xdr:cNvPr id="394" name="楕円 393"/>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44466</xdr:rowOff>
    </xdr:from>
    <xdr:ext cx="762000" cy="259045"/>
    <xdr:sp macro="" textlink="">
      <xdr:nvSpPr>
        <xdr:cNvPr id="395" name="テキスト ボックス 394"/>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152400</xdr:rowOff>
    </xdr:from>
    <xdr:to>
      <xdr:col>11</xdr:col>
      <xdr:colOff>60325</xdr:colOff>
      <xdr:row>79</xdr:row>
      <xdr:rowOff>82550</xdr:rowOff>
    </xdr:to>
    <xdr:sp macro="" textlink="">
      <xdr:nvSpPr>
        <xdr:cNvPr id="396" name="楕円 395"/>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67327</xdr:rowOff>
    </xdr:from>
    <xdr:ext cx="762000" cy="259045"/>
    <xdr:sp macro="" textlink="">
      <xdr:nvSpPr>
        <xdr:cNvPr id="397" name="テキスト ボックス 396"/>
        <xdr:cNvSpPr txBox="1"/>
      </xdr:nvSpPr>
      <xdr:spPr>
        <a:xfrm>
          <a:off x="1828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57150</xdr:rowOff>
    </xdr:from>
    <xdr:to>
      <xdr:col>6</xdr:col>
      <xdr:colOff>171450</xdr:colOff>
      <xdr:row>79</xdr:row>
      <xdr:rowOff>158750</xdr:rowOff>
    </xdr:to>
    <xdr:sp macro="" textlink="">
      <xdr:nvSpPr>
        <xdr:cNvPr id="398" name="楕円 397"/>
        <xdr:cNvSpPr/>
      </xdr:nvSpPr>
      <xdr:spPr>
        <a:xfrm>
          <a:off x="1270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143527</xdr:rowOff>
    </xdr:from>
    <xdr:ext cx="762000" cy="259045"/>
    <xdr:sp macro="" textlink="">
      <xdr:nvSpPr>
        <xdr:cNvPr id="399" name="テキスト ボックス 398"/>
        <xdr:cNvSpPr txBox="1"/>
      </xdr:nvSpPr>
      <xdr:spPr>
        <a:xfrm>
          <a:off x="939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公債費以外の経常経費が経常収支に占める割合は、類似団体平均を</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引き続き、行政改革大綱等に基づき事務事業の見直しなどを行い、限られた財源の重点的・効率的な配分に努め、行政の一層のスリム化を行うこと等を通して、健全な財政運営を図る。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4" name="直線コネクタ 41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5" name="テキスト ボックス 41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8" name="直線コネクタ 41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9" name="テキスト ボックス 41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121285</xdr:rowOff>
    </xdr:from>
    <xdr:to>
      <xdr:col>82</xdr:col>
      <xdr:colOff>107950</xdr:colOff>
      <xdr:row>80</xdr:row>
      <xdr:rowOff>29845</xdr:rowOff>
    </xdr:to>
    <xdr:cxnSp macro="">
      <xdr:nvCxnSpPr>
        <xdr:cNvPr id="423" name="直線コネクタ 422"/>
        <xdr:cNvCxnSpPr/>
      </xdr:nvCxnSpPr>
      <xdr:spPr>
        <a:xfrm flipV="1">
          <a:off x="16510000" y="12637135"/>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1922</xdr:rowOff>
    </xdr:from>
    <xdr:ext cx="762000" cy="259045"/>
    <xdr:sp macro="" textlink="">
      <xdr:nvSpPr>
        <xdr:cNvPr id="424" name="公債費以外最小値テキスト"/>
        <xdr:cNvSpPr txBox="1"/>
      </xdr:nvSpPr>
      <xdr:spPr>
        <a:xfrm>
          <a:off x="16598900" y="1371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29845</xdr:rowOff>
    </xdr:from>
    <xdr:to>
      <xdr:col>82</xdr:col>
      <xdr:colOff>196850</xdr:colOff>
      <xdr:row>80</xdr:row>
      <xdr:rowOff>29845</xdr:rowOff>
    </xdr:to>
    <xdr:cxnSp macro="">
      <xdr:nvCxnSpPr>
        <xdr:cNvPr id="425" name="直線コネクタ 424"/>
        <xdr:cNvCxnSpPr/>
      </xdr:nvCxnSpPr>
      <xdr:spPr>
        <a:xfrm>
          <a:off x="16421100" y="1374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36212</xdr:rowOff>
    </xdr:from>
    <xdr:ext cx="762000" cy="259045"/>
    <xdr:sp macro="" textlink="">
      <xdr:nvSpPr>
        <xdr:cNvPr id="426" name="公債費以外最大値テキスト"/>
        <xdr:cNvSpPr txBox="1"/>
      </xdr:nvSpPr>
      <xdr:spPr>
        <a:xfrm>
          <a:off x="16598900" y="1238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121285</xdr:rowOff>
    </xdr:from>
    <xdr:to>
      <xdr:col>82</xdr:col>
      <xdr:colOff>196850</xdr:colOff>
      <xdr:row>73</xdr:row>
      <xdr:rowOff>121285</xdr:rowOff>
    </xdr:to>
    <xdr:cxnSp macro="">
      <xdr:nvCxnSpPr>
        <xdr:cNvPr id="427" name="直線コネクタ 426"/>
        <xdr:cNvCxnSpPr/>
      </xdr:nvCxnSpPr>
      <xdr:spPr>
        <a:xfrm>
          <a:off x="16421100" y="12637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86995</xdr:rowOff>
    </xdr:from>
    <xdr:to>
      <xdr:col>82</xdr:col>
      <xdr:colOff>107950</xdr:colOff>
      <xdr:row>74</xdr:row>
      <xdr:rowOff>167005</xdr:rowOff>
    </xdr:to>
    <xdr:cxnSp macro="">
      <xdr:nvCxnSpPr>
        <xdr:cNvPr id="428" name="直線コネクタ 427"/>
        <xdr:cNvCxnSpPr/>
      </xdr:nvCxnSpPr>
      <xdr:spPr>
        <a:xfrm>
          <a:off x="15671800" y="12774295"/>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9" name="公債費以外平均値テキスト"/>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30" name="フローチャート: 判断 429"/>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69850</xdr:rowOff>
    </xdr:from>
    <xdr:to>
      <xdr:col>78</xdr:col>
      <xdr:colOff>69850</xdr:colOff>
      <xdr:row>74</xdr:row>
      <xdr:rowOff>86995</xdr:rowOff>
    </xdr:to>
    <xdr:cxnSp macro="">
      <xdr:nvCxnSpPr>
        <xdr:cNvPr id="431" name="直線コネクタ 430"/>
        <xdr:cNvCxnSpPr/>
      </xdr:nvCxnSpPr>
      <xdr:spPr>
        <a:xfrm>
          <a:off x="14782800" y="12585700"/>
          <a:ext cx="8890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1905</xdr:rowOff>
    </xdr:from>
    <xdr:to>
      <xdr:col>78</xdr:col>
      <xdr:colOff>120650</xdr:colOff>
      <xdr:row>76</xdr:row>
      <xdr:rowOff>103505</xdr:rowOff>
    </xdr:to>
    <xdr:sp macro="" textlink="">
      <xdr:nvSpPr>
        <xdr:cNvPr id="432" name="フローチャート: 判断 431"/>
        <xdr:cNvSpPr/>
      </xdr:nvSpPr>
      <xdr:spPr>
        <a:xfrm>
          <a:off x="15621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88282</xdr:rowOff>
    </xdr:from>
    <xdr:ext cx="736600" cy="259045"/>
    <xdr:sp macro="" textlink="">
      <xdr:nvSpPr>
        <xdr:cNvPr id="433" name="テキスト ボックス 432"/>
        <xdr:cNvSpPr txBox="1"/>
      </xdr:nvSpPr>
      <xdr:spPr>
        <a:xfrm>
          <a:off x="15290800" y="13118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69850</xdr:rowOff>
    </xdr:from>
    <xdr:to>
      <xdr:col>73</xdr:col>
      <xdr:colOff>180975</xdr:colOff>
      <xdr:row>74</xdr:row>
      <xdr:rowOff>29845</xdr:rowOff>
    </xdr:to>
    <xdr:cxnSp macro="">
      <xdr:nvCxnSpPr>
        <xdr:cNvPr id="434" name="直線コネクタ 433"/>
        <xdr:cNvCxnSpPr/>
      </xdr:nvCxnSpPr>
      <xdr:spPr>
        <a:xfrm flipV="1">
          <a:off x="13893800" y="12585700"/>
          <a:ext cx="8890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7620</xdr:rowOff>
    </xdr:from>
    <xdr:to>
      <xdr:col>74</xdr:col>
      <xdr:colOff>31750</xdr:colOff>
      <xdr:row>75</xdr:row>
      <xdr:rowOff>109220</xdr:rowOff>
    </xdr:to>
    <xdr:sp macro="" textlink="">
      <xdr:nvSpPr>
        <xdr:cNvPr id="435" name="フローチャート: 判断 434"/>
        <xdr:cNvSpPr/>
      </xdr:nvSpPr>
      <xdr:spPr>
        <a:xfrm>
          <a:off x="14732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93997</xdr:rowOff>
    </xdr:from>
    <xdr:ext cx="762000" cy="259045"/>
    <xdr:sp macro="" textlink="">
      <xdr:nvSpPr>
        <xdr:cNvPr id="436" name="テキスト ボックス 435"/>
        <xdr:cNvSpPr txBox="1"/>
      </xdr:nvSpPr>
      <xdr:spPr>
        <a:xfrm>
          <a:off x="14401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29845</xdr:rowOff>
    </xdr:from>
    <xdr:to>
      <xdr:col>69</xdr:col>
      <xdr:colOff>92075</xdr:colOff>
      <xdr:row>74</xdr:row>
      <xdr:rowOff>69850</xdr:rowOff>
    </xdr:to>
    <xdr:cxnSp macro="">
      <xdr:nvCxnSpPr>
        <xdr:cNvPr id="437" name="直線コネクタ 436"/>
        <xdr:cNvCxnSpPr/>
      </xdr:nvCxnSpPr>
      <xdr:spPr>
        <a:xfrm flipV="1">
          <a:off x="13004800" y="12717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19050</xdr:rowOff>
    </xdr:from>
    <xdr:to>
      <xdr:col>69</xdr:col>
      <xdr:colOff>142875</xdr:colOff>
      <xdr:row>76</xdr:row>
      <xdr:rowOff>120650</xdr:rowOff>
    </xdr:to>
    <xdr:sp macro="" textlink="">
      <xdr:nvSpPr>
        <xdr:cNvPr id="438" name="フローチャート: 判断 437"/>
        <xdr:cNvSpPr/>
      </xdr:nvSpPr>
      <xdr:spPr>
        <a:xfrm>
          <a:off x="13843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105427</xdr:rowOff>
    </xdr:from>
    <xdr:ext cx="762000" cy="259045"/>
    <xdr:sp macro="" textlink="">
      <xdr:nvSpPr>
        <xdr:cNvPr id="439" name="テキスト ボックス 438"/>
        <xdr:cNvSpPr txBox="1"/>
      </xdr:nvSpPr>
      <xdr:spPr>
        <a:xfrm>
          <a:off x="13512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0" name="フローチャート: 判断 439"/>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1" name="テキスト ボックス 440"/>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116205</xdr:rowOff>
    </xdr:from>
    <xdr:to>
      <xdr:col>82</xdr:col>
      <xdr:colOff>158750</xdr:colOff>
      <xdr:row>75</xdr:row>
      <xdr:rowOff>46355</xdr:rowOff>
    </xdr:to>
    <xdr:sp macro="" textlink="">
      <xdr:nvSpPr>
        <xdr:cNvPr id="447" name="楕円 446"/>
        <xdr:cNvSpPr/>
      </xdr:nvSpPr>
      <xdr:spPr>
        <a:xfrm>
          <a:off x="16459200" y="128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132732</xdr:rowOff>
    </xdr:from>
    <xdr:ext cx="762000" cy="259045"/>
    <xdr:sp macro="" textlink="">
      <xdr:nvSpPr>
        <xdr:cNvPr id="448" name="公債費以外該当値テキスト"/>
        <xdr:cNvSpPr txBox="1"/>
      </xdr:nvSpPr>
      <xdr:spPr>
        <a:xfrm>
          <a:off x="16598900" y="1264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36195</xdr:rowOff>
    </xdr:from>
    <xdr:to>
      <xdr:col>78</xdr:col>
      <xdr:colOff>120650</xdr:colOff>
      <xdr:row>74</xdr:row>
      <xdr:rowOff>137795</xdr:rowOff>
    </xdr:to>
    <xdr:sp macro="" textlink="">
      <xdr:nvSpPr>
        <xdr:cNvPr id="449" name="楕円 448"/>
        <xdr:cNvSpPr/>
      </xdr:nvSpPr>
      <xdr:spPr>
        <a:xfrm>
          <a:off x="15621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147972</xdr:rowOff>
    </xdr:from>
    <xdr:ext cx="736600" cy="259045"/>
    <xdr:sp macro="" textlink="">
      <xdr:nvSpPr>
        <xdr:cNvPr id="450" name="テキスト ボックス 449"/>
        <xdr:cNvSpPr txBox="1"/>
      </xdr:nvSpPr>
      <xdr:spPr>
        <a:xfrm>
          <a:off x="15290800" y="12492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19050</xdr:rowOff>
    </xdr:from>
    <xdr:to>
      <xdr:col>74</xdr:col>
      <xdr:colOff>31750</xdr:colOff>
      <xdr:row>73</xdr:row>
      <xdr:rowOff>120650</xdr:rowOff>
    </xdr:to>
    <xdr:sp macro="" textlink="">
      <xdr:nvSpPr>
        <xdr:cNvPr id="451" name="楕円 450"/>
        <xdr:cNvSpPr/>
      </xdr:nvSpPr>
      <xdr:spPr>
        <a:xfrm>
          <a:off x="14732000" y="125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130827</xdr:rowOff>
    </xdr:from>
    <xdr:ext cx="762000" cy="259045"/>
    <xdr:sp macro="" textlink="">
      <xdr:nvSpPr>
        <xdr:cNvPr id="452" name="テキスト ボックス 451"/>
        <xdr:cNvSpPr txBox="1"/>
      </xdr:nvSpPr>
      <xdr:spPr>
        <a:xfrm>
          <a:off x="144018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150495</xdr:rowOff>
    </xdr:from>
    <xdr:to>
      <xdr:col>69</xdr:col>
      <xdr:colOff>142875</xdr:colOff>
      <xdr:row>74</xdr:row>
      <xdr:rowOff>80645</xdr:rowOff>
    </xdr:to>
    <xdr:sp macro="" textlink="">
      <xdr:nvSpPr>
        <xdr:cNvPr id="453" name="楕円 452"/>
        <xdr:cNvSpPr/>
      </xdr:nvSpPr>
      <xdr:spPr>
        <a:xfrm>
          <a:off x="13843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90822</xdr:rowOff>
    </xdr:from>
    <xdr:ext cx="762000" cy="259045"/>
    <xdr:sp macro="" textlink="">
      <xdr:nvSpPr>
        <xdr:cNvPr id="454" name="テキスト ボックス 453"/>
        <xdr:cNvSpPr txBox="1"/>
      </xdr:nvSpPr>
      <xdr:spPr>
        <a:xfrm>
          <a:off x="13512800" y="1243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19050</xdr:rowOff>
    </xdr:from>
    <xdr:to>
      <xdr:col>65</xdr:col>
      <xdr:colOff>53975</xdr:colOff>
      <xdr:row>74</xdr:row>
      <xdr:rowOff>120650</xdr:rowOff>
    </xdr:to>
    <xdr:sp macro="" textlink="">
      <xdr:nvSpPr>
        <xdr:cNvPr id="455" name="楕円 454"/>
        <xdr:cNvSpPr/>
      </xdr:nvSpPr>
      <xdr:spPr>
        <a:xfrm>
          <a:off x="12954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130827</xdr:rowOff>
    </xdr:from>
    <xdr:ext cx="762000" cy="259045"/>
    <xdr:sp macro="" textlink="">
      <xdr:nvSpPr>
        <xdr:cNvPr id="456" name="テキスト ボックス 455"/>
        <xdr:cNvSpPr txBox="1"/>
      </xdr:nvSpPr>
      <xdr:spPr>
        <a:xfrm>
          <a:off x="12623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114960</xdr:rowOff>
    </xdr:from>
    <xdr:to>
      <xdr:col>29</xdr:col>
      <xdr:colOff>127000</xdr:colOff>
      <xdr:row>17</xdr:row>
      <xdr:rowOff>143345</xdr:rowOff>
    </xdr:to>
    <xdr:cxnSp macro="">
      <xdr:nvCxnSpPr>
        <xdr:cNvPr id="50" name="直線コネクタ 49"/>
        <xdr:cNvCxnSpPr/>
      </xdr:nvCxnSpPr>
      <xdr:spPr bwMode="auto">
        <a:xfrm flipV="1">
          <a:off x="5003800" y="3077235"/>
          <a:ext cx="647700" cy="28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143345</xdr:rowOff>
    </xdr:from>
    <xdr:to>
      <xdr:col>26</xdr:col>
      <xdr:colOff>50800</xdr:colOff>
      <xdr:row>18</xdr:row>
      <xdr:rowOff>4280</xdr:rowOff>
    </xdr:to>
    <xdr:cxnSp macro="">
      <xdr:nvCxnSpPr>
        <xdr:cNvPr id="53" name="直線コネクタ 52"/>
        <xdr:cNvCxnSpPr/>
      </xdr:nvCxnSpPr>
      <xdr:spPr bwMode="auto">
        <a:xfrm flipV="1">
          <a:off x="4305300" y="3105620"/>
          <a:ext cx="698500" cy="32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4280</xdr:rowOff>
    </xdr:from>
    <xdr:to>
      <xdr:col>22</xdr:col>
      <xdr:colOff>114300</xdr:colOff>
      <xdr:row>18</xdr:row>
      <xdr:rowOff>38379</xdr:rowOff>
    </xdr:to>
    <xdr:cxnSp macro="">
      <xdr:nvCxnSpPr>
        <xdr:cNvPr id="56" name="直線コネクタ 55"/>
        <xdr:cNvCxnSpPr/>
      </xdr:nvCxnSpPr>
      <xdr:spPr bwMode="auto">
        <a:xfrm flipV="1">
          <a:off x="3606800" y="3138005"/>
          <a:ext cx="698500" cy="34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38379</xdr:rowOff>
    </xdr:from>
    <xdr:to>
      <xdr:col>18</xdr:col>
      <xdr:colOff>177800</xdr:colOff>
      <xdr:row>18</xdr:row>
      <xdr:rowOff>89167</xdr:rowOff>
    </xdr:to>
    <xdr:cxnSp macro="">
      <xdr:nvCxnSpPr>
        <xdr:cNvPr id="59" name="直線コネクタ 58"/>
        <xdr:cNvCxnSpPr/>
      </xdr:nvCxnSpPr>
      <xdr:spPr bwMode="auto">
        <a:xfrm flipV="1">
          <a:off x="2908300" y="3172104"/>
          <a:ext cx="698500" cy="5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64160</xdr:rowOff>
    </xdr:from>
    <xdr:to>
      <xdr:col>29</xdr:col>
      <xdr:colOff>177800</xdr:colOff>
      <xdr:row>17</xdr:row>
      <xdr:rowOff>165760</xdr:rowOff>
    </xdr:to>
    <xdr:sp macro="" textlink="">
      <xdr:nvSpPr>
        <xdr:cNvPr id="69" name="楕円 68"/>
        <xdr:cNvSpPr/>
      </xdr:nvSpPr>
      <xdr:spPr bwMode="auto">
        <a:xfrm>
          <a:off x="5600700" y="3026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36237</xdr:rowOff>
    </xdr:from>
    <xdr:ext cx="762000" cy="259045"/>
    <xdr:sp macro="" textlink="">
      <xdr:nvSpPr>
        <xdr:cNvPr id="70" name="人口1人当たり決算額の推移該当値テキスト130"/>
        <xdr:cNvSpPr txBox="1"/>
      </xdr:nvSpPr>
      <xdr:spPr>
        <a:xfrm>
          <a:off x="5740400" y="29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92545</xdr:rowOff>
    </xdr:from>
    <xdr:to>
      <xdr:col>26</xdr:col>
      <xdr:colOff>101600</xdr:colOff>
      <xdr:row>18</xdr:row>
      <xdr:rowOff>22695</xdr:rowOff>
    </xdr:to>
    <xdr:sp macro="" textlink="">
      <xdr:nvSpPr>
        <xdr:cNvPr id="71" name="楕円 70"/>
        <xdr:cNvSpPr/>
      </xdr:nvSpPr>
      <xdr:spPr bwMode="auto">
        <a:xfrm>
          <a:off x="4953000" y="3054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7472</xdr:rowOff>
    </xdr:from>
    <xdr:ext cx="736600" cy="259045"/>
    <xdr:sp macro="" textlink="">
      <xdr:nvSpPr>
        <xdr:cNvPr id="72" name="テキスト ボックス 71"/>
        <xdr:cNvSpPr txBox="1"/>
      </xdr:nvSpPr>
      <xdr:spPr>
        <a:xfrm>
          <a:off x="4622800" y="3141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124930</xdr:rowOff>
    </xdr:from>
    <xdr:to>
      <xdr:col>22</xdr:col>
      <xdr:colOff>165100</xdr:colOff>
      <xdr:row>18</xdr:row>
      <xdr:rowOff>55080</xdr:rowOff>
    </xdr:to>
    <xdr:sp macro="" textlink="">
      <xdr:nvSpPr>
        <xdr:cNvPr id="73" name="楕円 72"/>
        <xdr:cNvSpPr/>
      </xdr:nvSpPr>
      <xdr:spPr bwMode="auto">
        <a:xfrm>
          <a:off x="4254500" y="3087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39857</xdr:rowOff>
    </xdr:from>
    <xdr:ext cx="762000" cy="259045"/>
    <xdr:sp macro="" textlink="">
      <xdr:nvSpPr>
        <xdr:cNvPr id="74" name="テキスト ボックス 73"/>
        <xdr:cNvSpPr txBox="1"/>
      </xdr:nvSpPr>
      <xdr:spPr>
        <a:xfrm>
          <a:off x="3924300" y="3173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159029</xdr:rowOff>
    </xdr:from>
    <xdr:to>
      <xdr:col>19</xdr:col>
      <xdr:colOff>38100</xdr:colOff>
      <xdr:row>18</xdr:row>
      <xdr:rowOff>89179</xdr:rowOff>
    </xdr:to>
    <xdr:sp macro="" textlink="">
      <xdr:nvSpPr>
        <xdr:cNvPr id="75" name="楕円 74"/>
        <xdr:cNvSpPr/>
      </xdr:nvSpPr>
      <xdr:spPr bwMode="auto">
        <a:xfrm>
          <a:off x="3556000" y="31213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73956</xdr:rowOff>
    </xdr:from>
    <xdr:ext cx="762000" cy="259045"/>
    <xdr:sp macro="" textlink="">
      <xdr:nvSpPr>
        <xdr:cNvPr id="76" name="テキスト ボックス 75"/>
        <xdr:cNvSpPr txBox="1"/>
      </xdr:nvSpPr>
      <xdr:spPr>
        <a:xfrm>
          <a:off x="3225800" y="32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38367</xdr:rowOff>
    </xdr:from>
    <xdr:to>
      <xdr:col>15</xdr:col>
      <xdr:colOff>101600</xdr:colOff>
      <xdr:row>18</xdr:row>
      <xdr:rowOff>139967</xdr:rowOff>
    </xdr:to>
    <xdr:sp macro="" textlink="">
      <xdr:nvSpPr>
        <xdr:cNvPr id="77" name="楕円 76"/>
        <xdr:cNvSpPr/>
      </xdr:nvSpPr>
      <xdr:spPr bwMode="auto">
        <a:xfrm>
          <a:off x="2857500" y="31720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124744</xdr:rowOff>
    </xdr:from>
    <xdr:ext cx="762000" cy="259045"/>
    <xdr:sp macro="" textlink="">
      <xdr:nvSpPr>
        <xdr:cNvPr id="78" name="テキスト ボックス 77"/>
        <xdr:cNvSpPr txBox="1"/>
      </xdr:nvSpPr>
      <xdr:spPr>
        <a:xfrm>
          <a:off x="2527300" y="325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141783</xdr:rowOff>
    </xdr:from>
    <xdr:to>
      <xdr:col>29</xdr:col>
      <xdr:colOff>127000</xdr:colOff>
      <xdr:row>34</xdr:row>
      <xdr:rowOff>168682</xdr:rowOff>
    </xdr:to>
    <xdr:cxnSp macro="">
      <xdr:nvCxnSpPr>
        <xdr:cNvPr id="111" name="直線コネクタ 110"/>
        <xdr:cNvCxnSpPr/>
      </xdr:nvCxnSpPr>
      <xdr:spPr bwMode="auto">
        <a:xfrm flipV="1">
          <a:off x="5003800" y="6409233"/>
          <a:ext cx="647700" cy="26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78033</xdr:rowOff>
    </xdr:from>
    <xdr:ext cx="762000" cy="259045"/>
    <xdr:sp macro="" textlink="">
      <xdr:nvSpPr>
        <xdr:cNvPr id="112" name="人口1人当たり決算額の推移平均値テキスト445"/>
        <xdr:cNvSpPr txBox="1"/>
      </xdr:nvSpPr>
      <xdr:spPr>
        <a:xfrm>
          <a:off x="5740400" y="6688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168682</xdr:rowOff>
    </xdr:from>
    <xdr:to>
      <xdr:col>26</xdr:col>
      <xdr:colOff>50800</xdr:colOff>
      <xdr:row>34</xdr:row>
      <xdr:rowOff>257187</xdr:rowOff>
    </xdr:to>
    <xdr:cxnSp macro="">
      <xdr:nvCxnSpPr>
        <xdr:cNvPr id="114" name="直線コネクタ 113"/>
        <xdr:cNvCxnSpPr/>
      </xdr:nvCxnSpPr>
      <xdr:spPr bwMode="auto">
        <a:xfrm flipV="1">
          <a:off x="4305300" y="6436132"/>
          <a:ext cx="698500" cy="88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191685</xdr:rowOff>
    </xdr:from>
    <xdr:ext cx="736600" cy="259045"/>
    <xdr:sp macro="" textlink="">
      <xdr:nvSpPr>
        <xdr:cNvPr id="116" name="テキスト ボックス 115"/>
        <xdr:cNvSpPr txBox="1"/>
      </xdr:nvSpPr>
      <xdr:spPr>
        <a:xfrm>
          <a:off x="4622800" y="680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257187</xdr:rowOff>
    </xdr:from>
    <xdr:to>
      <xdr:col>22</xdr:col>
      <xdr:colOff>114300</xdr:colOff>
      <xdr:row>35</xdr:row>
      <xdr:rowOff>21044</xdr:rowOff>
    </xdr:to>
    <xdr:cxnSp macro="">
      <xdr:nvCxnSpPr>
        <xdr:cNvPr id="117" name="直線コネクタ 116"/>
        <xdr:cNvCxnSpPr/>
      </xdr:nvCxnSpPr>
      <xdr:spPr bwMode="auto">
        <a:xfrm flipV="1">
          <a:off x="3606800" y="6524637"/>
          <a:ext cx="698500" cy="1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209173</xdr:rowOff>
    </xdr:from>
    <xdr:ext cx="762000" cy="259045"/>
    <xdr:sp macro="" textlink="">
      <xdr:nvSpPr>
        <xdr:cNvPr id="119" name="テキスト ボックス 118"/>
        <xdr:cNvSpPr txBox="1"/>
      </xdr:nvSpPr>
      <xdr:spPr>
        <a:xfrm>
          <a:off x="3924300" y="681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317043</xdr:rowOff>
    </xdr:from>
    <xdr:to>
      <xdr:col>18</xdr:col>
      <xdr:colOff>177800</xdr:colOff>
      <xdr:row>35</xdr:row>
      <xdr:rowOff>21044</xdr:rowOff>
    </xdr:to>
    <xdr:cxnSp macro="">
      <xdr:nvCxnSpPr>
        <xdr:cNvPr id="120" name="直線コネクタ 119"/>
        <xdr:cNvCxnSpPr/>
      </xdr:nvCxnSpPr>
      <xdr:spPr bwMode="auto">
        <a:xfrm>
          <a:off x="2908300" y="6584493"/>
          <a:ext cx="698500" cy="46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215955</xdr:rowOff>
    </xdr:from>
    <xdr:ext cx="762000" cy="259045"/>
    <xdr:sp macro="" textlink="">
      <xdr:nvSpPr>
        <xdr:cNvPr id="122" name="テキスト ボックス 121"/>
        <xdr:cNvSpPr txBox="1"/>
      </xdr:nvSpPr>
      <xdr:spPr>
        <a:xfrm>
          <a:off x="3225800" y="682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203840</xdr:rowOff>
    </xdr:from>
    <xdr:ext cx="762000" cy="259045"/>
    <xdr:sp macro="" textlink="">
      <xdr:nvSpPr>
        <xdr:cNvPr id="124" name="テキスト ボックス 123"/>
        <xdr:cNvSpPr txBox="1"/>
      </xdr:nvSpPr>
      <xdr:spPr>
        <a:xfrm>
          <a:off x="2527300" y="681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90983</xdr:rowOff>
    </xdr:from>
    <xdr:to>
      <xdr:col>29</xdr:col>
      <xdr:colOff>177800</xdr:colOff>
      <xdr:row>34</xdr:row>
      <xdr:rowOff>192583</xdr:rowOff>
    </xdr:to>
    <xdr:sp macro="" textlink="">
      <xdr:nvSpPr>
        <xdr:cNvPr id="130" name="楕円 129"/>
        <xdr:cNvSpPr/>
      </xdr:nvSpPr>
      <xdr:spPr bwMode="auto">
        <a:xfrm>
          <a:off x="5600700" y="635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278960</xdr:rowOff>
    </xdr:from>
    <xdr:ext cx="762000" cy="259045"/>
    <xdr:sp macro="" textlink="">
      <xdr:nvSpPr>
        <xdr:cNvPr id="131" name="人口1人当たり決算額の推移該当値テキスト445"/>
        <xdr:cNvSpPr txBox="1"/>
      </xdr:nvSpPr>
      <xdr:spPr>
        <a:xfrm>
          <a:off x="5740400" y="620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117882</xdr:rowOff>
    </xdr:from>
    <xdr:to>
      <xdr:col>26</xdr:col>
      <xdr:colOff>101600</xdr:colOff>
      <xdr:row>34</xdr:row>
      <xdr:rowOff>219482</xdr:rowOff>
    </xdr:to>
    <xdr:sp macro="" textlink="">
      <xdr:nvSpPr>
        <xdr:cNvPr id="132" name="楕円 131"/>
        <xdr:cNvSpPr/>
      </xdr:nvSpPr>
      <xdr:spPr bwMode="auto">
        <a:xfrm>
          <a:off x="4953000" y="6385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229659</xdr:rowOff>
    </xdr:from>
    <xdr:ext cx="736600" cy="259045"/>
    <xdr:sp macro="" textlink="">
      <xdr:nvSpPr>
        <xdr:cNvPr id="133" name="テキスト ボックス 132"/>
        <xdr:cNvSpPr txBox="1"/>
      </xdr:nvSpPr>
      <xdr:spPr>
        <a:xfrm>
          <a:off x="4622800" y="6154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206388</xdr:rowOff>
    </xdr:from>
    <xdr:to>
      <xdr:col>22</xdr:col>
      <xdr:colOff>165100</xdr:colOff>
      <xdr:row>34</xdr:row>
      <xdr:rowOff>307987</xdr:rowOff>
    </xdr:to>
    <xdr:sp macro="" textlink="">
      <xdr:nvSpPr>
        <xdr:cNvPr id="134" name="楕円 133"/>
        <xdr:cNvSpPr/>
      </xdr:nvSpPr>
      <xdr:spPr bwMode="auto">
        <a:xfrm>
          <a:off x="4254500" y="647383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318165</xdr:rowOff>
    </xdr:from>
    <xdr:ext cx="762000" cy="259045"/>
    <xdr:sp macro="" textlink="">
      <xdr:nvSpPr>
        <xdr:cNvPr id="135" name="テキスト ボックス 134"/>
        <xdr:cNvSpPr txBox="1"/>
      </xdr:nvSpPr>
      <xdr:spPr>
        <a:xfrm>
          <a:off x="3924300" y="6242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313144</xdr:rowOff>
    </xdr:from>
    <xdr:to>
      <xdr:col>19</xdr:col>
      <xdr:colOff>38100</xdr:colOff>
      <xdr:row>35</xdr:row>
      <xdr:rowOff>71844</xdr:rowOff>
    </xdr:to>
    <xdr:sp macro="" textlink="">
      <xdr:nvSpPr>
        <xdr:cNvPr id="136" name="楕円 135"/>
        <xdr:cNvSpPr/>
      </xdr:nvSpPr>
      <xdr:spPr bwMode="auto">
        <a:xfrm>
          <a:off x="3556000" y="6580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82021</xdr:rowOff>
    </xdr:from>
    <xdr:ext cx="762000" cy="259045"/>
    <xdr:sp macro="" textlink="">
      <xdr:nvSpPr>
        <xdr:cNvPr id="137" name="テキスト ボックス 136"/>
        <xdr:cNvSpPr txBox="1"/>
      </xdr:nvSpPr>
      <xdr:spPr>
        <a:xfrm>
          <a:off x="3225800" y="6349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266243</xdr:rowOff>
    </xdr:from>
    <xdr:to>
      <xdr:col>15</xdr:col>
      <xdr:colOff>101600</xdr:colOff>
      <xdr:row>35</xdr:row>
      <xdr:rowOff>24943</xdr:rowOff>
    </xdr:to>
    <xdr:sp macro="" textlink="">
      <xdr:nvSpPr>
        <xdr:cNvPr id="138" name="楕円 137"/>
        <xdr:cNvSpPr/>
      </xdr:nvSpPr>
      <xdr:spPr bwMode="auto">
        <a:xfrm>
          <a:off x="2857500" y="6533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35120</xdr:rowOff>
    </xdr:from>
    <xdr:ext cx="762000" cy="259045"/>
    <xdr:sp macro="" textlink="">
      <xdr:nvSpPr>
        <xdr:cNvPr id="139" name="テキスト ボックス 138"/>
        <xdr:cNvSpPr txBox="1"/>
      </xdr:nvSpPr>
      <xdr:spPr>
        <a:xfrm>
          <a:off x="2527300" y="6302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8293</xdr:rowOff>
    </xdr:from>
    <xdr:to>
      <xdr:col>24</xdr:col>
      <xdr:colOff>63500</xdr:colOff>
      <xdr:row>36</xdr:row>
      <xdr:rowOff>35497</xdr:rowOff>
    </xdr:to>
    <xdr:cxnSp macro="">
      <xdr:nvCxnSpPr>
        <xdr:cNvPr id="61" name="直線コネクタ 60"/>
        <xdr:cNvCxnSpPr/>
      </xdr:nvCxnSpPr>
      <xdr:spPr>
        <a:xfrm flipV="1">
          <a:off x="3797300" y="6180493"/>
          <a:ext cx="838200" cy="2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165015</xdr:rowOff>
    </xdr:from>
    <xdr:ext cx="534377" cy="259045"/>
    <xdr:sp macro="" textlink="">
      <xdr:nvSpPr>
        <xdr:cNvPr id="62" name="人件費平均値テキスト"/>
        <xdr:cNvSpPr txBox="1"/>
      </xdr:nvSpPr>
      <xdr:spPr>
        <a:xfrm>
          <a:off x="4686300" y="6165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35497</xdr:rowOff>
    </xdr:from>
    <xdr:to>
      <xdr:col>19</xdr:col>
      <xdr:colOff>177800</xdr:colOff>
      <xdr:row>36</xdr:row>
      <xdr:rowOff>87350</xdr:rowOff>
    </xdr:to>
    <xdr:cxnSp macro="">
      <xdr:nvCxnSpPr>
        <xdr:cNvPr id="64" name="直線コネクタ 63"/>
        <xdr:cNvCxnSpPr/>
      </xdr:nvCxnSpPr>
      <xdr:spPr>
        <a:xfrm flipV="1">
          <a:off x="2908300" y="6207697"/>
          <a:ext cx="889000" cy="5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83672</xdr:rowOff>
    </xdr:from>
    <xdr:ext cx="534377" cy="259045"/>
    <xdr:sp macro="" textlink="">
      <xdr:nvSpPr>
        <xdr:cNvPr id="66" name="テキスト ボックス 65"/>
        <xdr:cNvSpPr txBox="1"/>
      </xdr:nvSpPr>
      <xdr:spPr>
        <a:xfrm>
          <a:off x="3530111" y="625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87350</xdr:rowOff>
    </xdr:from>
    <xdr:to>
      <xdr:col>15</xdr:col>
      <xdr:colOff>50800</xdr:colOff>
      <xdr:row>36</xdr:row>
      <xdr:rowOff>107124</xdr:rowOff>
    </xdr:to>
    <xdr:cxnSp macro="">
      <xdr:nvCxnSpPr>
        <xdr:cNvPr id="67" name="直線コネクタ 66"/>
        <xdr:cNvCxnSpPr/>
      </xdr:nvCxnSpPr>
      <xdr:spPr>
        <a:xfrm flipV="1">
          <a:off x="2019300" y="6259550"/>
          <a:ext cx="8890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107124</xdr:rowOff>
    </xdr:from>
    <xdr:to>
      <xdr:col>10</xdr:col>
      <xdr:colOff>114300</xdr:colOff>
      <xdr:row>37</xdr:row>
      <xdr:rowOff>120726</xdr:rowOff>
    </xdr:to>
    <xdr:cxnSp macro="">
      <xdr:nvCxnSpPr>
        <xdr:cNvPr id="70" name="直線コネクタ 69"/>
        <xdr:cNvCxnSpPr/>
      </xdr:nvCxnSpPr>
      <xdr:spPr>
        <a:xfrm flipV="1">
          <a:off x="1130300" y="6279324"/>
          <a:ext cx="889000" cy="18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128943</xdr:rowOff>
    </xdr:from>
    <xdr:to>
      <xdr:col>24</xdr:col>
      <xdr:colOff>114300</xdr:colOff>
      <xdr:row>36</xdr:row>
      <xdr:rowOff>59093</xdr:rowOff>
    </xdr:to>
    <xdr:sp macro="" textlink="">
      <xdr:nvSpPr>
        <xdr:cNvPr id="80" name="楕円 79"/>
        <xdr:cNvSpPr/>
      </xdr:nvSpPr>
      <xdr:spPr>
        <a:xfrm>
          <a:off x="45847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151820</xdr:rowOff>
    </xdr:from>
    <xdr:ext cx="534377" cy="259045"/>
    <xdr:sp macro="" textlink="">
      <xdr:nvSpPr>
        <xdr:cNvPr id="81" name="人件費該当値テキスト"/>
        <xdr:cNvSpPr txBox="1"/>
      </xdr:nvSpPr>
      <xdr:spPr>
        <a:xfrm>
          <a:off x="4686300" y="59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156147</xdr:rowOff>
    </xdr:from>
    <xdr:to>
      <xdr:col>20</xdr:col>
      <xdr:colOff>38100</xdr:colOff>
      <xdr:row>36</xdr:row>
      <xdr:rowOff>86297</xdr:rowOff>
    </xdr:to>
    <xdr:sp macro="" textlink="">
      <xdr:nvSpPr>
        <xdr:cNvPr id="82" name="楕円 81"/>
        <xdr:cNvSpPr/>
      </xdr:nvSpPr>
      <xdr:spPr>
        <a:xfrm>
          <a:off x="3746500" y="615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102824</xdr:rowOff>
    </xdr:from>
    <xdr:ext cx="534377" cy="259045"/>
    <xdr:sp macro="" textlink="">
      <xdr:nvSpPr>
        <xdr:cNvPr id="83" name="テキスト ボックス 82"/>
        <xdr:cNvSpPr txBox="1"/>
      </xdr:nvSpPr>
      <xdr:spPr>
        <a:xfrm>
          <a:off x="3530111" y="593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36550</xdr:rowOff>
    </xdr:from>
    <xdr:to>
      <xdr:col>15</xdr:col>
      <xdr:colOff>101600</xdr:colOff>
      <xdr:row>36</xdr:row>
      <xdr:rowOff>138150</xdr:rowOff>
    </xdr:to>
    <xdr:sp macro="" textlink="">
      <xdr:nvSpPr>
        <xdr:cNvPr id="84" name="楕円 83"/>
        <xdr:cNvSpPr/>
      </xdr:nvSpPr>
      <xdr:spPr>
        <a:xfrm>
          <a:off x="2857500" y="620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129277</xdr:rowOff>
    </xdr:from>
    <xdr:ext cx="534377" cy="259045"/>
    <xdr:sp macro="" textlink="">
      <xdr:nvSpPr>
        <xdr:cNvPr id="85" name="テキスト ボックス 84"/>
        <xdr:cNvSpPr txBox="1"/>
      </xdr:nvSpPr>
      <xdr:spPr>
        <a:xfrm>
          <a:off x="2641111" y="630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56324</xdr:rowOff>
    </xdr:from>
    <xdr:to>
      <xdr:col>10</xdr:col>
      <xdr:colOff>165100</xdr:colOff>
      <xdr:row>36</xdr:row>
      <xdr:rowOff>157924</xdr:rowOff>
    </xdr:to>
    <xdr:sp macro="" textlink="">
      <xdr:nvSpPr>
        <xdr:cNvPr id="86" name="楕円 85"/>
        <xdr:cNvSpPr/>
      </xdr:nvSpPr>
      <xdr:spPr>
        <a:xfrm>
          <a:off x="1968500" y="62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149051</xdr:rowOff>
    </xdr:from>
    <xdr:ext cx="534377" cy="259045"/>
    <xdr:sp macro="" textlink="">
      <xdr:nvSpPr>
        <xdr:cNvPr id="87" name="テキスト ボックス 86"/>
        <xdr:cNvSpPr txBox="1"/>
      </xdr:nvSpPr>
      <xdr:spPr>
        <a:xfrm>
          <a:off x="1752111" y="632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69926</xdr:rowOff>
    </xdr:from>
    <xdr:to>
      <xdr:col>6</xdr:col>
      <xdr:colOff>38100</xdr:colOff>
      <xdr:row>38</xdr:row>
      <xdr:rowOff>76</xdr:rowOff>
    </xdr:to>
    <xdr:sp macro="" textlink="">
      <xdr:nvSpPr>
        <xdr:cNvPr id="88" name="楕円 87"/>
        <xdr:cNvSpPr/>
      </xdr:nvSpPr>
      <xdr:spPr>
        <a:xfrm>
          <a:off x="1079500" y="64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162653</xdr:rowOff>
    </xdr:from>
    <xdr:ext cx="534377" cy="259045"/>
    <xdr:sp macro="" textlink="">
      <xdr:nvSpPr>
        <xdr:cNvPr id="89" name="テキスト ボックス 88"/>
        <xdr:cNvSpPr txBox="1"/>
      </xdr:nvSpPr>
      <xdr:spPr>
        <a:xfrm>
          <a:off x="863111" y="65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160470</xdr:rowOff>
    </xdr:from>
    <xdr:to>
      <xdr:col>24</xdr:col>
      <xdr:colOff>63500</xdr:colOff>
      <xdr:row>56</xdr:row>
      <xdr:rowOff>94143</xdr:rowOff>
    </xdr:to>
    <xdr:cxnSp macro="">
      <xdr:nvCxnSpPr>
        <xdr:cNvPr id="121" name="直線コネクタ 120"/>
        <xdr:cNvCxnSpPr/>
      </xdr:nvCxnSpPr>
      <xdr:spPr>
        <a:xfrm>
          <a:off x="3797300" y="9590220"/>
          <a:ext cx="838200" cy="10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160470</xdr:rowOff>
    </xdr:from>
    <xdr:to>
      <xdr:col>19</xdr:col>
      <xdr:colOff>177800</xdr:colOff>
      <xdr:row>56</xdr:row>
      <xdr:rowOff>107238</xdr:rowOff>
    </xdr:to>
    <xdr:cxnSp macro="">
      <xdr:nvCxnSpPr>
        <xdr:cNvPr id="124" name="直線コネクタ 123"/>
        <xdr:cNvCxnSpPr/>
      </xdr:nvCxnSpPr>
      <xdr:spPr>
        <a:xfrm flipV="1">
          <a:off x="2908300" y="9590220"/>
          <a:ext cx="889000" cy="11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107238</xdr:rowOff>
    </xdr:from>
    <xdr:to>
      <xdr:col>15</xdr:col>
      <xdr:colOff>50800</xdr:colOff>
      <xdr:row>57</xdr:row>
      <xdr:rowOff>83007</xdr:rowOff>
    </xdr:to>
    <xdr:cxnSp macro="">
      <xdr:nvCxnSpPr>
        <xdr:cNvPr id="127" name="直線コネクタ 126"/>
        <xdr:cNvCxnSpPr/>
      </xdr:nvCxnSpPr>
      <xdr:spPr>
        <a:xfrm flipV="1">
          <a:off x="2019300" y="9708438"/>
          <a:ext cx="889000" cy="14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83007</xdr:rowOff>
    </xdr:from>
    <xdr:to>
      <xdr:col>10</xdr:col>
      <xdr:colOff>114300</xdr:colOff>
      <xdr:row>57</xdr:row>
      <xdr:rowOff>109720</xdr:rowOff>
    </xdr:to>
    <xdr:cxnSp macro="">
      <xdr:nvCxnSpPr>
        <xdr:cNvPr id="130" name="直線コネクタ 129"/>
        <xdr:cNvCxnSpPr/>
      </xdr:nvCxnSpPr>
      <xdr:spPr>
        <a:xfrm flipV="1">
          <a:off x="1130300" y="9855657"/>
          <a:ext cx="889000" cy="2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129826</xdr:rowOff>
    </xdr:from>
    <xdr:ext cx="534377" cy="259045"/>
    <xdr:sp macro="" textlink="">
      <xdr:nvSpPr>
        <xdr:cNvPr id="134" name="テキスト ボックス 133"/>
        <xdr:cNvSpPr txBox="1"/>
      </xdr:nvSpPr>
      <xdr:spPr>
        <a:xfrm>
          <a:off x="863111" y="955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43343</xdr:rowOff>
    </xdr:from>
    <xdr:to>
      <xdr:col>24</xdr:col>
      <xdr:colOff>114300</xdr:colOff>
      <xdr:row>56</xdr:row>
      <xdr:rowOff>144943</xdr:rowOff>
    </xdr:to>
    <xdr:sp macro="" textlink="">
      <xdr:nvSpPr>
        <xdr:cNvPr id="140" name="楕円 139"/>
        <xdr:cNvSpPr/>
      </xdr:nvSpPr>
      <xdr:spPr>
        <a:xfrm>
          <a:off x="4584700" y="96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21770</xdr:rowOff>
    </xdr:from>
    <xdr:ext cx="534377" cy="259045"/>
    <xdr:sp macro="" textlink="">
      <xdr:nvSpPr>
        <xdr:cNvPr id="141" name="物件費該当値テキスト"/>
        <xdr:cNvSpPr txBox="1"/>
      </xdr:nvSpPr>
      <xdr:spPr>
        <a:xfrm>
          <a:off x="4686300" y="962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109670</xdr:rowOff>
    </xdr:from>
    <xdr:to>
      <xdr:col>20</xdr:col>
      <xdr:colOff>38100</xdr:colOff>
      <xdr:row>56</xdr:row>
      <xdr:rowOff>39820</xdr:rowOff>
    </xdr:to>
    <xdr:sp macro="" textlink="">
      <xdr:nvSpPr>
        <xdr:cNvPr id="142" name="楕円 141"/>
        <xdr:cNvSpPr/>
      </xdr:nvSpPr>
      <xdr:spPr>
        <a:xfrm>
          <a:off x="3746500" y="953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30947</xdr:rowOff>
    </xdr:from>
    <xdr:ext cx="534377" cy="259045"/>
    <xdr:sp macro="" textlink="">
      <xdr:nvSpPr>
        <xdr:cNvPr id="143" name="テキスト ボックス 142"/>
        <xdr:cNvSpPr txBox="1"/>
      </xdr:nvSpPr>
      <xdr:spPr>
        <a:xfrm>
          <a:off x="3530111" y="963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56438</xdr:rowOff>
    </xdr:from>
    <xdr:to>
      <xdr:col>15</xdr:col>
      <xdr:colOff>101600</xdr:colOff>
      <xdr:row>56</xdr:row>
      <xdr:rowOff>158038</xdr:rowOff>
    </xdr:to>
    <xdr:sp macro="" textlink="">
      <xdr:nvSpPr>
        <xdr:cNvPr id="144" name="楕円 143"/>
        <xdr:cNvSpPr/>
      </xdr:nvSpPr>
      <xdr:spPr>
        <a:xfrm>
          <a:off x="2857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149165</xdr:rowOff>
    </xdr:from>
    <xdr:ext cx="534377" cy="259045"/>
    <xdr:sp macro="" textlink="">
      <xdr:nvSpPr>
        <xdr:cNvPr id="145" name="テキスト ボックス 144"/>
        <xdr:cNvSpPr txBox="1"/>
      </xdr:nvSpPr>
      <xdr:spPr>
        <a:xfrm>
          <a:off x="2641111" y="975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32207</xdr:rowOff>
    </xdr:from>
    <xdr:to>
      <xdr:col>10</xdr:col>
      <xdr:colOff>165100</xdr:colOff>
      <xdr:row>57</xdr:row>
      <xdr:rowOff>133807</xdr:rowOff>
    </xdr:to>
    <xdr:sp macro="" textlink="">
      <xdr:nvSpPr>
        <xdr:cNvPr id="146" name="楕円 145"/>
        <xdr:cNvSpPr/>
      </xdr:nvSpPr>
      <xdr:spPr>
        <a:xfrm>
          <a:off x="1968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124934</xdr:rowOff>
    </xdr:from>
    <xdr:ext cx="534377" cy="259045"/>
    <xdr:sp macro="" textlink="">
      <xdr:nvSpPr>
        <xdr:cNvPr id="147" name="テキスト ボックス 146"/>
        <xdr:cNvSpPr txBox="1"/>
      </xdr:nvSpPr>
      <xdr:spPr>
        <a:xfrm>
          <a:off x="1752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58920</xdr:rowOff>
    </xdr:from>
    <xdr:to>
      <xdr:col>6</xdr:col>
      <xdr:colOff>38100</xdr:colOff>
      <xdr:row>57</xdr:row>
      <xdr:rowOff>160520</xdr:rowOff>
    </xdr:to>
    <xdr:sp macro="" textlink="">
      <xdr:nvSpPr>
        <xdr:cNvPr id="148" name="楕円 147"/>
        <xdr:cNvSpPr/>
      </xdr:nvSpPr>
      <xdr:spPr>
        <a:xfrm>
          <a:off x="1079500" y="9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151647</xdr:rowOff>
    </xdr:from>
    <xdr:ext cx="534377" cy="259045"/>
    <xdr:sp macro="" textlink="">
      <xdr:nvSpPr>
        <xdr:cNvPr id="149" name="テキスト ボックス 148"/>
        <xdr:cNvSpPr txBox="1"/>
      </xdr:nvSpPr>
      <xdr:spPr>
        <a:xfrm>
          <a:off x="863111" y="9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77795</xdr:rowOff>
    </xdr:from>
    <xdr:to>
      <xdr:col>24</xdr:col>
      <xdr:colOff>63500</xdr:colOff>
      <xdr:row>75</xdr:row>
      <xdr:rowOff>85842</xdr:rowOff>
    </xdr:to>
    <xdr:cxnSp macro="">
      <xdr:nvCxnSpPr>
        <xdr:cNvPr id="176" name="直線コネクタ 175"/>
        <xdr:cNvCxnSpPr/>
      </xdr:nvCxnSpPr>
      <xdr:spPr>
        <a:xfrm flipV="1">
          <a:off x="3797300" y="12936545"/>
          <a:ext cx="838200" cy="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87762</xdr:rowOff>
    </xdr:from>
    <xdr:to>
      <xdr:col>19</xdr:col>
      <xdr:colOff>177800</xdr:colOff>
      <xdr:row>75</xdr:row>
      <xdr:rowOff>85842</xdr:rowOff>
    </xdr:to>
    <xdr:cxnSp macro="">
      <xdr:nvCxnSpPr>
        <xdr:cNvPr id="179" name="直線コネクタ 178"/>
        <xdr:cNvCxnSpPr/>
      </xdr:nvCxnSpPr>
      <xdr:spPr>
        <a:xfrm>
          <a:off x="2908300" y="12775062"/>
          <a:ext cx="889000" cy="16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151770</xdr:rowOff>
    </xdr:from>
    <xdr:to>
      <xdr:col>15</xdr:col>
      <xdr:colOff>50800</xdr:colOff>
      <xdr:row>74</xdr:row>
      <xdr:rowOff>87762</xdr:rowOff>
    </xdr:to>
    <xdr:cxnSp macro="">
      <xdr:nvCxnSpPr>
        <xdr:cNvPr id="182" name="直線コネクタ 181"/>
        <xdr:cNvCxnSpPr/>
      </xdr:nvCxnSpPr>
      <xdr:spPr>
        <a:xfrm>
          <a:off x="2019300" y="12667620"/>
          <a:ext cx="8890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151770</xdr:rowOff>
    </xdr:from>
    <xdr:to>
      <xdr:col>10</xdr:col>
      <xdr:colOff>114300</xdr:colOff>
      <xdr:row>76</xdr:row>
      <xdr:rowOff>18084</xdr:rowOff>
    </xdr:to>
    <xdr:cxnSp macro="">
      <xdr:nvCxnSpPr>
        <xdr:cNvPr id="185" name="直線コネクタ 184"/>
        <xdr:cNvCxnSpPr/>
      </xdr:nvCxnSpPr>
      <xdr:spPr>
        <a:xfrm flipV="1">
          <a:off x="1130300" y="12667620"/>
          <a:ext cx="889000" cy="38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26995</xdr:rowOff>
    </xdr:from>
    <xdr:to>
      <xdr:col>24</xdr:col>
      <xdr:colOff>114300</xdr:colOff>
      <xdr:row>75</xdr:row>
      <xdr:rowOff>128595</xdr:rowOff>
    </xdr:to>
    <xdr:sp macro="" textlink="">
      <xdr:nvSpPr>
        <xdr:cNvPr id="195" name="楕円 194"/>
        <xdr:cNvSpPr/>
      </xdr:nvSpPr>
      <xdr:spPr>
        <a:xfrm>
          <a:off x="4584700" y="1288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49872</xdr:rowOff>
    </xdr:from>
    <xdr:ext cx="469744" cy="259045"/>
    <xdr:sp macro="" textlink="">
      <xdr:nvSpPr>
        <xdr:cNvPr id="196" name="維持補修費該当値テキスト"/>
        <xdr:cNvSpPr txBox="1"/>
      </xdr:nvSpPr>
      <xdr:spPr>
        <a:xfrm>
          <a:off x="4686300" y="1273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35042</xdr:rowOff>
    </xdr:from>
    <xdr:to>
      <xdr:col>20</xdr:col>
      <xdr:colOff>38100</xdr:colOff>
      <xdr:row>75</xdr:row>
      <xdr:rowOff>136642</xdr:rowOff>
    </xdr:to>
    <xdr:sp macro="" textlink="">
      <xdr:nvSpPr>
        <xdr:cNvPr id="197" name="楕円 196"/>
        <xdr:cNvSpPr/>
      </xdr:nvSpPr>
      <xdr:spPr>
        <a:xfrm>
          <a:off x="3746500" y="1289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153169</xdr:rowOff>
    </xdr:from>
    <xdr:ext cx="469744" cy="259045"/>
    <xdr:sp macro="" textlink="">
      <xdr:nvSpPr>
        <xdr:cNvPr id="198" name="テキスト ボックス 197"/>
        <xdr:cNvSpPr txBox="1"/>
      </xdr:nvSpPr>
      <xdr:spPr>
        <a:xfrm>
          <a:off x="3562428" y="1266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36962</xdr:rowOff>
    </xdr:from>
    <xdr:to>
      <xdr:col>15</xdr:col>
      <xdr:colOff>101600</xdr:colOff>
      <xdr:row>74</xdr:row>
      <xdr:rowOff>138562</xdr:rowOff>
    </xdr:to>
    <xdr:sp macro="" textlink="">
      <xdr:nvSpPr>
        <xdr:cNvPr id="199" name="楕円 198"/>
        <xdr:cNvSpPr/>
      </xdr:nvSpPr>
      <xdr:spPr>
        <a:xfrm>
          <a:off x="2857500" y="1272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155089</xdr:rowOff>
    </xdr:from>
    <xdr:ext cx="469744" cy="259045"/>
    <xdr:sp macro="" textlink="">
      <xdr:nvSpPr>
        <xdr:cNvPr id="200" name="テキスト ボックス 199"/>
        <xdr:cNvSpPr txBox="1"/>
      </xdr:nvSpPr>
      <xdr:spPr>
        <a:xfrm>
          <a:off x="2673428" y="1249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100970</xdr:rowOff>
    </xdr:from>
    <xdr:to>
      <xdr:col>10</xdr:col>
      <xdr:colOff>165100</xdr:colOff>
      <xdr:row>74</xdr:row>
      <xdr:rowOff>31120</xdr:rowOff>
    </xdr:to>
    <xdr:sp macro="" textlink="">
      <xdr:nvSpPr>
        <xdr:cNvPr id="201" name="楕円 200"/>
        <xdr:cNvSpPr/>
      </xdr:nvSpPr>
      <xdr:spPr>
        <a:xfrm>
          <a:off x="1968500" y="126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47647</xdr:rowOff>
    </xdr:from>
    <xdr:ext cx="469744" cy="259045"/>
    <xdr:sp macro="" textlink="">
      <xdr:nvSpPr>
        <xdr:cNvPr id="202" name="テキスト ボックス 201"/>
        <xdr:cNvSpPr txBox="1"/>
      </xdr:nvSpPr>
      <xdr:spPr>
        <a:xfrm>
          <a:off x="1784428" y="1239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138735</xdr:rowOff>
    </xdr:from>
    <xdr:to>
      <xdr:col>6</xdr:col>
      <xdr:colOff>38100</xdr:colOff>
      <xdr:row>76</xdr:row>
      <xdr:rowOff>68886</xdr:rowOff>
    </xdr:to>
    <xdr:sp macro="" textlink="">
      <xdr:nvSpPr>
        <xdr:cNvPr id="203" name="楕円 202"/>
        <xdr:cNvSpPr/>
      </xdr:nvSpPr>
      <xdr:spPr>
        <a:xfrm>
          <a:off x="1079500" y="129974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85412</xdr:rowOff>
    </xdr:from>
    <xdr:ext cx="469744" cy="259045"/>
    <xdr:sp macro="" textlink="">
      <xdr:nvSpPr>
        <xdr:cNvPr id="204" name="テキスト ボックス 203"/>
        <xdr:cNvSpPr txBox="1"/>
      </xdr:nvSpPr>
      <xdr:spPr>
        <a:xfrm>
          <a:off x="895428" y="12772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112306</xdr:rowOff>
    </xdr:from>
    <xdr:to>
      <xdr:col>24</xdr:col>
      <xdr:colOff>62865</xdr:colOff>
      <xdr:row>97</xdr:row>
      <xdr:rowOff>161103</xdr:rowOff>
    </xdr:to>
    <xdr:cxnSp macro="">
      <xdr:nvCxnSpPr>
        <xdr:cNvPr id="233" name="直線コネクタ 232"/>
        <xdr:cNvCxnSpPr/>
      </xdr:nvCxnSpPr>
      <xdr:spPr>
        <a:xfrm flipV="1">
          <a:off x="4633595" y="15542806"/>
          <a:ext cx="1270" cy="1248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164930</xdr:rowOff>
    </xdr:from>
    <xdr:ext cx="534377" cy="259045"/>
    <xdr:sp macro="" textlink="">
      <xdr:nvSpPr>
        <xdr:cNvPr id="234" name="扶助費最小値テキスト"/>
        <xdr:cNvSpPr txBox="1"/>
      </xdr:nvSpPr>
      <xdr:spPr>
        <a:xfrm>
          <a:off x="4686300" y="1679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161103</xdr:rowOff>
    </xdr:from>
    <xdr:to>
      <xdr:col>24</xdr:col>
      <xdr:colOff>152400</xdr:colOff>
      <xdr:row>97</xdr:row>
      <xdr:rowOff>161103</xdr:rowOff>
    </xdr:to>
    <xdr:cxnSp macro="">
      <xdr:nvCxnSpPr>
        <xdr:cNvPr id="235" name="直線コネクタ 234"/>
        <xdr:cNvCxnSpPr/>
      </xdr:nvCxnSpPr>
      <xdr:spPr>
        <a:xfrm>
          <a:off x="4546600" y="16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58983</xdr:rowOff>
    </xdr:from>
    <xdr:ext cx="599010" cy="259045"/>
    <xdr:sp macro="" textlink="">
      <xdr:nvSpPr>
        <xdr:cNvPr id="236" name="扶助費最大値テキスト"/>
        <xdr:cNvSpPr txBox="1"/>
      </xdr:nvSpPr>
      <xdr:spPr>
        <a:xfrm>
          <a:off x="4686300" y="15318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112306</xdr:rowOff>
    </xdr:from>
    <xdr:to>
      <xdr:col>24</xdr:col>
      <xdr:colOff>152400</xdr:colOff>
      <xdr:row>90</xdr:row>
      <xdr:rowOff>112306</xdr:rowOff>
    </xdr:to>
    <xdr:cxnSp macro="">
      <xdr:nvCxnSpPr>
        <xdr:cNvPr id="237" name="直線コネクタ 236"/>
        <xdr:cNvCxnSpPr/>
      </xdr:nvCxnSpPr>
      <xdr:spPr>
        <a:xfrm>
          <a:off x="4546600" y="15542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28753</xdr:rowOff>
    </xdr:from>
    <xdr:to>
      <xdr:col>24</xdr:col>
      <xdr:colOff>63500</xdr:colOff>
      <xdr:row>97</xdr:row>
      <xdr:rowOff>71253</xdr:rowOff>
    </xdr:to>
    <xdr:cxnSp macro="">
      <xdr:nvCxnSpPr>
        <xdr:cNvPr id="238" name="直線コネクタ 237"/>
        <xdr:cNvCxnSpPr/>
      </xdr:nvCxnSpPr>
      <xdr:spPr>
        <a:xfrm flipV="1">
          <a:off x="3797300" y="16659403"/>
          <a:ext cx="838200" cy="4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24367</xdr:rowOff>
    </xdr:from>
    <xdr:ext cx="599010" cy="259045"/>
    <xdr:sp macro="" textlink="">
      <xdr:nvSpPr>
        <xdr:cNvPr id="239" name="扶助費平均値テキスト"/>
        <xdr:cNvSpPr txBox="1"/>
      </xdr:nvSpPr>
      <xdr:spPr>
        <a:xfrm>
          <a:off x="4686300" y="161406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xdr:rowOff>
    </xdr:from>
    <xdr:to>
      <xdr:col>24</xdr:col>
      <xdr:colOff>114300</xdr:colOff>
      <xdr:row>95</xdr:row>
      <xdr:rowOff>103090</xdr:rowOff>
    </xdr:to>
    <xdr:sp macro="" textlink="">
      <xdr:nvSpPr>
        <xdr:cNvPr id="240" name="フローチャート: 判断 239"/>
        <xdr:cNvSpPr/>
      </xdr:nvSpPr>
      <xdr:spPr>
        <a:xfrm>
          <a:off x="4584700" y="1628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156208</xdr:rowOff>
    </xdr:from>
    <xdr:to>
      <xdr:col>19</xdr:col>
      <xdr:colOff>177800</xdr:colOff>
      <xdr:row>97</xdr:row>
      <xdr:rowOff>71253</xdr:rowOff>
    </xdr:to>
    <xdr:cxnSp macro="">
      <xdr:nvCxnSpPr>
        <xdr:cNvPr id="241" name="直線コネクタ 240"/>
        <xdr:cNvCxnSpPr/>
      </xdr:nvCxnSpPr>
      <xdr:spPr>
        <a:xfrm>
          <a:off x="2908300" y="16615408"/>
          <a:ext cx="889000" cy="86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76279</xdr:rowOff>
    </xdr:from>
    <xdr:to>
      <xdr:col>20</xdr:col>
      <xdr:colOff>38100</xdr:colOff>
      <xdr:row>96</xdr:row>
      <xdr:rowOff>6429</xdr:rowOff>
    </xdr:to>
    <xdr:sp macro="" textlink="">
      <xdr:nvSpPr>
        <xdr:cNvPr id="242" name="フローチャート: 判断 241"/>
        <xdr:cNvSpPr/>
      </xdr:nvSpPr>
      <xdr:spPr>
        <a:xfrm>
          <a:off x="3746500" y="1636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22956</xdr:rowOff>
    </xdr:from>
    <xdr:ext cx="599010" cy="259045"/>
    <xdr:sp macro="" textlink="">
      <xdr:nvSpPr>
        <xdr:cNvPr id="243" name="テキスト ボックス 242"/>
        <xdr:cNvSpPr txBox="1"/>
      </xdr:nvSpPr>
      <xdr:spPr>
        <a:xfrm>
          <a:off x="3497795" y="16139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156208</xdr:rowOff>
    </xdr:from>
    <xdr:to>
      <xdr:col>15</xdr:col>
      <xdr:colOff>50800</xdr:colOff>
      <xdr:row>98</xdr:row>
      <xdr:rowOff>48888</xdr:rowOff>
    </xdr:to>
    <xdr:cxnSp macro="">
      <xdr:nvCxnSpPr>
        <xdr:cNvPr id="244" name="直線コネクタ 243"/>
        <xdr:cNvCxnSpPr/>
      </xdr:nvCxnSpPr>
      <xdr:spPr>
        <a:xfrm flipV="1">
          <a:off x="2019300" y="16615408"/>
          <a:ext cx="889000" cy="23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152612</xdr:rowOff>
    </xdr:from>
    <xdr:to>
      <xdr:col>15</xdr:col>
      <xdr:colOff>101600</xdr:colOff>
      <xdr:row>95</xdr:row>
      <xdr:rowOff>82762</xdr:rowOff>
    </xdr:to>
    <xdr:sp macro="" textlink="">
      <xdr:nvSpPr>
        <xdr:cNvPr id="245" name="フローチャート: 判断 244"/>
        <xdr:cNvSpPr/>
      </xdr:nvSpPr>
      <xdr:spPr>
        <a:xfrm>
          <a:off x="2857500" y="1626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99289</xdr:rowOff>
    </xdr:from>
    <xdr:ext cx="599010" cy="259045"/>
    <xdr:sp macro="" textlink="">
      <xdr:nvSpPr>
        <xdr:cNvPr id="246" name="テキスト ボックス 245"/>
        <xdr:cNvSpPr txBox="1"/>
      </xdr:nvSpPr>
      <xdr:spPr>
        <a:xfrm>
          <a:off x="2608795" y="1604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48888</xdr:rowOff>
    </xdr:from>
    <xdr:to>
      <xdr:col>10</xdr:col>
      <xdr:colOff>114300</xdr:colOff>
      <xdr:row>98</xdr:row>
      <xdr:rowOff>99191</xdr:rowOff>
    </xdr:to>
    <xdr:cxnSp macro="">
      <xdr:nvCxnSpPr>
        <xdr:cNvPr id="247" name="直線コネクタ 246"/>
        <xdr:cNvCxnSpPr/>
      </xdr:nvCxnSpPr>
      <xdr:spPr>
        <a:xfrm flipV="1">
          <a:off x="1130300" y="16850988"/>
          <a:ext cx="889000" cy="5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50591</xdr:rowOff>
    </xdr:from>
    <xdr:to>
      <xdr:col>10</xdr:col>
      <xdr:colOff>165100</xdr:colOff>
      <xdr:row>96</xdr:row>
      <xdr:rowOff>152191</xdr:rowOff>
    </xdr:to>
    <xdr:sp macro="" textlink="">
      <xdr:nvSpPr>
        <xdr:cNvPr id="248" name="フローチャート: 判断 247"/>
        <xdr:cNvSpPr/>
      </xdr:nvSpPr>
      <xdr:spPr>
        <a:xfrm>
          <a:off x="1968500" y="1650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168718</xdr:rowOff>
    </xdr:from>
    <xdr:ext cx="599010" cy="259045"/>
    <xdr:sp macro="" textlink="">
      <xdr:nvSpPr>
        <xdr:cNvPr id="249" name="テキスト ボックス 248"/>
        <xdr:cNvSpPr txBox="1"/>
      </xdr:nvSpPr>
      <xdr:spPr>
        <a:xfrm>
          <a:off x="1719795" y="16285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90805</xdr:rowOff>
    </xdr:from>
    <xdr:to>
      <xdr:col>6</xdr:col>
      <xdr:colOff>38100</xdr:colOff>
      <xdr:row>97</xdr:row>
      <xdr:rowOff>20955</xdr:rowOff>
    </xdr:to>
    <xdr:sp macro="" textlink="">
      <xdr:nvSpPr>
        <xdr:cNvPr id="250" name="フローチャート: 判断 249"/>
        <xdr:cNvSpPr/>
      </xdr:nvSpPr>
      <xdr:spPr>
        <a:xfrm>
          <a:off x="1079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37482</xdr:rowOff>
    </xdr:from>
    <xdr:ext cx="599010" cy="259045"/>
    <xdr:sp macro="" textlink="">
      <xdr:nvSpPr>
        <xdr:cNvPr id="251" name="テキスト ボックス 250"/>
        <xdr:cNvSpPr txBox="1"/>
      </xdr:nvSpPr>
      <xdr:spPr>
        <a:xfrm>
          <a:off x="830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149403</xdr:rowOff>
    </xdr:from>
    <xdr:to>
      <xdr:col>24</xdr:col>
      <xdr:colOff>114300</xdr:colOff>
      <xdr:row>97</xdr:row>
      <xdr:rowOff>79553</xdr:rowOff>
    </xdr:to>
    <xdr:sp macro="" textlink="">
      <xdr:nvSpPr>
        <xdr:cNvPr id="257" name="楕円 256"/>
        <xdr:cNvSpPr/>
      </xdr:nvSpPr>
      <xdr:spPr>
        <a:xfrm>
          <a:off x="4584700" y="1660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127830</xdr:rowOff>
    </xdr:from>
    <xdr:ext cx="599010" cy="259045"/>
    <xdr:sp macro="" textlink="">
      <xdr:nvSpPr>
        <xdr:cNvPr id="258" name="扶助費該当値テキスト"/>
        <xdr:cNvSpPr txBox="1"/>
      </xdr:nvSpPr>
      <xdr:spPr>
        <a:xfrm>
          <a:off x="4686300"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20453</xdr:rowOff>
    </xdr:from>
    <xdr:to>
      <xdr:col>20</xdr:col>
      <xdr:colOff>38100</xdr:colOff>
      <xdr:row>97</xdr:row>
      <xdr:rowOff>122053</xdr:rowOff>
    </xdr:to>
    <xdr:sp macro="" textlink="">
      <xdr:nvSpPr>
        <xdr:cNvPr id="259" name="楕円 258"/>
        <xdr:cNvSpPr/>
      </xdr:nvSpPr>
      <xdr:spPr>
        <a:xfrm>
          <a:off x="3746500" y="1665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113180</xdr:rowOff>
    </xdr:from>
    <xdr:ext cx="599010" cy="259045"/>
    <xdr:sp macro="" textlink="">
      <xdr:nvSpPr>
        <xdr:cNvPr id="260" name="テキスト ボックス 259"/>
        <xdr:cNvSpPr txBox="1"/>
      </xdr:nvSpPr>
      <xdr:spPr>
        <a:xfrm>
          <a:off x="3497795" y="16743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105408</xdr:rowOff>
    </xdr:from>
    <xdr:to>
      <xdr:col>15</xdr:col>
      <xdr:colOff>101600</xdr:colOff>
      <xdr:row>97</xdr:row>
      <xdr:rowOff>35558</xdr:rowOff>
    </xdr:to>
    <xdr:sp macro="" textlink="">
      <xdr:nvSpPr>
        <xdr:cNvPr id="261" name="楕円 260"/>
        <xdr:cNvSpPr/>
      </xdr:nvSpPr>
      <xdr:spPr>
        <a:xfrm>
          <a:off x="2857500" y="1656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26685</xdr:rowOff>
    </xdr:from>
    <xdr:ext cx="599010" cy="259045"/>
    <xdr:sp macro="" textlink="">
      <xdr:nvSpPr>
        <xdr:cNvPr id="262" name="テキスト ボックス 261"/>
        <xdr:cNvSpPr txBox="1"/>
      </xdr:nvSpPr>
      <xdr:spPr>
        <a:xfrm>
          <a:off x="2608795" y="1665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169538</xdr:rowOff>
    </xdr:from>
    <xdr:to>
      <xdr:col>10</xdr:col>
      <xdr:colOff>165100</xdr:colOff>
      <xdr:row>98</xdr:row>
      <xdr:rowOff>99688</xdr:rowOff>
    </xdr:to>
    <xdr:sp macro="" textlink="">
      <xdr:nvSpPr>
        <xdr:cNvPr id="263" name="楕円 262"/>
        <xdr:cNvSpPr/>
      </xdr:nvSpPr>
      <xdr:spPr>
        <a:xfrm>
          <a:off x="1968500" y="1680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90815</xdr:rowOff>
    </xdr:from>
    <xdr:ext cx="534377" cy="259045"/>
    <xdr:sp macro="" textlink="">
      <xdr:nvSpPr>
        <xdr:cNvPr id="264" name="テキスト ボックス 263"/>
        <xdr:cNvSpPr txBox="1"/>
      </xdr:nvSpPr>
      <xdr:spPr>
        <a:xfrm>
          <a:off x="1752111" y="1689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48391</xdr:rowOff>
    </xdr:from>
    <xdr:to>
      <xdr:col>6</xdr:col>
      <xdr:colOff>38100</xdr:colOff>
      <xdr:row>98</xdr:row>
      <xdr:rowOff>149991</xdr:rowOff>
    </xdr:to>
    <xdr:sp macro="" textlink="">
      <xdr:nvSpPr>
        <xdr:cNvPr id="265" name="楕円 264"/>
        <xdr:cNvSpPr/>
      </xdr:nvSpPr>
      <xdr:spPr>
        <a:xfrm>
          <a:off x="1079500" y="1685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141118</xdr:rowOff>
    </xdr:from>
    <xdr:ext cx="534377" cy="259045"/>
    <xdr:sp macro="" textlink="">
      <xdr:nvSpPr>
        <xdr:cNvPr id="266" name="テキスト ボックス 265"/>
        <xdr:cNvSpPr txBox="1"/>
      </xdr:nvSpPr>
      <xdr:spPr>
        <a:xfrm>
          <a:off x="863111" y="1694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2" name="直線コネクタ 291"/>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3"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4" name="直線コネクタ 293"/>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5"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6" name="直線コネクタ 295"/>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132221</xdr:rowOff>
    </xdr:from>
    <xdr:to>
      <xdr:col>55</xdr:col>
      <xdr:colOff>0</xdr:colOff>
      <xdr:row>36</xdr:row>
      <xdr:rowOff>136118</xdr:rowOff>
    </xdr:to>
    <xdr:cxnSp macro="">
      <xdr:nvCxnSpPr>
        <xdr:cNvPr id="297" name="直線コネクタ 296"/>
        <xdr:cNvCxnSpPr/>
      </xdr:nvCxnSpPr>
      <xdr:spPr>
        <a:xfrm flipV="1">
          <a:off x="9639300" y="6304421"/>
          <a:ext cx="8382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8"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9" name="フローチャート: 判断 298"/>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136118</xdr:rowOff>
    </xdr:from>
    <xdr:to>
      <xdr:col>50</xdr:col>
      <xdr:colOff>114300</xdr:colOff>
      <xdr:row>36</xdr:row>
      <xdr:rowOff>165347</xdr:rowOff>
    </xdr:to>
    <xdr:cxnSp macro="">
      <xdr:nvCxnSpPr>
        <xdr:cNvPr id="300" name="直線コネクタ 299"/>
        <xdr:cNvCxnSpPr/>
      </xdr:nvCxnSpPr>
      <xdr:spPr>
        <a:xfrm flipV="1">
          <a:off x="8750300" y="6308318"/>
          <a:ext cx="889000" cy="2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301" name="フローチャート: 判断 300"/>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2" name="テキスト ボックス 301"/>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70576</xdr:rowOff>
    </xdr:from>
    <xdr:to>
      <xdr:col>45</xdr:col>
      <xdr:colOff>177800</xdr:colOff>
      <xdr:row>36</xdr:row>
      <xdr:rowOff>165347</xdr:rowOff>
    </xdr:to>
    <xdr:cxnSp macro="">
      <xdr:nvCxnSpPr>
        <xdr:cNvPr id="303" name="直線コネクタ 302"/>
        <xdr:cNvCxnSpPr/>
      </xdr:nvCxnSpPr>
      <xdr:spPr>
        <a:xfrm>
          <a:off x="7861300" y="5214076"/>
          <a:ext cx="889000" cy="1123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4" name="フローチャート: 判断 303"/>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5" name="テキスト ボックス 304"/>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70576</xdr:rowOff>
    </xdr:from>
    <xdr:to>
      <xdr:col>41</xdr:col>
      <xdr:colOff>50800</xdr:colOff>
      <xdr:row>36</xdr:row>
      <xdr:rowOff>169592</xdr:rowOff>
    </xdr:to>
    <xdr:cxnSp macro="">
      <xdr:nvCxnSpPr>
        <xdr:cNvPr id="306" name="直線コネクタ 305"/>
        <xdr:cNvCxnSpPr/>
      </xdr:nvCxnSpPr>
      <xdr:spPr>
        <a:xfrm flipV="1">
          <a:off x="6972300" y="5214076"/>
          <a:ext cx="889000" cy="112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7" name="フローチャート: 判断 306"/>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8" name="テキスト ボックス 307"/>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9" name="フローチャート: 判断 308"/>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10" name="テキスト ボックス 309"/>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81421</xdr:rowOff>
    </xdr:from>
    <xdr:to>
      <xdr:col>55</xdr:col>
      <xdr:colOff>50800</xdr:colOff>
      <xdr:row>37</xdr:row>
      <xdr:rowOff>11571</xdr:rowOff>
    </xdr:to>
    <xdr:sp macro="" textlink="">
      <xdr:nvSpPr>
        <xdr:cNvPr id="316" name="楕円 315"/>
        <xdr:cNvSpPr/>
      </xdr:nvSpPr>
      <xdr:spPr>
        <a:xfrm>
          <a:off x="10426700" y="625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104298</xdr:rowOff>
    </xdr:from>
    <xdr:ext cx="534377" cy="259045"/>
    <xdr:sp macro="" textlink="">
      <xdr:nvSpPr>
        <xdr:cNvPr id="317" name="補助費等該当値テキスト"/>
        <xdr:cNvSpPr txBox="1"/>
      </xdr:nvSpPr>
      <xdr:spPr>
        <a:xfrm>
          <a:off x="10528300" y="610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85318</xdr:rowOff>
    </xdr:from>
    <xdr:to>
      <xdr:col>50</xdr:col>
      <xdr:colOff>165100</xdr:colOff>
      <xdr:row>37</xdr:row>
      <xdr:rowOff>15468</xdr:rowOff>
    </xdr:to>
    <xdr:sp macro="" textlink="">
      <xdr:nvSpPr>
        <xdr:cNvPr id="318" name="楕円 317"/>
        <xdr:cNvSpPr/>
      </xdr:nvSpPr>
      <xdr:spPr>
        <a:xfrm>
          <a:off x="9588500" y="62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31995</xdr:rowOff>
    </xdr:from>
    <xdr:ext cx="534377" cy="259045"/>
    <xdr:sp macro="" textlink="">
      <xdr:nvSpPr>
        <xdr:cNvPr id="319" name="テキスト ボックス 318"/>
        <xdr:cNvSpPr txBox="1"/>
      </xdr:nvSpPr>
      <xdr:spPr>
        <a:xfrm>
          <a:off x="9372111" y="603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114547</xdr:rowOff>
    </xdr:from>
    <xdr:to>
      <xdr:col>46</xdr:col>
      <xdr:colOff>38100</xdr:colOff>
      <xdr:row>37</xdr:row>
      <xdr:rowOff>44697</xdr:rowOff>
    </xdr:to>
    <xdr:sp macro="" textlink="">
      <xdr:nvSpPr>
        <xdr:cNvPr id="320" name="楕円 319"/>
        <xdr:cNvSpPr/>
      </xdr:nvSpPr>
      <xdr:spPr>
        <a:xfrm>
          <a:off x="8699500" y="628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61224</xdr:rowOff>
    </xdr:from>
    <xdr:ext cx="534377" cy="259045"/>
    <xdr:sp macro="" textlink="">
      <xdr:nvSpPr>
        <xdr:cNvPr id="321" name="テキスト ボックス 320"/>
        <xdr:cNvSpPr txBox="1"/>
      </xdr:nvSpPr>
      <xdr:spPr>
        <a:xfrm>
          <a:off x="8483111" y="606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19776</xdr:rowOff>
    </xdr:from>
    <xdr:to>
      <xdr:col>41</xdr:col>
      <xdr:colOff>101600</xdr:colOff>
      <xdr:row>30</xdr:row>
      <xdr:rowOff>121376</xdr:rowOff>
    </xdr:to>
    <xdr:sp macro="" textlink="">
      <xdr:nvSpPr>
        <xdr:cNvPr id="322" name="楕円 321"/>
        <xdr:cNvSpPr/>
      </xdr:nvSpPr>
      <xdr:spPr>
        <a:xfrm>
          <a:off x="7810500" y="516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137903</xdr:rowOff>
    </xdr:from>
    <xdr:ext cx="599010" cy="259045"/>
    <xdr:sp macro="" textlink="">
      <xdr:nvSpPr>
        <xdr:cNvPr id="323" name="テキスト ボックス 322"/>
        <xdr:cNvSpPr txBox="1"/>
      </xdr:nvSpPr>
      <xdr:spPr>
        <a:xfrm>
          <a:off x="7561795" y="4938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118792</xdr:rowOff>
    </xdr:from>
    <xdr:to>
      <xdr:col>36</xdr:col>
      <xdr:colOff>165100</xdr:colOff>
      <xdr:row>37</xdr:row>
      <xdr:rowOff>48942</xdr:rowOff>
    </xdr:to>
    <xdr:sp macro="" textlink="">
      <xdr:nvSpPr>
        <xdr:cNvPr id="324" name="楕円 323"/>
        <xdr:cNvSpPr/>
      </xdr:nvSpPr>
      <xdr:spPr>
        <a:xfrm>
          <a:off x="6921500" y="629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65469</xdr:rowOff>
    </xdr:from>
    <xdr:ext cx="534377" cy="259045"/>
    <xdr:sp macro="" textlink="">
      <xdr:nvSpPr>
        <xdr:cNvPr id="325" name="テキスト ボックス 324"/>
        <xdr:cNvSpPr txBox="1"/>
      </xdr:nvSpPr>
      <xdr:spPr>
        <a:xfrm>
          <a:off x="6705111" y="606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2" name="直線コネクタ 351"/>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3"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4" name="直線コネクタ 353"/>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5"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6" name="直線コネクタ 355"/>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85358</xdr:rowOff>
    </xdr:from>
    <xdr:to>
      <xdr:col>55</xdr:col>
      <xdr:colOff>0</xdr:colOff>
      <xdr:row>57</xdr:row>
      <xdr:rowOff>16925</xdr:rowOff>
    </xdr:to>
    <xdr:cxnSp macro="">
      <xdr:nvCxnSpPr>
        <xdr:cNvPr id="357" name="直線コネクタ 356"/>
        <xdr:cNvCxnSpPr/>
      </xdr:nvCxnSpPr>
      <xdr:spPr>
        <a:xfrm>
          <a:off x="9639300" y="9515108"/>
          <a:ext cx="838200" cy="27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121786</xdr:rowOff>
    </xdr:from>
    <xdr:ext cx="534377" cy="259045"/>
    <xdr:sp macro="" textlink="">
      <xdr:nvSpPr>
        <xdr:cNvPr id="358" name="普通建設事業費平均値テキスト"/>
        <xdr:cNvSpPr txBox="1"/>
      </xdr:nvSpPr>
      <xdr:spPr>
        <a:xfrm>
          <a:off x="10528300" y="955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9" name="フローチャート: 判断 358"/>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132189</xdr:rowOff>
    </xdr:from>
    <xdr:to>
      <xdr:col>50</xdr:col>
      <xdr:colOff>114300</xdr:colOff>
      <xdr:row>55</xdr:row>
      <xdr:rowOff>85358</xdr:rowOff>
    </xdr:to>
    <xdr:cxnSp macro="">
      <xdr:nvCxnSpPr>
        <xdr:cNvPr id="360" name="直線コネクタ 359"/>
        <xdr:cNvCxnSpPr/>
      </xdr:nvCxnSpPr>
      <xdr:spPr>
        <a:xfrm>
          <a:off x="8750300" y="9219039"/>
          <a:ext cx="889000" cy="296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61" name="フローチャート: 判断 360"/>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35551</xdr:rowOff>
    </xdr:from>
    <xdr:ext cx="534377" cy="259045"/>
    <xdr:sp macro="" textlink="">
      <xdr:nvSpPr>
        <xdr:cNvPr id="362" name="テキスト ボックス 361"/>
        <xdr:cNvSpPr txBox="1"/>
      </xdr:nvSpPr>
      <xdr:spPr>
        <a:xfrm>
          <a:off x="9372111" y="980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132189</xdr:rowOff>
    </xdr:from>
    <xdr:to>
      <xdr:col>45</xdr:col>
      <xdr:colOff>177800</xdr:colOff>
      <xdr:row>55</xdr:row>
      <xdr:rowOff>123600</xdr:rowOff>
    </xdr:to>
    <xdr:cxnSp macro="">
      <xdr:nvCxnSpPr>
        <xdr:cNvPr id="363" name="直線コネクタ 362"/>
        <xdr:cNvCxnSpPr/>
      </xdr:nvCxnSpPr>
      <xdr:spPr>
        <a:xfrm flipV="1">
          <a:off x="7861300" y="9219039"/>
          <a:ext cx="889000" cy="33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4" name="フローチャート: 判断 363"/>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24791</xdr:rowOff>
    </xdr:from>
    <xdr:ext cx="534377" cy="259045"/>
    <xdr:sp macro="" textlink="">
      <xdr:nvSpPr>
        <xdr:cNvPr id="365" name="テキスト ボックス 364"/>
        <xdr:cNvSpPr txBox="1"/>
      </xdr:nvSpPr>
      <xdr:spPr>
        <a:xfrm>
          <a:off x="8483111" y="9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121069</xdr:rowOff>
    </xdr:from>
    <xdr:to>
      <xdr:col>41</xdr:col>
      <xdr:colOff>50800</xdr:colOff>
      <xdr:row>55</xdr:row>
      <xdr:rowOff>123600</xdr:rowOff>
    </xdr:to>
    <xdr:cxnSp macro="">
      <xdr:nvCxnSpPr>
        <xdr:cNvPr id="366" name="直線コネクタ 365"/>
        <xdr:cNvCxnSpPr/>
      </xdr:nvCxnSpPr>
      <xdr:spPr>
        <a:xfrm>
          <a:off x="6972300" y="9550819"/>
          <a:ext cx="889000" cy="2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7" name="フローチャート: 判断 366"/>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129522</xdr:rowOff>
    </xdr:from>
    <xdr:ext cx="534377" cy="259045"/>
    <xdr:sp macro="" textlink="">
      <xdr:nvSpPr>
        <xdr:cNvPr id="368" name="テキスト ボックス 367"/>
        <xdr:cNvSpPr txBox="1"/>
      </xdr:nvSpPr>
      <xdr:spPr>
        <a:xfrm>
          <a:off x="7594111" y="973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9" name="フローチャート: 判断 368"/>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135107</xdr:rowOff>
    </xdr:from>
    <xdr:ext cx="534377" cy="259045"/>
    <xdr:sp macro="" textlink="">
      <xdr:nvSpPr>
        <xdr:cNvPr id="370" name="テキスト ボックス 369"/>
        <xdr:cNvSpPr txBox="1"/>
      </xdr:nvSpPr>
      <xdr:spPr>
        <a:xfrm>
          <a:off x="6705111" y="973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137575</xdr:rowOff>
    </xdr:from>
    <xdr:to>
      <xdr:col>55</xdr:col>
      <xdr:colOff>50800</xdr:colOff>
      <xdr:row>57</xdr:row>
      <xdr:rowOff>67725</xdr:rowOff>
    </xdr:to>
    <xdr:sp macro="" textlink="">
      <xdr:nvSpPr>
        <xdr:cNvPr id="376" name="楕円 375"/>
        <xdr:cNvSpPr/>
      </xdr:nvSpPr>
      <xdr:spPr>
        <a:xfrm>
          <a:off x="10426700" y="973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116002</xdr:rowOff>
    </xdr:from>
    <xdr:ext cx="534377" cy="259045"/>
    <xdr:sp macro="" textlink="">
      <xdr:nvSpPr>
        <xdr:cNvPr id="377" name="普通建設事業費該当値テキスト"/>
        <xdr:cNvSpPr txBox="1"/>
      </xdr:nvSpPr>
      <xdr:spPr>
        <a:xfrm>
          <a:off x="10528300" y="97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34558</xdr:rowOff>
    </xdr:from>
    <xdr:to>
      <xdr:col>50</xdr:col>
      <xdr:colOff>165100</xdr:colOff>
      <xdr:row>55</xdr:row>
      <xdr:rowOff>136158</xdr:rowOff>
    </xdr:to>
    <xdr:sp macro="" textlink="">
      <xdr:nvSpPr>
        <xdr:cNvPr id="378" name="楕円 377"/>
        <xdr:cNvSpPr/>
      </xdr:nvSpPr>
      <xdr:spPr>
        <a:xfrm>
          <a:off x="9588500" y="94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152685</xdr:rowOff>
    </xdr:from>
    <xdr:ext cx="534377" cy="259045"/>
    <xdr:sp macro="" textlink="">
      <xdr:nvSpPr>
        <xdr:cNvPr id="379" name="テキスト ボックス 378"/>
        <xdr:cNvSpPr txBox="1"/>
      </xdr:nvSpPr>
      <xdr:spPr>
        <a:xfrm>
          <a:off x="9372111" y="923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81389</xdr:rowOff>
    </xdr:from>
    <xdr:to>
      <xdr:col>46</xdr:col>
      <xdr:colOff>38100</xdr:colOff>
      <xdr:row>54</xdr:row>
      <xdr:rowOff>11539</xdr:rowOff>
    </xdr:to>
    <xdr:sp macro="" textlink="">
      <xdr:nvSpPr>
        <xdr:cNvPr id="380" name="楕円 379"/>
        <xdr:cNvSpPr/>
      </xdr:nvSpPr>
      <xdr:spPr>
        <a:xfrm>
          <a:off x="8699500" y="916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28066</xdr:rowOff>
    </xdr:from>
    <xdr:ext cx="534377" cy="259045"/>
    <xdr:sp macro="" textlink="">
      <xdr:nvSpPr>
        <xdr:cNvPr id="381" name="テキスト ボックス 380"/>
        <xdr:cNvSpPr txBox="1"/>
      </xdr:nvSpPr>
      <xdr:spPr>
        <a:xfrm>
          <a:off x="8483111" y="894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72800</xdr:rowOff>
    </xdr:from>
    <xdr:to>
      <xdr:col>41</xdr:col>
      <xdr:colOff>101600</xdr:colOff>
      <xdr:row>56</xdr:row>
      <xdr:rowOff>2950</xdr:rowOff>
    </xdr:to>
    <xdr:sp macro="" textlink="">
      <xdr:nvSpPr>
        <xdr:cNvPr id="382" name="楕円 381"/>
        <xdr:cNvSpPr/>
      </xdr:nvSpPr>
      <xdr:spPr>
        <a:xfrm>
          <a:off x="7810500" y="950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19477</xdr:rowOff>
    </xdr:from>
    <xdr:ext cx="534377" cy="259045"/>
    <xdr:sp macro="" textlink="">
      <xdr:nvSpPr>
        <xdr:cNvPr id="383" name="テキスト ボックス 382"/>
        <xdr:cNvSpPr txBox="1"/>
      </xdr:nvSpPr>
      <xdr:spPr>
        <a:xfrm>
          <a:off x="7594111" y="927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70269</xdr:rowOff>
    </xdr:from>
    <xdr:to>
      <xdr:col>36</xdr:col>
      <xdr:colOff>165100</xdr:colOff>
      <xdr:row>56</xdr:row>
      <xdr:rowOff>419</xdr:rowOff>
    </xdr:to>
    <xdr:sp macro="" textlink="">
      <xdr:nvSpPr>
        <xdr:cNvPr id="384" name="楕円 383"/>
        <xdr:cNvSpPr/>
      </xdr:nvSpPr>
      <xdr:spPr>
        <a:xfrm>
          <a:off x="6921500" y="95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16946</xdr:rowOff>
    </xdr:from>
    <xdr:ext cx="534377" cy="259045"/>
    <xdr:sp macro="" textlink="">
      <xdr:nvSpPr>
        <xdr:cNvPr id="385" name="テキスト ボックス 384"/>
        <xdr:cNvSpPr txBox="1"/>
      </xdr:nvSpPr>
      <xdr:spPr>
        <a:xfrm>
          <a:off x="6705111" y="927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7" name="直線コネクタ 406"/>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8"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9" name="直線コネクタ 408"/>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10"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11" name="直線コネクタ 410"/>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48786</xdr:rowOff>
    </xdr:from>
    <xdr:to>
      <xdr:col>55</xdr:col>
      <xdr:colOff>0</xdr:colOff>
      <xdr:row>78</xdr:row>
      <xdr:rowOff>55118</xdr:rowOff>
    </xdr:to>
    <xdr:cxnSp macro="">
      <xdr:nvCxnSpPr>
        <xdr:cNvPr id="412" name="直線コネクタ 411"/>
        <xdr:cNvCxnSpPr/>
      </xdr:nvCxnSpPr>
      <xdr:spPr>
        <a:xfrm>
          <a:off x="9639300" y="13421886"/>
          <a:ext cx="8382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39037</xdr:rowOff>
    </xdr:from>
    <xdr:ext cx="534377" cy="259045"/>
    <xdr:sp macro="" textlink="">
      <xdr:nvSpPr>
        <xdr:cNvPr id="413" name="普通建設事業費 （ うち新規整備　）平均値テキスト"/>
        <xdr:cNvSpPr txBox="1"/>
      </xdr:nvSpPr>
      <xdr:spPr>
        <a:xfrm>
          <a:off x="10528300" y="13069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4" name="フローチャート: 判断 413"/>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17376</xdr:rowOff>
    </xdr:from>
    <xdr:to>
      <xdr:col>50</xdr:col>
      <xdr:colOff>114300</xdr:colOff>
      <xdr:row>78</xdr:row>
      <xdr:rowOff>48786</xdr:rowOff>
    </xdr:to>
    <xdr:cxnSp macro="">
      <xdr:nvCxnSpPr>
        <xdr:cNvPr id="415" name="直線コネクタ 414"/>
        <xdr:cNvCxnSpPr/>
      </xdr:nvCxnSpPr>
      <xdr:spPr>
        <a:xfrm>
          <a:off x="8750300" y="13390476"/>
          <a:ext cx="889000" cy="3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6" name="フローチャート: 判断 415"/>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7" name="テキスト ボックス 416"/>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152662</xdr:rowOff>
    </xdr:from>
    <xdr:to>
      <xdr:col>45</xdr:col>
      <xdr:colOff>177800</xdr:colOff>
      <xdr:row>78</xdr:row>
      <xdr:rowOff>17376</xdr:rowOff>
    </xdr:to>
    <xdr:cxnSp macro="">
      <xdr:nvCxnSpPr>
        <xdr:cNvPr id="418" name="直線コネクタ 417"/>
        <xdr:cNvCxnSpPr/>
      </xdr:nvCxnSpPr>
      <xdr:spPr>
        <a:xfrm>
          <a:off x="7861300" y="1335431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9" name="フローチャート: 判断 418"/>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20" name="テキスト ボックス 419"/>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60742</xdr:rowOff>
    </xdr:from>
    <xdr:to>
      <xdr:col>41</xdr:col>
      <xdr:colOff>50800</xdr:colOff>
      <xdr:row>77</xdr:row>
      <xdr:rowOff>152662</xdr:rowOff>
    </xdr:to>
    <xdr:cxnSp macro="">
      <xdr:nvCxnSpPr>
        <xdr:cNvPr id="421" name="直線コネクタ 420"/>
        <xdr:cNvCxnSpPr/>
      </xdr:nvCxnSpPr>
      <xdr:spPr>
        <a:xfrm>
          <a:off x="6972300" y="13262392"/>
          <a:ext cx="8890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2" name="フローチャート: 判断 421"/>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3" name="テキスト ボックス 422"/>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4" name="フローチャート: 判断 423"/>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5" name="テキスト ボックス 424"/>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4318</xdr:rowOff>
    </xdr:from>
    <xdr:to>
      <xdr:col>55</xdr:col>
      <xdr:colOff>50800</xdr:colOff>
      <xdr:row>78</xdr:row>
      <xdr:rowOff>105918</xdr:rowOff>
    </xdr:to>
    <xdr:sp macro="" textlink="">
      <xdr:nvSpPr>
        <xdr:cNvPr id="431" name="楕円 430"/>
        <xdr:cNvSpPr/>
      </xdr:nvSpPr>
      <xdr:spPr>
        <a:xfrm>
          <a:off x="10426700" y="1337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90695</xdr:rowOff>
    </xdr:from>
    <xdr:ext cx="469744" cy="259045"/>
    <xdr:sp macro="" textlink="">
      <xdr:nvSpPr>
        <xdr:cNvPr id="432" name="普通建設事業費 （ うち新規整備　）該当値テキスト"/>
        <xdr:cNvSpPr txBox="1"/>
      </xdr:nvSpPr>
      <xdr:spPr>
        <a:xfrm>
          <a:off x="10528300" y="1329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169436</xdr:rowOff>
    </xdr:from>
    <xdr:to>
      <xdr:col>50</xdr:col>
      <xdr:colOff>165100</xdr:colOff>
      <xdr:row>78</xdr:row>
      <xdr:rowOff>99586</xdr:rowOff>
    </xdr:to>
    <xdr:sp macro="" textlink="">
      <xdr:nvSpPr>
        <xdr:cNvPr id="433" name="楕円 432"/>
        <xdr:cNvSpPr/>
      </xdr:nvSpPr>
      <xdr:spPr>
        <a:xfrm>
          <a:off x="9588500" y="1337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90713</xdr:rowOff>
    </xdr:from>
    <xdr:ext cx="469744" cy="259045"/>
    <xdr:sp macro="" textlink="">
      <xdr:nvSpPr>
        <xdr:cNvPr id="434" name="テキスト ボックス 433"/>
        <xdr:cNvSpPr txBox="1"/>
      </xdr:nvSpPr>
      <xdr:spPr>
        <a:xfrm>
          <a:off x="9404428" y="1346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138026</xdr:rowOff>
    </xdr:from>
    <xdr:to>
      <xdr:col>46</xdr:col>
      <xdr:colOff>38100</xdr:colOff>
      <xdr:row>78</xdr:row>
      <xdr:rowOff>68176</xdr:rowOff>
    </xdr:to>
    <xdr:sp macro="" textlink="">
      <xdr:nvSpPr>
        <xdr:cNvPr id="435" name="楕円 434"/>
        <xdr:cNvSpPr/>
      </xdr:nvSpPr>
      <xdr:spPr>
        <a:xfrm>
          <a:off x="8699500" y="1333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59303</xdr:rowOff>
    </xdr:from>
    <xdr:ext cx="469744" cy="259045"/>
    <xdr:sp macro="" textlink="">
      <xdr:nvSpPr>
        <xdr:cNvPr id="436" name="テキスト ボックス 435"/>
        <xdr:cNvSpPr txBox="1"/>
      </xdr:nvSpPr>
      <xdr:spPr>
        <a:xfrm>
          <a:off x="8515428" y="1343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101862</xdr:rowOff>
    </xdr:from>
    <xdr:to>
      <xdr:col>41</xdr:col>
      <xdr:colOff>101600</xdr:colOff>
      <xdr:row>78</xdr:row>
      <xdr:rowOff>32012</xdr:rowOff>
    </xdr:to>
    <xdr:sp macro="" textlink="">
      <xdr:nvSpPr>
        <xdr:cNvPr id="437" name="楕円 436"/>
        <xdr:cNvSpPr/>
      </xdr:nvSpPr>
      <xdr:spPr>
        <a:xfrm>
          <a:off x="7810500" y="1330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23139</xdr:rowOff>
    </xdr:from>
    <xdr:ext cx="469744" cy="259045"/>
    <xdr:sp macro="" textlink="">
      <xdr:nvSpPr>
        <xdr:cNvPr id="438" name="テキスト ボックス 437"/>
        <xdr:cNvSpPr txBox="1"/>
      </xdr:nvSpPr>
      <xdr:spPr>
        <a:xfrm>
          <a:off x="7626428" y="13396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9942</xdr:rowOff>
    </xdr:from>
    <xdr:to>
      <xdr:col>36</xdr:col>
      <xdr:colOff>165100</xdr:colOff>
      <xdr:row>77</xdr:row>
      <xdr:rowOff>111542</xdr:rowOff>
    </xdr:to>
    <xdr:sp macro="" textlink="">
      <xdr:nvSpPr>
        <xdr:cNvPr id="439" name="楕円 438"/>
        <xdr:cNvSpPr/>
      </xdr:nvSpPr>
      <xdr:spPr>
        <a:xfrm>
          <a:off x="6921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102669</xdr:rowOff>
    </xdr:from>
    <xdr:ext cx="534377" cy="259045"/>
    <xdr:sp macro="" textlink="">
      <xdr:nvSpPr>
        <xdr:cNvPr id="440" name="テキスト ボックス 439"/>
        <xdr:cNvSpPr txBox="1"/>
      </xdr:nvSpPr>
      <xdr:spPr>
        <a:xfrm>
          <a:off x="6705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4" name="直線コネクタ 463"/>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5"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6" name="直線コネクタ 465"/>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7"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8" name="直線コネクタ 467"/>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151358</xdr:rowOff>
    </xdr:from>
    <xdr:to>
      <xdr:col>55</xdr:col>
      <xdr:colOff>0</xdr:colOff>
      <xdr:row>96</xdr:row>
      <xdr:rowOff>21513</xdr:rowOff>
    </xdr:to>
    <xdr:cxnSp macro="">
      <xdr:nvCxnSpPr>
        <xdr:cNvPr id="469" name="直線コネクタ 468"/>
        <xdr:cNvCxnSpPr/>
      </xdr:nvCxnSpPr>
      <xdr:spPr>
        <a:xfrm>
          <a:off x="9639300" y="16096208"/>
          <a:ext cx="838200" cy="38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155306</xdr:rowOff>
    </xdr:from>
    <xdr:ext cx="534377" cy="259045"/>
    <xdr:sp macro="" textlink="">
      <xdr:nvSpPr>
        <xdr:cNvPr id="470" name="普通建設事業費 （ うち更新整備　）平均値テキスト"/>
        <xdr:cNvSpPr txBox="1"/>
      </xdr:nvSpPr>
      <xdr:spPr>
        <a:xfrm>
          <a:off x="10528300" y="16271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71" name="フローチャート: 判断 470"/>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41993</xdr:rowOff>
    </xdr:from>
    <xdr:to>
      <xdr:col>50</xdr:col>
      <xdr:colOff>114300</xdr:colOff>
      <xdr:row>93</xdr:row>
      <xdr:rowOff>151358</xdr:rowOff>
    </xdr:to>
    <xdr:cxnSp macro="">
      <xdr:nvCxnSpPr>
        <xdr:cNvPr id="472" name="直線コネクタ 471"/>
        <xdr:cNvCxnSpPr/>
      </xdr:nvCxnSpPr>
      <xdr:spPr>
        <a:xfrm>
          <a:off x="8750300" y="15815393"/>
          <a:ext cx="889000" cy="28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3" name="フローチャート: 判断 472"/>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4" name="テキスト ボックス 473"/>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41993</xdr:rowOff>
    </xdr:from>
    <xdr:to>
      <xdr:col>45</xdr:col>
      <xdr:colOff>177800</xdr:colOff>
      <xdr:row>94</xdr:row>
      <xdr:rowOff>102152</xdr:rowOff>
    </xdr:to>
    <xdr:cxnSp macro="">
      <xdr:nvCxnSpPr>
        <xdr:cNvPr id="475" name="直線コネクタ 474"/>
        <xdr:cNvCxnSpPr/>
      </xdr:nvCxnSpPr>
      <xdr:spPr>
        <a:xfrm flipV="1">
          <a:off x="7861300" y="15815393"/>
          <a:ext cx="889000" cy="40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6" name="フローチャート: 判断 475"/>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111562</xdr:rowOff>
    </xdr:from>
    <xdr:ext cx="534377" cy="259045"/>
    <xdr:sp macro="" textlink="">
      <xdr:nvSpPr>
        <xdr:cNvPr id="477" name="テキスト ボックス 476"/>
        <xdr:cNvSpPr txBox="1"/>
      </xdr:nvSpPr>
      <xdr:spPr>
        <a:xfrm>
          <a:off x="8483111" y="1657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102152</xdr:rowOff>
    </xdr:from>
    <xdr:to>
      <xdr:col>41</xdr:col>
      <xdr:colOff>50800</xdr:colOff>
      <xdr:row>95</xdr:row>
      <xdr:rowOff>37249</xdr:rowOff>
    </xdr:to>
    <xdr:cxnSp macro="">
      <xdr:nvCxnSpPr>
        <xdr:cNvPr id="478" name="直線コネクタ 477"/>
        <xdr:cNvCxnSpPr/>
      </xdr:nvCxnSpPr>
      <xdr:spPr>
        <a:xfrm flipV="1">
          <a:off x="6972300" y="16218452"/>
          <a:ext cx="889000" cy="10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9" name="フローチャート: 判断 478"/>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74985</xdr:rowOff>
    </xdr:from>
    <xdr:ext cx="534377" cy="259045"/>
    <xdr:sp macro="" textlink="">
      <xdr:nvSpPr>
        <xdr:cNvPr id="480" name="テキスト ボックス 479"/>
        <xdr:cNvSpPr txBox="1"/>
      </xdr:nvSpPr>
      <xdr:spPr>
        <a:xfrm>
          <a:off x="7594111" y="1653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81" name="フローチャート: 判断 480"/>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57402</xdr:rowOff>
    </xdr:from>
    <xdr:ext cx="534377" cy="259045"/>
    <xdr:sp macro="" textlink="">
      <xdr:nvSpPr>
        <xdr:cNvPr id="482" name="テキスト ボックス 481"/>
        <xdr:cNvSpPr txBox="1"/>
      </xdr:nvSpPr>
      <xdr:spPr>
        <a:xfrm>
          <a:off x="6705111" y="1651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142163</xdr:rowOff>
    </xdr:from>
    <xdr:to>
      <xdr:col>55</xdr:col>
      <xdr:colOff>50800</xdr:colOff>
      <xdr:row>96</xdr:row>
      <xdr:rowOff>72313</xdr:rowOff>
    </xdr:to>
    <xdr:sp macro="" textlink="">
      <xdr:nvSpPr>
        <xdr:cNvPr id="488" name="楕円 487"/>
        <xdr:cNvSpPr/>
      </xdr:nvSpPr>
      <xdr:spPr>
        <a:xfrm>
          <a:off x="10426700" y="1642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120590</xdr:rowOff>
    </xdr:from>
    <xdr:ext cx="534377" cy="259045"/>
    <xdr:sp macro="" textlink="">
      <xdr:nvSpPr>
        <xdr:cNvPr id="489" name="普通建設事業費 （ うち更新整備　）該当値テキスト"/>
        <xdr:cNvSpPr txBox="1"/>
      </xdr:nvSpPr>
      <xdr:spPr>
        <a:xfrm>
          <a:off x="10528300" y="1640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100558</xdr:rowOff>
    </xdr:from>
    <xdr:to>
      <xdr:col>50</xdr:col>
      <xdr:colOff>165100</xdr:colOff>
      <xdr:row>94</xdr:row>
      <xdr:rowOff>30708</xdr:rowOff>
    </xdr:to>
    <xdr:sp macro="" textlink="">
      <xdr:nvSpPr>
        <xdr:cNvPr id="490" name="楕円 489"/>
        <xdr:cNvSpPr/>
      </xdr:nvSpPr>
      <xdr:spPr>
        <a:xfrm>
          <a:off x="9588500" y="160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47235</xdr:rowOff>
    </xdr:from>
    <xdr:ext cx="534377" cy="259045"/>
    <xdr:sp macro="" textlink="">
      <xdr:nvSpPr>
        <xdr:cNvPr id="491" name="テキスト ボックス 490"/>
        <xdr:cNvSpPr txBox="1"/>
      </xdr:nvSpPr>
      <xdr:spPr>
        <a:xfrm>
          <a:off x="9372111" y="1582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162643</xdr:rowOff>
    </xdr:from>
    <xdr:to>
      <xdr:col>46</xdr:col>
      <xdr:colOff>38100</xdr:colOff>
      <xdr:row>92</xdr:row>
      <xdr:rowOff>92793</xdr:rowOff>
    </xdr:to>
    <xdr:sp macro="" textlink="">
      <xdr:nvSpPr>
        <xdr:cNvPr id="492" name="楕円 491"/>
        <xdr:cNvSpPr/>
      </xdr:nvSpPr>
      <xdr:spPr>
        <a:xfrm>
          <a:off x="8699500" y="1576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109320</xdr:rowOff>
    </xdr:from>
    <xdr:ext cx="534377" cy="259045"/>
    <xdr:sp macro="" textlink="">
      <xdr:nvSpPr>
        <xdr:cNvPr id="493" name="テキスト ボックス 492"/>
        <xdr:cNvSpPr txBox="1"/>
      </xdr:nvSpPr>
      <xdr:spPr>
        <a:xfrm>
          <a:off x="8483111" y="155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51352</xdr:rowOff>
    </xdr:from>
    <xdr:to>
      <xdr:col>41</xdr:col>
      <xdr:colOff>101600</xdr:colOff>
      <xdr:row>94</xdr:row>
      <xdr:rowOff>152952</xdr:rowOff>
    </xdr:to>
    <xdr:sp macro="" textlink="">
      <xdr:nvSpPr>
        <xdr:cNvPr id="494" name="楕円 493"/>
        <xdr:cNvSpPr/>
      </xdr:nvSpPr>
      <xdr:spPr>
        <a:xfrm>
          <a:off x="7810500" y="1616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169479</xdr:rowOff>
    </xdr:from>
    <xdr:ext cx="534377" cy="259045"/>
    <xdr:sp macro="" textlink="">
      <xdr:nvSpPr>
        <xdr:cNvPr id="495" name="テキスト ボックス 494"/>
        <xdr:cNvSpPr txBox="1"/>
      </xdr:nvSpPr>
      <xdr:spPr>
        <a:xfrm>
          <a:off x="7594111" y="1594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157899</xdr:rowOff>
    </xdr:from>
    <xdr:to>
      <xdr:col>36</xdr:col>
      <xdr:colOff>165100</xdr:colOff>
      <xdr:row>95</xdr:row>
      <xdr:rowOff>88049</xdr:rowOff>
    </xdr:to>
    <xdr:sp macro="" textlink="">
      <xdr:nvSpPr>
        <xdr:cNvPr id="496" name="楕円 495"/>
        <xdr:cNvSpPr/>
      </xdr:nvSpPr>
      <xdr:spPr>
        <a:xfrm>
          <a:off x="6921500" y="1627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104576</xdr:rowOff>
    </xdr:from>
    <xdr:ext cx="534377" cy="259045"/>
    <xdr:sp macro="" textlink="">
      <xdr:nvSpPr>
        <xdr:cNvPr id="497" name="テキスト ボックス 496"/>
        <xdr:cNvSpPr txBox="1"/>
      </xdr:nvSpPr>
      <xdr:spPr>
        <a:xfrm>
          <a:off x="6705111" y="160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9" name="テキスト ボックス 50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11" name="テキスト ボックス 510"/>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3" name="テキスト ボックス 51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5" name="テキスト ボックス 51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7" name="テキスト ボックス 51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21" name="直線コネクタ 520"/>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4"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5" name="直線コネクタ 524"/>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21971</xdr:rowOff>
    </xdr:from>
    <xdr:to>
      <xdr:col>85</xdr:col>
      <xdr:colOff>127000</xdr:colOff>
      <xdr:row>39</xdr:row>
      <xdr:rowOff>19609</xdr:rowOff>
    </xdr:to>
    <xdr:cxnSp macro="">
      <xdr:nvCxnSpPr>
        <xdr:cNvPr id="526" name="直線コネクタ 525"/>
        <xdr:cNvCxnSpPr/>
      </xdr:nvCxnSpPr>
      <xdr:spPr>
        <a:xfrm flipV="1">
          <a:off x="15481300" y="6537071"/>
          <a:ext cx="838200" cy="1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59250</xdr:rowOff>
    </xdr:from>
    <xdr:ext cx="469744" cy="259045"/>
    <xdr:sp macro="" textlink="">
      <xdr:nvSpPr>
        <xdr:cNvPr id="527" name="災害復旧事業費平均値テキスト"/>
        <xdr:cNvSpPr txBox="1"/>
      </xdr:nvSpPr>
      <xdr:spPr>
        <a:xfrm>
          <a:off x="16370300" y="6574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8" name="フローチャート: 判断 527"/>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19609</xdr:rowOff>
    </xdr:from>
    <xdr:to>
      <xdr:col>81</xdr:col>
      <xdr:colOff>50800</xdr:colOff>
      <xdr:row>39</xdr:row>
      <xdr:rowOff>29287</xdr:rowOff>
    </xdr:to>
    <xdr:cxnSp macro="">
      <xdr:nvCxnSpPr>
        <xdr:cNvPr id="529" name="直線コネクタ 528"/>
        <xdr:cNvCxnSpPr/>
      </xdr:nvCxnSpPr>
      <xdr:spPr>
        <a:xfrm flipV="1">
          <a:off x="14592300" y="6706159"/>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30" name="フローチャート: 判断 529"/>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31" name="テキスト ボックス 530"/>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23190</xdr:rowOff>
    </xdr:from>
    <xdr:to>
      <xdr:col>76</xdr:col>
      <xdr:colOff>114300</xdr:colOff>
      <xdr:row>39</xdr:row>
      <xdr:rowOff>29287</xdr:rowOff>
    </xdr:to>
    <xdr:cxnSp macro="">
      <xdr:nvCxnSpPr>
        <xdr:cNvPr id="532" name="直線コネクタ 531"/>
        <xdr:cNvCxnSpPr/>
      </xdr:nvCxnSpPr>
      <xdr:spPr>
        <a:xfrm>
          <a:off x="13703300" y="6709740"/>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3" name="フローチャート: 判断 532"/>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9212</xdr:rowOff>
    </xdr:from>
    <xdr:ext cx="469744" cy="259045"/>
    <xdr:sp macro="" textlink="">
      <xdr:nvSpPr>
        <xdr:cNvPr id="534" name="テキスト ボックス 533"/>
        <xdr:cNvSpPr txBox="1"/>
      </xdr:nvSpPr>
      <xdr:spPr>
        <a:xfrm>
          <a:off x="14357428" y="635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12598</xdr:rowOff>
    </xdr:from>
    <xdr:to>
      <xdr:col>71</xdr:col>
      <xdr:colOff>177800</xdr:colOff>
      <xdr:row>39</xdr:row>
      <xdr:rowOff>23190</xdr:rowOff>
    </xdr:to>
    <xdr:cxnSp macro="">
      <xdr:nvCxnSpPr>
        <xdr:cNvPr id="535" name="直線コネクタ 534"/>
        <xdr:cNvCxnSpPr/>
      </xdr:nvCxnSpPr>
      <xdr:spPr>
        <a:xfrm>
          <a:off x="12814300" y="6699148"/>
          <a:ext cx="889000" cy="10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6" name="フローチャート: 判断 535"/>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54779</xdr:rowOff>
    </xdr:from>
    <xdr:ext cx="469744" cy="259045"/>
    <xdr:sp macro="" textlink="">
      <xdr:nvSpPr>
        <xdr:cNvPr id="537" name="テキスト ボックス 536"/>
        <xdr:cNvSpPr txBox="1"/>
      </xdr:nvSpPr>
      <xdr:spPr>
        <a:xfrm>
          <a:off x="13468428" y="622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8" name="フローチャート: 判断 537"/>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86707</xdr:rowOff>
    </xdr:from>
    <xdr:ext cx="469744" cy="259045"/>
    <xdr:sp macro="" textlink="">
      <xdr:nvSpPr>
        <xdr:cNvPr id="539" name="テキスト ボックス 538"/>
        <xdr:cNvSpPr txBox="1"/>
      </xdr:nvSpPr>
      <xdr:spPr>
        <a:xfrm>
          <a:off x="12579428" y="625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142621</xdr:rowOff>
    </xdr:from>
    <xdr:to>
      <xdr:col>85</xdr:col>
      <xdr:colOff>177800</xdr:colOff>
      <xdr:row>38</xdr:row>
      <xdr:rowOff>72771</xdr:rowOff>
    </xdr:to>
    <xdr:sp macro="" textlink="">
      <xdr:nvSpPr>
        <xdr:cNvPr id="545" name="楕円 544"/>
        <xdr:cNvSpPr/>
      </xdr:nvSpPr>
      <xdr:spPr>
        <a:xfrm>
          <a:off x="16268700" y="648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165498</xdr:rowOff>
    </xdr:from>
    <xdr:ext cx="469744" cy="259045"/>
    <xdr:sp macro="" textlink="">
      <xdr:nvSpPr>
        <xdr:cNvPr id="546" name="災害復旧事業費該当値テキスト"/>
        <xdr:cNvSpPr txBox="1"/>
      </xdr:nvSpPr>
      <xdr:spPr>
        <a:xfrm>
          <a:off x="16370300" y="63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140259</xdr:rowOff>
    </xdr:from>
    <xdr:to>
      <xdr:col>81</xdr:col>
      <xdr:colOff>101600</xdr:colOff>
      <xdr:row>39</xdr:row>
      <xdr:rowOff>70409</xdr:rowOff>
    </xdr:to>
    <xdr:sp macro="" textlink="">
      <xdr:nvSpPr>
        <xdr:cNvPr id="547" name="楕円 546"/>
        <xdr:cNvSpPr/>
      </xdr:nvSpPr>
      <xdr:spPr>
        <a:xfrm>
          <a:off x="15430500" y="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61536</xdr:rowOff>
    </xdr:from>
    <xdr:ext cx="378565" cy="259045"/>
    <xdr:sp macro="" textlink="">
      <xdr:nvSpPr>
        <xdr:cNvPr id="548" name="テキスト ボックス 547"/>
        <xdr:cNvSpPr txBox="1"/>
      </xdr:nvSpPr>
      <xdr:spPr>
        <a:xfrm>
          <a:off x="15292017" y="674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149937</xdr:rowOff>
    </xdr:from>
    <xdr:to>
      <xdr:col>76</xdr:col>
      <xdr:colOff>165100</xdr:colOff>
      <xdr:row>39</xdr:row>
      <xdr:rowOff>80087</xdr:rowOff>
    </xdr:to>
    <xdr:sp macro="" textlink="">
      <xdr:nvSpPr>
        <xdr:cNvPr id="549" name="楕円 548"/>
        <xdr:cNvSpPr/>
      </xdr:nvSpPr>
      <xdr:spPr>
        <a:xfrm>
          <a:off x="14541500" y="666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71214</xdr:rowOff>
    </xdr:from>
    <xdr:ext cx="378565" cy="259045"/>
    <xdr:sp macro="" textlink="">
      <xdr:nvSpPr>
        <xdr:cNvPr id="550" name="テキスト ボックス 549"/>
        <xdr:cNvSpPr txBox="1"/>
      </xdr:nvSpPr>
      <xdr:spPr>
        <a:xfrm>
          <a:off x="14403017" y="6757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143840</xdr:rowOff>
    </xdr:from>
    <xdr:to>
      <xdr:col>72</xdr:col>
      <xdr:colOff>38100</xdr:colOff>
      <xdr:row>39</xdr:row>
      <xdr:rowOff>73990</xdr:rowOff>
    </xdr:to>
    <xdr:sp macro="" textlink="">
      <xdr:nvSpPr>
        <xdr:cNvPr id="551" name="楕円 550"/>
        <xdr:cNvSpPr/>
      </xdr:nvSpPr>
      <xdr:spPr>
        <a:xfrm>
          <a:off x="13652500" y="66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65117</xdr:rowOff>
    </xdr:from>
    <xdr:ext cx="378565" cy="259045"/>
    <xdr:sp macro="" textlink="">
      <xdr:nvSpPr>
        <xdr:cNvPr id="552" name="テキスト ボックス 551"/>
        <xdr:cNvSpPr txBox="1"/>
      </xdr:nvSpPr>
      <xdr:spPr>
        <a:xfrm>
          <a:off x="13514017" y="6751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133248</xdr:rowOff>
    </xdr:from>
    <xdr:to>
      <xdr:col>67</xdr:col>
      <xdr:colOff>101600</xdr:colOff>
      <xdr:row>39</xdr:row>
      <xdr:rowOff>63398</xdr:rowOff>
    </xdr:to>
    <xdr:sp macro="" textlink="">
      <xdr:nvSpPr>
        <xdr:cNvPr id="553" name="楕円 552"/>
        <xdr:cNvSpPr/>
      </xdr:nvSpPr>
      <xdr:spPr>
        <a:xfrm>
          <a:off x="12763500" y="664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54525</xdr:rowOff>
    </xdr:from>
    <xdr:ext cx="378565" cy="259045"/>
    <xdr:sp macro="" textlink="">
      <xdr:nvSpPr>
        <xdr:cNvPr id="554" name="テキスト ボックス 553"/>
        <xdr:cNvSpPr txBox="1"/>
      </xdr:nvSpPr>
      <xdr:spPr>
        <a:xfrm>
          <a:off x="12625017" y="6741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4" name="テキスト ボックス 61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6" name="テキスト ボックス 615"/>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8" name="テキスト ボックス 617"/>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20" name="テキスト ボックス 619"/>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4" name="テキスト ボックス 623"/>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8" name="テキスト ボックス 627"/>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2" name="直線コネクタ 631"/>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3"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4" name="直線コネクタ 633"/>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5"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6" name="直線コネクタ 635"/>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58433</xdr:rowOff>
    </xdr:from>
    <xdr:to>
      <xdr:col>85</xdr:col>
      <xdr:colOff>127000</xdr:colOff>
      <xdr:row>72</xdr:row>
      <xdr:rowOff>82836</xdr:rowOff>
    </xdr:to>
    <xdr:cxnSp macro="">
      <xdr:nvCxnSpPr>
        <xdr:cNvPr id="637" name="直線コネクタ 636"/>
        <xdr:cNvCxnSpPr/>
      </xdr:nvCxnSpPr>
      <xdr:spPr>
        <a:xfrm flipV="1">
          <a:off x="15481300" y="12402833"/>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8"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9" name="フローチャート: 判断 638"/>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82836</xdr:rowOff>
    </xdr:from>
    <xdr:to>
      <xdr:col>81</xdr:col>
      <xdr:colOff>50800</xdr:colOff>
      <xdr:row>72</xdr:row>
      <xdr:rowOff>122955</xdr:rowOff>
    </xdr:to>
    <xdr:cxnSp macro="">
      <xdr:nvCxnSpPr>
        <xdr:cNvPr id="640" name="直線コネクタ 639"/>
        <xdr:cNvCxnSpPr/>
      </xdr:nvCxnSpPr>
      <xdr:spPr>
        <a:xfrm flipV="1">
          <a:off x="14592300" y="12427236"/>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41" name="フローチャート: 判断 640"/>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2" name="テキスト ボックス 641"/>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122955</xdr:rowOff>
    </xdr:from>
    <xdr:to>
      <xdr:col>76</xdr:col>
      <xdr:colOff>114300</xdr:colOff>
      <xdr:row>72</xdr:row>
      <xdr:rowOff>145929</xdr:rowOff>
    </xdr:to>
    <xdr:cxnSp macro="">
      <xdr:nvCxnSpPr>
        <xdr:cNvPr id="643" name="直線コネクタ 642"/>
        <xdr:cNvCxnSpPr/>
      </xdr:nvCxnSpPr>
      <xdr:spPr>
        <a:xfrm flipV="1">
          <a:off x="13703300" y="1246735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4" name="フローチャート: 判断 643"/>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5" name="テキスト ボックス 644"/>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108324</xdr:rowOff>
    </xdr:from>
    <xdr:to>
      <xdr:col>71</xdr:col>
      <xdr:colOff>177800</xdr:colOff>
      <xdr:row>72</xdr:row>
      <xdr:rowOff>145929</xdr:rowOff>
    </xdr:to>
    <xdr:cxnSp macro="">
      <xdr:nvCxnSpPr>
        <xdr:cNvPr id="646" name="直線コネクタ 645"/>
        <xdr:cNvCxnSpPr/>
      </xdr:nvCxnSpPr>
      <xdr:spPr>
        <a:xfrm>
          <a:off x="12814300" y="12452724"/>
          <a:ext cx="889000" cy="3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7" name="フローチャート: 判断 646"/>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103588</xdr:rowOff>
    </xdr:from>
    <xdr:ext cx="534377" cy="259045"/>
    <xdr:sp macro="" textlink="">
      <xdr:nvSpPr>
        <xdr:cNvPr id="648" name="テキスト ボックス 647"/>
        <xdr:cNvSpPr txBox="1"/>
      </xdr:nvSpPr>
      <xdr:spPr>
        <a:xfrm>
          <a:off x="13436111" y="1296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9" name="フローチャート: 判断 648"/>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84158</xdr:rowOff>
    </xdr:from>
    <xdr:ext cx="534377" cy="259045"/>
    <xdr:sp macro="" textlink="">
      <xdr:nvSpPr>
        <xdr:cNvPr id="650" name="テキスト ボックス 649"/>
        <xdr:cNvSpPr txBox="1"/>
      </xdr:nvSpPr>
      <xdr:spPr>
        <a:xfrm>
          <a:off x="12547111" y="1294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7633</xdr:rowOff>
    </xdr:from>
    <xdr:to>
      <xdr:col>85</xdr:col>
      <xdr:colOff>177800</xdr:colOff>
      <xdr:row>72</xdr:row>
      <xdr:rowOff>109233</xdr:rowOff>
    </xdr:to>
    <xdr:sp macro="" textlink="">
      <xdr:nvSpPr>
        <xdr:cNvPr id="656" name="楕円 655"/>
        <xdr:cNvSpPr/>
      </xdr:nvSpPr>
      <xdr:spPr>
        <a:xfrm>
          <a:off x="16268700" y="1235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30510</xdr:rowOff>
    </xdr:from>
    <xdr:ext cx="534377" cy="259045"/>
    <xdr:sp macro="" textlink="">
      <xdr:nvSpPr>
        <xdr:cNvPr id="657" name="公債費該当値テキスト"/>
        <xdr:cNvSpPr txBox="1"/>
      </xdr:nvSpPr>
      <xdr:spPr>
        <a:xfrm>
          <a:off x="16370300" y="1220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32036</xdr:rowOff>
    </xdr:from>
    <xdr:to>
      <xdr:col>81</xdr:col>
      <xdr:colOff>101600</xdr:colOff>
      <xdr:row>72</xdr:row>
      <xdr:rowOff>133636</xdr:rowOff>
    </xdr:to>
    <xdr:sp macro="" textlink="">
      <xdr:nvSpPr>
        <xdr:cNvPr id="658" name="楕円 657"/>
        <xdr:cNvSpPr/>
      </xdr:nvSpPr>
      <xdr:spPr>
        <a:xfrm>
          <a:off x="15430500" y="1237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150163</xdr:rowOff>
    </xdr:from>
    <xdr:ext cx="534377" cy="259045"/>
    <xdr:sp macro="" textlink="">
      <xdr:nvSpPr>
        <xdr:cNvPr id="659" name="テキスト ボックス 658"/>
        <xdr:cNvSpPr txBox="1"/>
      </xdr:nvSpPr>
      <xdr:spPr>
        <a:xfrm>
          <a:off x="15214111" y="121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72155</xdr:rowOff>
    </xdr:from>
    <xdr:to>
      <xdr:col>76</xdr:col>
      <xdr:colOff>165100</xdr:colOff>
      <xdr:row>73</xdr:row>
      <xdr:rowOff>2305</xdr:rowOff>
    </xdr:to>
    <xdr:sp macro="" textlink="">
      <xdr:nvSpPr>
        <xdr:cNvPr id="660" name="楕円 659"/>
        <xdr:cNvSpPr/>
      </xdr:nvSpPr>
      <xdr:spPr>
        <a:xfrm>
          <a:off x="14541500" y="12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18832</xdr:rowOff>
    </xdr:from>
    <xdr:ext cx="534377" cy="259045"/>
    <xdr:sp macro="" textlink="">
      <xdr:nvSpPr>
        <xdr:cNvPr id="661" name="テキスト ボックス 660"/>
        <xdr:cNvSpPr txBox="1"/>
      </xdr:nvSpPr>
      <xdr:spPr>
        <a:xfrm>
          <a:off x="14325111" y="121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95129</xdr:rowOff>
    </xdr:from>
    <xdr:to>
      <xdr:col>72</xdr:col>
      <xdr:colOff>38100</xdr:colOff>
      <xdr:row>73</xdr:row>
      <xdr:rowOff>25279</xdr:rowOff>
    </xdr:to>
    <xdr:sp macro="" textlink="">
      <xdr:nvSpPr>
        <xdr:cNvPr id="662" name="楕円 661"/>
        <xdr:cNvSpPr/>
      </xdr:nvSpPr>
      <xdr:spPr>
        <a:xfrm>
          <a:off x="13652500" y="1243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41806</xdr:rowOff>
    </xdr:from>
    <xdr:ext cx="534377" cy="259045"/>
    <xdr:sp macro="" textlink="">
      <xdr:nvSpPr>
        <xdr:cNvPr id="663" name="テキスト ボックス 662"/>
        <xdr:cNvSpPr txBox="1"/>
      </xdr:nvSpPr>
      <xdr:spPr>
        <a:xfrm>
          <a:off x="13436111" y="1221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57524</xdr:rowOff>
    </xdr:from>
    <xdr:to>
      <xdr:col>67</xdr:col>
      <xdr:colOff>101600</xdr:colOff>
      <xdr:row>72</xdr:row>
      <xdr:rowOff>159124</xdr:rowOff>
    </xdr:to>
    <xdr:sp macro="" textlink="">
      <xdr:nvSpPr>
        <xdr:cNvPr id="664" name="楕円 663"/>
        <xdr:cNvSpPr/>
      </xdr:nvSpPr>
      <xdr:spPr>
        <a:xfrm>
          <a:off x="12763500" y="12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4201</xdr:rowOff>
    </xdr:from>
    <xdr:ext cx="534377" cy="259045"/>
    <xdr:sp macro="" textlink="">
      <xdr:nvSpPr>
        <xdr:cNvPr id="665" name="テキスト ボックス 664"/>
        <xdr:cNvSpPr txBox="1"/>
      </xdr:nvSpPr>
      <xdr:spPr>
        <a:xfrm>
          <a:off x="12547111" y="121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7" name="テキスト ボックス 686"/>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9" name="テキスト ボックス 68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91" name="直線コネクタ 690"/>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2"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3" name="直線コネクタ 692"/>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4"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5" name="直線コネクタ 694"/>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72851</xdr:rowOff>
    </xdr:from>
    <xdr:to>
      <xdr:col>85</xdr:col>
      <xdr:colOff>127000</xdr:colOff>
      <xdr:row>98</xdr:row>
      <xdr:rowOff>20338</xdr:rowOff>
    </xdr:to>
    <xdr:cxnSp macro="">
      <xdr:nvCxnSpPr>
        <xdr:cNvPr id="696" name="直線コネクタ 695"/>
        <xdr:cNvCxnSpPr/>
      </xdr:nvCxnSpPr>
      <xdr:spPr>
        <a:xfrm>
          <a:off x="15481300" y="16703501"/>
          <a:ext cx="838200" cy="11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40846</xdr:rowOff>
    </xdr:from>
    <xdr:ext cx="534377" cy="259045"/>
    <xdr:sp macro="" textlink="">
      <xdr:nvSpPr>
        <xdr:cNvPr id="697" name="積立金平均値テキスト"/>
        <xdr:cNvSpPr txBox="1"/>
      </xdr:nvSpPr>
      <xdr:spPr>
        <a:xfrm>
          <a:off x="16370300" y="16500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8" name="フローチャート: 判断 697"/>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72851</xdr:rowOff>
    </xdr:from>
    <xdr:to>
      <xdr:col>81</xdr:col>
      <xdr:colOff>50800</xdr:colOff>
      <xdr:row>97</xdr:row>
      <xdr:rowOff>137023</xdr:rowOff>
    </xdr:to>
    <xdr:cxnSp macro="">
      <xdr:nvCxnSpPr>
        <xdr:cNvPr id="699" name="直線コネクタ 698"/>
        <xdr:cNvCxnSpPr/>
      </xdr:nvCxnSpPr>
      <xdr:spPr>
        <a:xfrm flipV="1">
          <a:off x="14592300" y="16703501"/>
          <a:ext cx="889000" cy="6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700" name="フローチャート: 判断 699"/>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100696</xdr:rowOff>
    </xdr:from>
    <xdr:ext cx="534377" cy="259045"/>
    <xdr:sp macro="" textlink="">
      <xdr:nvSpPr>
        <xdr:cNvPr id="701" name="テキスト ボックス 700"/>
        <xdr:cNvSpPr txBox="1"/>
      </xdr:nvSpPr>
      <xdr:spPr>
        <a:xfrm>
          <a:off x="15214111" y="1638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137023</xdr:rowOff>
    </xdr:from>
    <xdr:to>
      <xdr:col>76</xdr:col>
      <xdr:colOff>114300</xdr:colOff>
      <xdr:row>97</xdr:row>
      <xdr:rowOff>160502</xdr:rowOff>
    </xdr:to>
    <xdr:cxnSp macro="">
      <xdr:nvCxnSpPr>
        <xdr:cNvPr id="702" name="直線コネクタ 701"/>
        <xdr:cNvCxnSpPr/>
      </xdr:nvCxnSpPr>
      <xdr:spPr>
        <a:xfrm flipV="1">
          <a:off x="13703300" y="16767673"/>
          <a:ext cx="889000" cy="2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3" name="フローチャート: 判断 702"/>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94197</xdr:rowOff>
    </xdr:from>
    <xdr:ext cx="534377" cy="259045"/>
    <xdr:sp macro="" textlink="">
      <xdr:nvSpPr>
        <xdr:cNvPr id="704" name="テキスト ボックス 703"/>
        <xdr:cNvSpPr txBox="1"/>
      </xdr:nvSpPr>
      <xdr:spPr>
        <a:xfrm>
          <a:off x="14325111" y="163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160502</xdr:rowOff>
    </xdr:from>
    <xdr:to>
      <xdr:col>71</xdr:col>
      <xdr:colOff>177800</xdr:colOff>
      <xdr:row>98</xdr:row>
      <xdr:rowOff>92838</xdr:rowOff>
    </xdr:to>
    <xdr:cxnSp macro="">
      <xdr:nvCxnSpPr>
        <xdr:cNvPr id="705" name="直線コネクタ 704"/>
        <xdr:cNvCxnSpPr/>
      </xdr:nvCxnSpPr>
      <xdr:spPr>
        <a:xfrm flipV="1">
          <a:off x="12814300" y="16791152"/>
          <a:ext cx="889000" cy="10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6" name="フローチャート: 判断 705"/>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7" name="テキスト ボックス 706"/>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8" name="フローチャート: 判断 707"/>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139492</xdr:rowOff>
    </xdr:from>
    <xdr:ext cx="469744" cy="259045"/>
    <xdr:sp macro="" textlink="">
      <xdr:nvSpPr>
        <xdr:cNvPr id="709" name="テキスト ボックス 708"/>
        <xdr:cNvSpPr txBox="1"/>
      </xdr:nvSpPr>
      <xdr:spPr>
        <a:xfrm>
          <a:off x="12579428" y="16598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140988</xdr:rowOff>
    </xdr:from>
    <xdr:to>
      <xdr:col>85</xdr:col>
      <xdr:colOff>177800</xdr:colOff>
      <xdr:row>98</xdr:row>
      <xdr:rowOff>71138</xdr:rowOff>
    </xdr:to>
    <xdr:sp macro="" textlink="">
      <xdr:nvSpPr>
        <xdr:cNvPr id="715" name="楕円 714"/>
        <xdr:cNvSpPr/>
      </xdr:nvSpPr>
      <xdr:spPr>
        <a:xfrm>
          <a:off x="16268700" y="167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119415</xdr:rowOff>
    </xdr:from>
    <xdr:ext cx="469744" cy="259045"/>
    <xdr:sp macro="" textlink="">
      <xdr:nvSpPr>
        <xdr:cNvPr id="716" name="積立金該当値テキスト"/>
        <xdr:cNvSpPr txBox="1"/>
      </xdr:nvSpPr>
      <xdr:spPr>
        <a:xfrm>
          <a:off x="16370300" y="16750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22051</xdr:rowOff>
    </xdr:from>
    <xdr:to>
      <xdr:col>81</xdr:col>
      <xdr:colOff>101600</xdr:colOff>
      <xdr:row>97</xdr:row>
      <xdr:rowOff>123651</xdr:rowOff>
    </xdr:to>
    <xdr:sp macro="" textlink="">
      <xdr:nvSpPr>
        <xdr:cNvPr id="717" name="楕円 716"/>
        <xdr:cNvSpPr/>
      </xdr:nvSpPr>
      <xdr:spPr>
        <a:xfrm>
          <a:off x="15430500" y="1665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114778</xdr:rowOff>
    </xdr:from>
    <xdr:ext cx="534377" cy="259045"/>
    <xdr:sp macro="" textlink="">
      <xdr:nvSpPr>
        <xdr:cNvPr id="718" name="テキスト ボックス 717"/>
        <xdr:cNvSpPr txBox="1"/>
      </xdr:nvSpPr>
      <xdr:spPr>
        <a:xfrm>
          <a:off x="15214111" y="1674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86223</xdr:rowOff>
    </xdr:from>
    <xdr:to>
      <xdr:col>76</xdr:col>
      <xdr:colOff>165100</xdr:colOff>
      <xdr:row>98</xdr:row>
      <xdr:rowOff>16373</xdr:rowOff>
    </xdr:to>
    <xdr:sp macro="" textlink="">
      <xdr:nvSpPr>
        <xdr:cNvPr id="719" name="楕円 718"/>
        <xdr:cNvSpPr/>
      </xdr:nvSpPr>
      <xdr:spPr>
        <a:xfrm>
          <a:off x="14541500" y="1671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7500</xdr:rowOff>
    </xdr:from>
    <xdr:ext cx="469744" cy="259045"/>
    <xdr:sp macro="" textlink="">
      <xdr:nvSpPr>
        <xdr:cNvPr id="720" name="テキスト ボックス 719"/>
        <xdr:cNvSpPr txBox="1"/>
      </xdr:nvSpPr>
      <xdr:spPr>
        <a:xfrm>
          <a:off x="14357428" y="1680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109702</xdr:rowOff>
    </xdr:from>
    <xdr:to>
      <xdr:col>72</xdr:col>
      <xdr:colOff>38100</xdr:colOff>
      <xdr:row>98</xdr:row>
      <xdr:rowOff>39852</xdr:rowOff>
    </xdr:to>
    <xdr:sp macro="" textlink="">
      <xdr:nvSpPr>
        <xdr:cNvPr id="721" name="楕円 720"/>
        <xdr:cNvSpPr/>
      </xdr:nvSpPr>
      <xdr:spPr>
        <a:xfrm>
          <a:off x="13652500" y="1674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56379</xdr:rowOff>
    </xdr:from>
    <xdr:ext cx="469744" cy="259045"/>
    <xdr:sp macro="" textlink="">
      <xdr:nvSpPr>
        <xdr:cNvPr id="722" name="テキスト ボックス 721"/>
        <xdr:cNvSpPr txBox="1"/>
      </xdr:nvSpPr>
      <xdr:spPr>
        <a:xfrm>
          <a:off x="13468428" y="1651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42038</xdr:rowOff>
    </xdr:from>
    <xdr:to>
      <xdr:col>67</xdr:col>
      <xdr:colOff>101600</xdr:colOff>
      <xdr:row>98</xdr:row>
      <xdr:rowOff>143638</xdr:rowOff>
    </xdr:to>
    <xdr:sp macro="" textlink="">
      <xdr:nvSpPr>
        <xdr:cNvPr id="723" name="楕円 722"/>
        <xdr:cNvSpPr/>
      </xdr:nvSpPr>
      <xdr:spPr>
        <a:xfrm>
          <a:off x="12763500" y="1684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134765</xdr:rowOff>
    </xdr:from>
    <xdr:ext cx="469744" cy="259045"/>
    <xdr:sp macro="" textlink="">
      <xdr:nvSpPr>
        <xdr:cNvPr id="724" name="テキスト ボックス 723"/>
        <xdr:cNvSpPr txBox="1"/>
      </xdr:nvSpPr>
      <xdr:spPr>
        <a:xfrm>
          <a:off x="12579428" y="1693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8" name="直線コネクタ 747"/>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51"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2" name="直線コネクタ 751"/>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87122</xdr:rowOff>
    </xdr:from>
    <xdr:to>
      <xdr:col>116</xdr:col>
      <xdr:colOff>63500</xdr:colOff>
      <xdr:row>33</xdr:row>
      <xdr:rowOff>107315</xdr:rowOff>
    </xdr:to>
    <xdr:cxnSp macro="">
      <xdr:nvCxnSpPr>
        <xdr:cNvPr id="753" name="直線コネクタ 752"/>
        <xdr:cNvCxnSpPr/>
      </xdr:nvCxnSpPr>
      <xdr:spPr>
        <a:xfrm>
          <a:off x="21323300" y="5744972"/>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4"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5" name="フローチャート: 判断 754"/>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87122</xdr:rowOff>
    </xdr:from>
    <xdr:to>
      <xdr:col>111</xdr:col>
      <xdr:colOff>177800</xdr:colOff>
      <xdr:row>33</xdr:row>
      <xdr:rowOff>138176</xdr:rowOff>
    </xdr:to>
    <xdr:cxnSp macro="">
      <xdr:nvCxnSpPr>
        <xdr:cNvPr id="756" name="直線コネクタ 755"/>
        <xdr:cNvCxnSpPr/>
      </xdr:nvCxnSpPr>
      <xdr:spPr>
        <a:xfrm flipV="1">
          <a:off x="20434300" y="5744972"/>
          <a:ext cx="8890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7" name="フローチャート: 判断 756"/>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8" name="テキスト ボックス 757"/>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138176</xdr:rowOff>
    </xdr:from>
    <xdr:to>
      <xdr:col>107</xdr:col>
      <xdr:colOff>50800</xdr:colOff>
      <xdr:row>33</xdr:row>
      <xdr:rowOff>158750</xdr:rowOff>
    </xdr:to>
    <xdr:cxnSp macro="">
      <xdr:nvCxnSpPr>
        <xdr:cNvPr id="759" name="直線コネクタ 758"/>
        <xdr:cNvCxnSpPr/>
      </xdr:nvCxnSpPr>
      <xdr:spPr>
        <a:xfrm flipV="1">
          <a:off x="19545300" y="57960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60" name="フローチャート: 判断 759"/>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61" name="テキスト ボックス 760"/>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140653</xdr:rowOff>
    </xdr:from>
    <xdr:to>
      <xdr:col>102</xdr:col>
      <xdr:colOff>114300</xdr:colOff>
      <xdr:row>33</xdr:row>
      <xdr:rowOff>158750</xdr:rowOff>
    </xdr:to>
    <xdr:cxnSp macro="">
      <xdr:nvCxnSpPr>
        <xdr:cNvPr id="762" name="直線コネクタ 761"/>
        <xdr:cNvCxnSpPr/>
      </xdr:nvCxnSpPr>
      <xdr:spPr>
        <a:xfrm>
          <a:off x="18656300" y="5798503"/>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3" name="フローチャート: 判断 762"/>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4" name="テキスト ボックス 763"/>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5" name="フローチャート: 判断 764"/>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6" name="テキスト ボックス 765"/>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56515</xdr:rowOff>
    </xdr:from>
    <xdr:to>
      <xdr:col>116</xdr:col>
      <xdr:colOff>114300</xdr:colOff>
      <xdr:row>33</xdr:row>
      <xdr:rowOff>158115</xdr:rowOff>
    </xdr:to>
    <xdr:sp macro="" textlink="">
      <xdr:nvSpPr>
        <xdr:cNvPr id="772" name="楕円 771"/>
        <xdr:cNvSpPr/>
      </xdr:nvSpPr>
      <xdr:spPr>
        <a:xfrm>
          <a:off x="22110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79392</xdr:rowOff>
    </xdr:from>
    <xdr:ext cx="469744" cy="259045"/>
    <xdr:sp macro="" textlink="">
      <xdr:nvSpPr>
        <xdr:cNvPr id="773" name="投資及び出資金該当値テキスト"/>
        <xdr:cNvSpPr txBox="1"/>
      </xdr:nvSpPr>
      <xdr:spPr>
        <a:xfrm>
          <a:off x="22212300" y="55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36322</xdr:rowOff>
    </xdr:from>
    <xdr:to>
      <xdr:col>112</xdr:col>
      <xdr:colOff>38100</xdr:colOff>
      <xdr:row>33</xdr:row>
      <xdr:rowOff>137922</xdr:rowOff>
    </xdr:to>
    <xdr:sp macro="" textlink="">
      <xdr:nvSpPr>
        <xdr:cNvPr id="774" name="楕円 773"/>
        <xdr:cNvSpPr/>
      </xdr:nvSpPr>
      <xdr:spPr>
        <a:xfrm>
          <a:off x="21272500" y="569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31</xdr:row>
      <xdr:rowOff>154449</xdr:rowOff>
    </xdr:from>
    <xdr:ext cx="469744" cy="259045"/>
    <xdr:sp macro="" textlink="">
      <xdr:nvSpPr>
        <xdr:cNvPr id="775" name="テキスト ボックス 774"/>
        <xdr:cNvSpPr txBox="1"/>
      </xdr:nvSpPr>
      <xdr:spPr>
        <a:xfrm>
          <a:off x="21088428" y="546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87376</xdr:rowOff>
    </xdr:from>
    <xdr:to>
      <xdr:col>107</xdr:col>
      <xdr:colOff>101600</xdr:colOff>
      <xdr:row>34</xdr:row>
      <xdr:rowOff>17526</xdr:rowOff>
    </xdr:to>
    <xdr:sp macro="" textlink="">
      <xdr:nvSpPr>
        <xdr:cNvPr id="776" name="楕円 775"/>
        <xdr:cNvSpPr/>
      </xdr:nvSpPr>
      <xdr:spPr>
        <a:xfrm>
          <a:off x="20383500" y="574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34053</xdr:rowOff>
    </xdr:from>
    <xdr:ext cx="469744" cy="259045"/>
    <xdr:sp macro="" textlink="">
      <xdr:nvSpPr>
        <xdr:cNvPr id="777" name="テキスト ボックス 776"/>
        <xdr:cNvSpPr txBox="1"/>
      </xdr:nvSpPr>
      <xdr:spPr>
        <a:xfrm>
          <a:off x="20199428" y="552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107950</xdr:rowOff>
    </xdr:from>
    <xdr:to>
      <xdr:col>102</xdr:col>
      <xdr:colOff>165100</xdr:colOff>
      <xdr:row>34</xdr:row>
      <xdr:rowOff>38100</xdr:rowOff>
    </xdr:to>
    <xdr:sp macro="" textlink="">
      <xdr:nvSpPr>
        <xdr:cNvPr id="778" name="楕円 777"/>
        <xdr:cNvSpPr/>
      </xdr:nvSpPr>
      <xdr:spPr>
        <a:xfrm>
          <a:off x="19494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32</xdr:row>
      <xdr:rowOff>54627</xdr:rowOff>
    </xdr:from>
    <xdr:ext cx="469744" cy="259045"/>
    <xdr:sp macro="" textlink="">
      <xdr:nvSpPr>
        <xdr:cNvPr id="779" name="テキスト ボックス 778"/>
        <xdr:cNvSpPr txBox="1"/>
      </xdr:nvSpPr>
      <xdr:spPr>
        <a:xfrm>
          <a:off x="19310428"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89853</xdr:rowOff>
    </xdr:from>
    <xdr:to>
      <xdr:col>98</xdr:col>
      <xdr:colOff>38100</xdr:colOff>
      <xdr:row>34</xdr:row>
      <xdr:rowOff>20003</xdr:rowOff>
    </xdr:to>
    <xdr:sp macro="" textlink="">
      <xdr:nvSpPr>
        <xdr:cNvPr id="780" name="楕円 779"/>
        <xdr:cNvSpPr/>
      </xdr:nvSpPr>
      <xdr:spPr>
        <a:xfrm>
          <a:off x="18605500" y="574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36530</xdr:rowOff>
    </xdr:from>
    <xdr:ext cx="469744" cy="259045"/>
    <xdr:sp macro="" textlink="">
      <xdr:nvSpPr>
        <xdr:cNvPr id="781" name="テキスト ボックス 780"/>
        <xdr:cNvSpPr txBox="1"/>
      </xdr:nvSpPr>
      <xdr:spPr>
        <a:xfrm>
          <a:off x="18421428" y="552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3" name="テキスト ボックス 80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5" name="直線コネクタ 804"/>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6"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7" name="直線コネクタ 806"/>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8"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9" name="直線コネクタ 808"/>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163988</xdr:rowOff>
    </xdr:from>
    <xdr:to>
      <xdr:col>116</xdr:col>
      <xdr:colOff>63500</xdr:colOff>
      <xdr:row>58</xdr:row>
      <xdr:rowOff>166103</xdr:rowOff>
    </xdr:to>
    <xdr:cxnSp macro="">
      <xdr:nvCxnSpPr>
        <xdr:cNvPr id="810" name="直線コネクタ 809"/>
        <xdr:cNvCxnSpPr/>
      </xdr:nvCxnSpPr>
      <xdr:spPr>
        <a:xfrm flipV="1">
          <a:off x="21323300" y="10108088"/>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11"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2" name="フローチャート: 判断 811"/>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145777</xdr:rowOff>
    </xdr:from>
    <xdr:to>
      <xdr:col>111</xdr:col>
      <xdr:colOff>177800</xdr:colOff>
      <xdr:row>58</xdr:row>
      <xdr:rowOff>166103</xdr:rowOff>
    </xdr:to>
    <xdr:cxnSp macro="">
      <xdr:nvCxnSpPr>
        <xdr:cNvPr id="813" name="直線コネクタ 812"/>
        <xdr:cNvCxnSpPr/>
      </xdr:nvCxnSpPr>
      <xdr:spPr>
        <a:xfrm>
          <a:off x="20434300" y="10089877"/>
          <a:ext cx="889000" cy="20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4" name="フローチャート: 判断 813"/>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5" name="テキスト ボックス 814"/>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145777</xdr:rowOff>
    </xdr:from>
    <xdr:to>
      <xdr:col>107</xdr:col>
      <xdr:colOff>50800</xdr:colOff>
      <xdr:row>58</xdr:row>
      <xdr:rowOff>161589</xdr:rowOff>
    </xdr:to>
    <xdr:cxnSp macro="">
      <xdr:nvCxnSpPr>
        <xdr:cNvPr id="816" name="直線コネクタ 815"/>
        <xdr:cNvCxnSpPr/>
      </xdr:nvCxnSpPr>
      <xdr:spPr>
        <a:xfrm flipV="1">
          <a:off x="19545300" y="10089877"/>
          <a:ext cx="889000" cy="1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7" name="フローチャート: 判断 816"/>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8" name="テキスト ボックス 817"/>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158541</xdr:rowOff>
    </xdr:from>
    <xdr:to>
      <xdr:col>102</xdr:col>
      <xdr:colOff>114300</xdr:colOff>
      <xdr:row>58</xdr:row>
      <xdr:rowOff>161589</xdr:rowOff>
    </xdr:to>
    <xdr:cxnSp macro="">
      <xdr:nvCxnSpPr>
        <xdr:cNvPr id="819" name="直線コネクタ 818"/>
        <xdr:cNvCxnSpPr/>
      </xdr:nvCxnSpPr>
      <xdr:spPr>
        <a:xfrm>
          <a:off x="18656300" y="1010264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20" name="フローチャート: 判断 819"/>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21" name="テキスト ボックス 820"/>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2" name="フローチャート: 判断 821"/>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3" name="テキスト ボックス 822"/>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113188</xdr:rowOff>
    </xdr:from>
    <xdr:to>
      <xdr:col>116</xdr:col>
      <xdr:colOff>114300</xdr:colOff>
      <xdr:row>59</xdr:row>
      <xdr:rowOff>43338</xdr:rowOff>
    </xdr:to>
    <xdr:sp macro="" textlink="">
      <xdr:nvSpPr>
        <xdr:cNvPr id="829" name="楕円 828"/>
        <xdr:cNvSpPr/>
      </xdr:nvSpPr>
      <xdr:spPr>
        <a:xfrm>
          <a:off x="22110700" y="1005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28115</xdr:rowOff>
    </xdr:from>
    <xdr:ext cx="469744" cy="259045"/>
    <xdr:sp macro="" textlink="">
      <xdr:nvSpPr>
        <xdr:cNvPr id="830" name="貸付金該当値テキスト"/>
        <xdr:cNvSpPr txBox="1"/>
      </xdr:nvSpPr>
      <xdr:spPr>
        <a:xfrm>
          <a:off x="22212300" y="9972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115303</xdr:rowOff>
    </xdr:from>
    <xdr:to>
      <xdr:col>112</xdr:col>
      <xdr:colOff>38100</xdr:colOff>
      <xdr:row>59</xdr:row>
      <xdr:rowOff>45453</xdr:rowOff>
    </xdr:to>
    <xdr:sp macro="" textlink="">
      <xdr:nvSpPr>
        <xdr:cNvPr id="831" name="楕円 830"/>
        <xdr:cNvSpPr/>
      </xdr:nvSpPr>
      <xdr:spPr>
        <a:xfrm>
          <a:off x="21272500" y="1005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36580</xdr:rowOff>
    </xdr:from>
    <xdr:ext cx="469744" cy="259045"/>
    <xdr:sp macro="" textlink="">
      <xdr:nvSpPr>
        <xdr:cNvPr id="832" name="テキスト ボックス 831"/>
        <xdr:cNvSpPr txBox="1"/>
      </xdr:nvSpPr>
      <xdr:spPr>
        <a:xfrm>
          <a:off x="21088428" y="1015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94977</xdr:rowOff>
    </xdr:from>
    <xdr:to>
      <xdr:col>107</xdr:col>
      <xdr:colOff>101600</xdr:colOff>
      <xdr:row>59</xdr:row>
      <xdr:rowOff>25127</xdr:rowOff>
    </xdr:to>
    <xdr:sp macro="" textlink="">
      <xdr:nvSpPr>
        <xdr:cNvPr id="833" name="楕円 832"/>
        <xdr:cNvSpPr/>
      </xdr:nvSpPr>
      <xdr:spPr>
        <a:xfrm>
          <a:off x="20383500" y="100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16254</xdr:rowOff>
    </xdr:from>
    <xdr:ext cx="469744" cy="259045"/>
    <xdr:sp macro="" textlink="">
      <xdr:nvSpPr>
        <xdr:cNvPr id="834" name="テキスト ボックス 833"/>
        <xdr:cNvSpPr txBox="1"/>
      </xdr:nvSpPr>
      <xdr:spPr>
        <a:xfrm>
          <a:off x="20199428" y="1013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110789</xdr:rowOff>
    </xdr:from>
    <xdr:to>
      <xdr:col>102</xdr:col>
      <xdr:colOff>165100</xdr:colOff>
      <xdr:row>59</xdr:row>
      <xdr:rowOff>40939</xdr:rowOff>
    </xdr:to>
    <xdr:sp macro="" textlink="">
      <xdr:nvSpPr>
        <xdr:cNvPr id="835" name="楕円 834"/>
        <xdr:cNvSpPr/>
      </xdr:nvSpPr>
      <xdr:spPr>
        <a:xfrm>
          <a:off x="19494500" y="100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32066</xdr:rowOff>
    </xdr:from>
    <xdr:ext cx="469744" cy="259045"/>
    <xdr:sp macro="" textlink="">
      <xdr:nvSpPr>
        <xdr:cNvPr id="836" name="テキスト ボックス 835"/>
        <xdr:cNvSpPr txBox="1"/>
      </xdr:nvSpPr>
      <xdr:spPr>
        <a:xfrm>
          <a:off x="19310428" y="1014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107741</xdr:rowOff>
    </xdr:from>
    <xdr:to>
      <xdr:col>98</xdr:col>
      <xdr:colOff>38100</xdr:colOff>
      <xdr:row>59</xdr:row>
      <xdr:rowOff>37891</xdr:rowOff>
    </xdr:to>
    <xdr:sp macro="" textlink="">
      <xdr:nvSpPr>
        <xdr:cNvPr id="837" name="楕円 836"/>
        <xdr:cNvSpPr/>
      </xdr:nvSpPr>
      <xdr:spPr>
        <a:xfrm>
          <a:off x="18605500" y="1005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29018</xdr:rowOff>
    </xdr:from>
    <xdr:ext cx="469744" cy="259045"/>
    <xdr:sp macro="" textlink="">
      <xdr:nvSpPr>
        <xdr:cNvPr id="838" name="テキスト ボックス 837"/>
        <xdr:cNvSpPr txBox="1"/>
      </xdr:nvSpPr>
      <xdr:spPr>
        <a:xfrm>
          <a:off x="18421428" y="10144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1" name="テキスト ボックス 85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3" name="テキスト ボックス 85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5" name="テキスト ボックス 85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7" name="テキスト ボックス 85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9" name="テキスト ボックス 85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1" name="テキスト ボックス 86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3" name="直線コネクタ 862"/>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4"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5" name="直線コネクタ 864"/>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6"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7" name="直線コネクタ 866"/>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77101</xdr:rowOff>
    </xdr:from>
    <xdr:to>
      <xdr:col>116</xdr:col>
      <xdr:colOff>63500</xdr:colOff>
      <xdr:row>74</xdr:row>
      <xdr:rowOff>93218</xdr:rowOff>
    </xdr:to>
    <xdr:cxnSp macro="">
      <xdr:nvCxnSpPr>
        <xdr:cNvPr id="868" name="直線コネクタ 867"/>
        <xdr:cNvCxnSpPr/>
      </xdr:nvCxnSpPr>
      <xdr:spPr>
        <a:xfrm flipV="1">
          <a:off x="21323300" y="12764401"/>
          <a:ext cx="838200" cy="1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104856</xdr:rowOff>
    </xdr:from>
    <xdr:ext cx="534377" cy="259045"/>
    <xdr:sp macro="" textlink="">
      <xdr:nvSpPr>
        <xdr:cNvPr id="869" name="繰出金平均値テキスト"/>
        <xdr:cNvSpPr txBox="1"/>
      </xdr:nvSpPr>
      <xdr:spPr>
        <a:xfrm>
          <a:off x="22212300" y="12792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70" name="フローチャート: 判断 869"/>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93218</xdr:rowOff>
    </xdr:from>
    <xdr:to>
      <xdr:col>111</xdr:col>
      <xdr:colOff>177800</xdr:colOff>
      <xdr:row>74</xdr:row>
      <xdr:rowOff>157150</xdr:rowOff>
    </xdr:to>
    <xdr:cxnSp macro="">
      <xdr:nvCxnSpPr>
        <xdr:cNvPr id="871" name="直線コネクタ 870"/>
        <xdr:cNvCxnSpPr/>
      </xdr:nvCxnSpPr>
      <xdr:spPr>
        <a:xfrm flipV="1">
          <a:off x="20434300" y="12780518"/>
          <a:ext cx="889000" cy="63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107332</xdr:rowOff>
    </xdr:from>
    <xdr:ext cx="534377" cy="259045"/>
    <xdr:sp macro="" textlink="">
      <xdr:nvSpPr>
        <xdr:cNvPr id="873" name="テキスト ボックス 872"/>
        <xdr:cNvSpPr txBox="1"/>
      </xdr:nvSpPr>
      <xdr:spPr>
        <a:xfrm>
          <a:off x="21056111" y="1296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157150</xdr:rowOff>
    </xdr:from>
    <xdr:to>
      <xdr:col>107</xdr:col>
      <xdr:colOff>50800</xdr:colOff>
      <xdr:row>75</xdr:row>
      <xdr:rowOff>7112</xdr:rowOff>
    </xdr:to>
    <xdr:cxnSp macro="">
      <xdr:nvCxnSpPr>
        <xdr:cNvPr id="874" name="直線コネクタ 873"/>
        <xdr:cNvCxnSpPr/>
      </xdr:nvCxnSpPr>
      <xdr:spPr>
        <a:xfrm flipV="1">
          <a:off x="19545300" y="12844450"/>
          <a:ext cx="889000" cy="21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5" name="フローチャート: 判断 874"/>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139870</xdr:rowOff>
    </xdr:from>
    <xdr:ext cx="534377" cy="259045"/>
    <xdr:sp macro="" textlink="">
      <xdr:nvSpPr>
        <xdr:cNvPr id="876" name="テキスト ボックス 875"/>
        <xdr:cNvSpPr txBox="1"/>
      </xdr:nvSpPr>
      <xdr:spPr>
        <a:xfrm>
          <a:off x="20167111" y="129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7112</xdr:rowOff>
    </xdr:from>
    <xdr:to>
      <xdr:col>102</xdr:col>
      <xdr:colOff>114300</xdr:colOff>
      <xdr:row>75</xdr:row>
      <xdr:rowOff>40831</xdr:rowOff>
    </xdr:to>
    <xdr:cxnSp macro="">
      <xdr:nvCxnSpPr>
        <xdr:cNvPr id="877" name="直線コネクタ 876"/>
        <xdr:cNvCxnSpPr/>
      </xdr:nvCxnSpPr>
      <xdr:spPr>
        <a:xfrm flipV="1">
          <a:off x="18656300" y="1286586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8" name="フローチャート: 判断 877"/>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156557</xdr:rowOff>
    </xdr:from>
    <xdr:ext cx="534377" cy="259045"/>
    <xdr:sp macro="" textlink="">
      <xdr:nvSpPr>
        <xdr:cNvPr id="879" name="テキスト ボックス 878"/>
        <xdr:cNvSpPr txBox="1"/>
      </xdr:nvSpPr>
      <xdr:spPr>
        <a:xfrm>
          <a:off x="19278111" y="130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80" name="フローチャート: 判断 879"/>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161777</xdr:rowOff>
    </xdr:from>
    <xdr:ext cx="534377" cy="259045"/>
    <xdr:sp macro="" textlink="">
      <xdr:nvSpPr>
        <xdr:cNvPr id="881" name="テキスト ボックス 880"/>
        <xdr:cNvSpPr txBox="1"/>
      </xdr:nvSpPr>
      <xdr:spPr>
        <a:xfrm>
          <a:off x="18389111" y="1302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2" name="テキスト ボックス 88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3" name="テキスト ボックス 88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4" name="テキスト ボックス 88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5" name="テキスト ボックス 88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6" name="テキスト ボックス 88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26301</xdr:rowOff>
    </xdr:from>
    <xdr:to>
      <xdr:col>116</xdr:col>
      <xdr:colOff>114300</xdr:colOff>
      <xdr:row>74</xdr:row>
      <xdr:rowOff>127901</xdr:rowOff>
    </xdr:to>
    <xdr:sp macro="" textlink="">
      <xdr:nvSpPr>
        <xdr:cNvPr id="887" name="楕円 886"/>
        <xdr:cNvSpPr/>
      </xdr:nvSpPr>
      <xdr:spPr>
        <a:xfrm>
          <a:off x="22110700" y="127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49178</xdr:rowOff>
    </xdr:from>
    <xdr:ext cx="534377" cy="259045"/>
    <xdr:sp macro="" textlink="">
      <xdr:nvSpPr>
        <xdr:cNvPr id="888" name="繰出金該当値テキスト"/>
        <xdr:cNvSpPr txBox="1"/>
      </xdr:nvSpPr>
      <xdr:spPr>
        <a:xfrm>
          <a:off x="22212300" y="12565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42418</xdr:rowOff>
    </xdr:from>
    <xdr:to>
      <xdr:col>112</xdr:col>
      <xdr:colOff>38100</xdr:colOff>
      <xdr:row>74</xdr:row>
      <xdr:rowOff>144018</xdr:rowOff>
    </xdr:to>
    <xdr:sp macro="" textlink="">
      <xdr:nvSpPr>
        <xdr:cNvPr id="889" name="楕円 888"/>
        <xdr:cNvSpPr/>
      </xdr:nvSpPr>
      <xdr:spPr>
        <a:xfrm>
          <a:off x="21272500" y="1272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160545</xdr:rowOff>
    </xdr:from>
    <xdr:ext cx="534377" cy="259045"/>
    <xdr:sp macro="" textlink="">
      <xdr:nvSpPr>
        <xdr:cNvPr id="890" name="テキスト ボックス 889"/>
        <xdr:cNvSpPr txBox="1"/>
      </xdr:nvSpPr>
      <xdr:spPr>
        <a:xfrm>
          <a:off x="21056111" y="1250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106350</xdr:rowOff>
    </xdr:from>
    <xdr:to>
      <xdr:col>107</xdr:col>
      <xdr:colOff>101600</xdr:colOff>
      <xdr:row>75</xdr:row>
      <xdr:rowOff>36500</xdr:rowOff>
    </xdr:to>
    <xdr:sp macro="" textlink="">
      <xdr:nvSpPr>
        <xdr:cNvPr id="891" name="楕円 890"/>
        <xdr:cNvSpPr/>
      </xdr:nvSpPr>
      <xdr:spPr>
        <a:xfrm>
          <a:off x="20383500" y="127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53027</xdr:rowOff>
    </xdr:from>
    <xdr:ext cx="534377" cy="259045"/>
    <xdr:sp macro="" textlink="">
      <xdr:nvSpPr>
        <xdr:cNvPr id="892" name="テキスト ボックス 891"/>
        <xdr:cNvSpPr txBox="1"/>
      </xdr:nvSpPr>
      <xdr:spPr>
        <a:xfrm>
          <a:off x="20167111" y="1256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127762</xdr:rowOff>
    </xdr:from>
    <xdr:to>
      <xdr:col>102</xdr:col>
      <xdr:colOff>165100</xdr:colOff>
      <xdr:row>75</xdr:row>
      <xdr:rowOff>57912</xdr:rowOff>
    </xdr:to>
    <xdr:sp macro="" textlink="">
      <xdr:nvSpPr>
        <xdr:cNvPr id="893" name="楕円 892"/>
        <xdr:cNvSpPr/>
      </xdr:nvSpPr>
      <xdr:spPr>
        <a:xfrm>
          <a:off x="19494500" y="1281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74439</xdr:rowOff>
    </xdr:from>
    <xdr:ext cx="534377" cy="259045"/>
    <xdr:sp macro="" textlink="">
      <xdr:nvSpPr>
        <xdr:cNvPr id="894" name="テキスト ボックス 893"/>
        <xdr:cNvSpPr txBox="1"/>
      </xdr:nvSpPr>
      <xdr:spPr>
        <a:xfrm>
          <a:off x="19278111" y="12590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161481</xdr:rowOff>
    </xdr:from>
    <xdr:to>
      <xdr:col>98</xdr:col>
      <xdr:colOff>38100</xdr:colOff>
      <xdr:row>75</xdr:row>
      <xdr:rowOff>91631</xdr:rowOff>
    </xdr:to>
    <xdr:sp macro="" textlink="">
      <xdr:nvSpPr>
        <xdr:cNvPr id="895" name="楕円 894"/>
        <xdr:cNvSpPr/>
      </xdr:nvSpPr>
      <xdr:spPr>
        <a:xfrm>
          <a:off x="18605500" y="1284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108158</xdr:rowOff>
    </xdr:from>
    <xdr:ext cx="534377" cy="259045"/>
    <xdr:sp macro="" textlink="">
      <xdr:nvSpPr>
        <xdr:cNvPr id="896" name="テキスト ボックス 895"/>
        <xdr:cNvSpPr txBox="1"/>
      </xdr:nvSpPr>
      <xdr:spPr>
        <a:xfrm>
          <a:off x="18389111" y="126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5" name="テキスト ボックス 90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8" name="テキスト ボックス 90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0" name="テキスト ボックス 90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2" name="直線コネクタ 91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2" name="テキスト ボックス 92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5" name="テキスト ボックス 92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8" name="テキスト ボックス 92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0" name="テキスト ボックス 92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1" name="テキスト ボックス 93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2" name="テキスト ボックス 93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3" name="テキスト ボックス 93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4" name="テキスト ボックス 93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5" name="テキスト ボックス 93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9" name="テキスト ボックス 93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1" name="テキスト ボックス 94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3" name="テキスト ボックス 94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5" name="テキスト ボックス 94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・人件費については、職員数、定年退職者数の減の一方、期末勤勉手当の増などにより、前年度を上回っている。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・物件費については、新型コロナウイルスワクチンの接種回数の減少などにより、前年度を下回っている。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・扶助費については、物価高騰支援給付金、住民税非課税世帯等に対する給付金の支給などにより、前年度を上回っている。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大沢野地域及び大山地域の各複合施設の整備完了に伴う官民連携推進事業費やオーバードホール・中ホールの建設に係る文化施設整備事業費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・災害復旧事業費については、大雨災害や能登半島地震災害への復旧対応により、前年度を上回っている。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・公債費については、臨時財政対策債等の償還額の増により、前年度を上回っている。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406,483
398,039
1,241.70
182,807,119
178,438,765
3,403,906
104,845,737
225,171,827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84.2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151892</xdr:rowOff>
    </xdr:to>
    <xdr:cxnSp macro="">
      <xdr:nvCxnSpPr>
        <xdr:cNvPr id="61" name="直線コネクタ 60"/>
        <xdr:cNvCxnSpPr/>
      </xdr:nvCxnSpPr>
      <xdr:spPr>
        <a:xfrm flipV="1">
          <a:off x="3797300" y="614959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151892</xdr:rowOff>
    </xdr:from>
    <xdr:to>
      <xdr:col>19</xdr:col>
      <xdr:colOff>177800</xdr:colOff>
      <xdr:row>36</xdr:row>
      <xdr:rowOff>7874</xdr:rowOff>
    </xdr:to>
    <xdr:cxnSp macro="">
      <xdr:nvCxnSpPr>
        <xdr:cNvPr id="64" name="直線コネクタ 63"/>
        <xdr:cNvCxnSpPr/>
      </xdr:nvCxnSpPr>
      <xdr:spPr>
        <a:xfrm flipV="1">
          <a:off x="2908300" y="615264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254</xdr:rowOff>
    </xdr:from>
    <xdr:to>
      <xdr:col>15</xdr:col>
      <xdr:colOff>50800</xdr:colOff>
      <xdr:row>36</xdr:row>
      <xdr:rowOff>7874</xdr:rowOff>
    </xdr:to>
    <xdr:cxnSp macro="">
      <xdr:nvCxnSpPr>
        <xdr:cNvPr id="67" name="直線コネクタ 66"/>
        <xdr:cNvCxnSpPr/>
      </xdr:nvCxnSpPr>
      <xdr:spPr>
        <a:xfrm>
          <a:off x="2019300" y="617245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101600</xdr:rowOff>
    </xdr:from>
    <xdr:to>
      <xdr:col>10</xdr:col>
      <xdr:colOff>114300</xdr:colOff>
      <xdr:row>36</xdr:row>
      <xdr:rowOff>254</xdr:rowOff>
    </xdr:to>
    <xdr:cxnSp macro="">
      <xdr:nvCxnSpPr>
        <xdr:cNvPr id="70" name="直線コネクタ 69"/>
        <xdr:cNvCxnSpPr/>
      </xdr:nvCxnSpPr>
      <xdr:spPr>
        <a:xfrm>
          <a:off x="1130300" y="6102350"/>
          <a:ext cx="8890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98044</xdr:rowOff>
    </xdr:from>
    <xdr:to>
      <xdr:col>24</xdr:col>
      <xdr:colOff>114300</xdr:colOff>
      <xdr:row>36</xdr:row>
      <xdr:rowOff>28194</xdr:rowOff>
    </xdr:to>
    <xdr:sp macro="" textlink="">
      <xdr:nvSpPr>
        <xdr:cNvPr id="80" name="楕円 79"/>
        <xdr:cNvSpPr/>
      </xdr:nvSpPr>
      <xdr:spPr>
        <a:xfrm>
          <a:off x="45847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76471</xdr:rowOff>
    </xdr:from>
    <xdr:ext cx="469744" cy="259045"/>
    <xdr:sp macro="" textlink="">
      <xdr:nvSpPr>
        <xdr:cNvPr id="81" name="議会費該当値テキスト"/>
        <xdr:cNvSpPr txBox="1"/>
      </xdr:nvSpPr>
      <xdr:spPr>
        <a:xfrm>
          <a:off x="4686300" y="607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101092</xdr:rowOff>
    </xdr:from>
    <xdr:to>
      <xdr:col>20</xdr:col>
      <xdr:colOff>38100</xdr:colOff>
      <xdr:row>36</xdr:row>
      <xdr:rowOff>31242</xdr:rowOff>
    </xdr:to>
    <xdr:sp macro="" textlink="">
      <xdr:nvSpPr>
        <xdr:cNvPr id="82" name="楕円 81"/>
        <xdr:cNvSpPr/>
      </xdr:nvSpPr>
      <xdr:spPr>
        <a:xfrm>
          <a:off x="3746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22369</xdr:rowOff>
    </xdr:from>
    <xdr:ext cx="469744" cy="259045"/>
    <xdr:sp macro="" textlink="">
      <xdr:nvSpPr>
        <xdr:cNvPr id="83" name="テキスト ボックス 82"/>
        <xdr:cNvSpPr txBox="1"/>
      </xdr:nvSpPr>
      <xdr:spPr>
        <a:xfrm>
          <a:off x="3562428" y="6194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128524</xdr:rowOff>
    </xdr:from>
    <xdr:to>
      <xdr:col>15</xdr:col>
      <xdr:colOff>101600</xdr:colOff>
      <xdr:row>36</xdr:row>
      <xdr:rowOff>58674</xdr:rowOff>
    </xdr:to>
    <xdr:sp macro="" textlink="">
      <xdr:nvSpPr>
        <xdr:cNvPr id="84" name="楕円 83"/>
        <xdr:cNvSpPr/>
      </xdr:nvSpPr>
      <xdr:spPr>
        <a:xfrm>
          <a:off x="2857500" y="612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85" name="テキスト ボックス 84"/>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120904</xdr:rowOff>
    </xdr:from>
    <xdr:to>
      <xdr:col>10</xdr:col>
      <xdr:colOff>165100</xdr:colOff>
      <xdr:row>36</xdr:row>
      <xdr:rowOff>51054</xdr:rowOff>
    </xdr:to>
    <xdr:sp macro="" textlink="">
      <xdr:nvSpPr>
        <xdr:cNvPr id="86" name="楕円 85"/>
        <xdr:cNvSpPr/>
      </xdr:nvSpPr>
      <xdr:spPr>
        <a:xfrm>
          <a:off x="19685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42181</xdr:rowOff>
    </xdr:from>
    <xdr:ext cx="469744" cy="259045"/>
    <xdr:sp macro="" textlink="">
      <xdr:nvSpPr>
        <xdr:cNvPr id="87" name="テキスト ボックス 86"/>
        <xdr:cNvSpPr txBox="1"/>
      </xdr:nvSpPr>
      <xdr:spPr>
        <a:xfrm>
          <a:off x="1784428" y="6214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50800</xdr:rowOff>
    </xdr:from>
    <xdr:to>
      <xdr:col>6</xdr:col>
      <xdr:colOff>38100</xdr:colOff>
      <xdr:row>35</xdr:row>
      <xdr:rowOff>152400</xdr:rowOff>
    </xdr:to>
    <xdr:sp macro="" textlink="">
      <xdr:nvSpPr>
        <xdr:cNvPr id="88" name="楕円 87"/>
        <xdr:cNvSpPr/>
      </xdr:nvSpPr>
      <xdr:spPr>
        <a:xfrm>
          <a:off x="107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143527</xdr:rowOff>
    </xdr:from>
    <xdr:ext cx="469744" cy="259045"/>
    <xdr:sp macro="" textlink="">
      <xdr:nvSpPr>
        <xdr:cNvPr id="89" name="テキスト ボックス 88"/>
        <xdr:cNvSpPr txBox="1"/>
      </xdr:nvSpPr>
      <xdr:spPr>
        <a:xfrm>
          <a:off x="895428" y="614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123139</xdr:rowOff>
    </xdr:from>
    <xdr:to>
      <xdr:col>24</xdr:col>
      <xdr:colOff>63500</xdr:colOff>
      <xdr:row>58</xdr:row>
      <xdr:rowOff>9131</xdr:rowOff>
    </xdr:to>
    <xdr:cxnSp macro="">
      <xdr:nvCxnSpPr>
        <xdr:cNvPr id="119" name="直線コネクタ 118"/>
        <xdr:cNvCxnSpPr/>
      </xdr:nvCxnSpPr>
      <xdr:spPr>
        <a:xfrm>
          <a:off x="3797300" y="9724339"/>
          <a:ext cx="838200" cy="22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123139</xdr:rowOff>
    </xdr:from>
    <xdr:to>
      <xdr:col>19</xdr:col>
      <xdr:colOff>177800</xdr:colOff>
      <xdr:row>57</xdr:row>
      <xdr:rowOff>171438</xdr:rowOff>
    </xdr:to>
    <xdr:cxnSp macro="">
      <xdr:nvCxnSpPr>
        <xdr:cNvPr id="122" name="直線コネクタ 121"/>
        <xdr:cNvCxnSpPr/>
      </xdr:nvCxnSpPr>
      <xdr:spPr>
        <a:xfrm flipV="1">
          <a:off x="2908300" y="9724339"/>
          <a:ext cx="889000" cy="21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33655</xdr:rowOff>
    </xdr:from>
    <xdr:to>
      <xdr:col>15</xdr:col>
      <xdr:colOff>50800</xdr:colOff>
      <xdr:row>57</xdr:row>
      <xdr:rowOff>171438</xdr:rowOff>
    </xdr:to>
    <xdr:cxnSp macro="">
      <xdr:nvCxnSpPr>
        <xdr:cNvPr id="125" name="直線コネクタ 124"/>
        <xdr:cNvCxnSpPr/>
      </xdr:nvCxnSpPr>
      <xdr:spPr>
        <a:xfrm>
          <a:off x="2019300" y="8777605"/>
          <a:ext cx="889000" cy="1166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33655</xdr:rowOff>
    </xdr:from>
    <xdr:to>
      <xdr:col>10</xdr:col>
      <xdr:colOff>114300</xdr:colOff>
      <xdr:row>58</xdr:row>
      <xdr:rowOff>135013</xdr:rowOff>
    </xdr:to>
    <xdr:cxnSp macro="">
      <xdr:nvCxnSpPr>
        <xdr:cNvPr id="128" name="直線コネクタ 127"/>
        <xdr:cNvCxnSpPr/>
      </xdr:nvCxnSpPr>
      <xdr:spPr>
        <a:xfrm flipV="1">
          <a:off x="1130300" y="8777605"/>
          <a:ext cx="889000" cy="130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129781</xdr:rowOff>
    </xdr:from>
    <xdr:to>
      <xdr:col>24</xdr:col>
      <xdr:colOff>114300</xdr:colOff>
      <xdr:row>58</xdr:row>
      <xdr:rowOff>59931</xdr:rowOff>
    </xdr:to>
    <xdr:sp macro="" textlink="">
      <xdr:nvSpPr>
        <xdr:cNvPr id="138" name="楕円 137"/>
        <xdr:cNvSpPr/>
      </xdr:nvSpPr>
      <xdr:spPr>
        <a:xfrm>
          <a:off x="4584700" y="99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152658</xdr:rowOff>
    </xdr:from>
    <xdr:ext cx="534377" cy="259045"/>
    <xdr:sp macro="" textlink="">
      <xdr:nvSpPr>
        <xdr:cNvPr id="139" name="総務費該当値テキスト"/>
        <xdr:cNvSpPr txBox="1"/>
      </xdr:nvSpPr>
      <xdr:spPr>
        <a:xfrm>
          <a:off x="4686300" y="975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72339</xdr:rowOff>
    </xdr:from>
    <xdr:to>
      <xdr:col>20</xdr:col>
      <xdr:colOff>38100</xdr:colOff>
      <xdr:row>57</xdr:row>
      <xdr:rowOff>2489</xdr:rowOff>
    </xdr:to>
    <xdr:sp macro="" textlink="">
      <xdr:nvSpPr>
        <xdr:cNvPr id="140" name="楕円 139"/>
        <xdr:cNvSpPr/>
      </xdr:nvSpPr>
      <xdr:spPr>
        <a:xfrm>
          <a:off x="3746500" y="96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19016</xdr:rowOff>
    </xdr:from>
    <xdr:ext cx="534377" cy="259045"/>
    <xdr:sp macro="" textlink="">
      <xdr:nvSpPr>
        <xdr:cNvPr id="141" name="テキスト ボックス 140"/>
        <xdr:cNvSpPr txBox="1"/>
      </xdr:nvSpPr>
      <xdr:spPr>
        <a:xfrm>
          <a:off x="3530111" y="944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120638</xdr:rowOff>
    </xdr:from>
    <xdr:to>
      <xdr:col>15</xdr:col>
      <xdr:colOff>101600</xdr:colOff>
      <xdr:row>58</xdr:row>
      <xdr:rowOff>50788</xdr:rowOff>
    </xdr:to>
    <xdr:sp macro="" textlink="">
      <xdr:nvSpPr>
        <xdr:cNvPr id="142" name="楕円 141"/>
        <xdr:cNvSpPr/>
      </xdr:nvSpPr>
      <xdr:spPr>
        <a:xfrm>
          <a:off x="2857500" y="989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67315</xdr:rowOff>
    </xdr:from>
    <xdr:ext cx="534377" cy="259045"/>
    <xdr:sp macro="" textlink="">
      <xdr:nvSpPr>
        <xdr:cNvPr id="143" name="テキスト ボックス 142"/>
        <xdr:cNvSpPr txBox="1"/>
      </xdr:nvSpPr>
      <xdr:spPr>
        <a:xfrm>
          <a:off x="2641111" y="96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154305</xdr:rowOff>
    </xdr:from>
    <xdr:to>
      <xdr:col>10</xdr:col>
      <xdr:colOff>165100</xdr:colOff>
      <xdr:row>51</xdr:row>
      <xdr:rowOff>84455</xdr:rowOff>
    </xdr:to>
    <xdr:sp macro="" textlink="">
      <xdr:nvSpPr>
        <xdr:cNvPr id="144" name="楕円 143"/>
        <xdr:cNvSpPr/>
      </xdr:nvSpPr>
      <xdr:spPr>
        <a:xfrm>
          <a:off x="1968500" y="872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75582</xdr:rowOff>
    </xdr:from>
    <xdr:ext cx="599010" cy="259045"/>
    <xdr:sp macro="" textlink="">
      <xdr:nvSpPr>
        <xdr:cNvPr id="145" name="テキスト ボックス 144"/>
        <xdr:cNvSpPr txBox="1"/>
      </xdr:nvSpPr>
      <xdr:spPr>
        <a:xfrm>
          <a:off x="1719795" y="881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84213</xdr:rowOff>
    </xdr:from>
    <xdr:to>
      <xdr:col>6</xdr:col>
      <xdr:colOff>38100</xdr:colOff>
      <xdr:row>59</xdr:row>
      <xdr:rowOff>14363</xdr:rowOff>
    </xdr:to>
    <xdr:sp macro="" textlink="">
      <xdr:nvSpPr>
        <xdr:cNvPr id="146" name="楕円 145"/>
        <xdr:cNvSpPr/>
      </xdr:nvSpPr>
      <xdr:spPr>
        <a:xfrm>
          <a:off x="1079500" y="100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5490</xdr:rowOff>
    </xdr:from>
    <xdr:ext cx="534377" cy="259045"/>
    <xdr:sp macro="" textlink="">
      <xdr:nvSpPr>
        <xdr:cNvPr id="147" name="テキスト ボックス 146"/>
        <xdr:cNvSpPr txBox="1"/>
      </xdr:nvSpPr>
      <xdr:spPr>
        <a:xfrm>
          <a:off x="863111" y="1012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21575</xdr:rowOff>
    </xdr:from>
    <xdr:to>
      <xdr:col>24</xdr:col>
      <xdr:colOff>62865</xdr:colOff>
      <xdr:row>77</xdr:row>
      <xdr:rowOff>20501</xdr:rowOff>
    </xdr:to>
    <xdr:cxnSp macro="">
      <xdr:nvCxnSpPr>
        <xdr:cNvPr id="172" name="直線コネクタ 171"/>
        <xdr:cNvCxnSpPr/>
      </xdr:nvCxnSpPr>
      <xdr:spPr>
        <a:xfrm flipV="1">
          <a:off x="4633595" y="12023075"/>
          <a:ext cx="1270" cy="1199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24328</xdr:rowOff>
    </xdr:from>
    <xdr:ext cx="599010" cy="259045"/>
    <xdr:sp macro="" textlink="">
      <xdr:nvSpPr>
        <xdr:cNvPr id="173" name="民生費最小値テキスト"/>
        <xdr:cNvSpPr txBox="1"/>
      </xdr:nvSpPr>
      <xdr:spPr>
        <a:xfrm>
          <a:off x="4686300" y="13225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20501</xdr:rowOff>
    </xdr:from>
    <xdr:to>
      <xdr:col>24</xdr:col>
      <xdr:colOff>152400</xdr:colOff>
      <xdr:row>77</xdr:row>
      <xdr:rowOff>20501</xdr:rowOff>
    </xdr:to>
    <xdr:cxnSp macro="">
      <xdr:nvCxnSpPr>
        <xdr:cNvPr id="174" name="直線コネクタ 173"/>
        <xdr:cNvCxnSpPr/>
      </xdr:nvCxnSpPr>
      <xdr:spPr>
        <a:xfrm>
          <a:off x="4546600" y="1322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139702</xdr:rowOff>
    </xdr:from>
    <xdr:ext cx="599010" cy="259045"/>
    <xdr:sp macro="" textlink="">
      <xdr:nvSpPr>
        <xdr:cNvPr id="175" name="民生費最大値テキスト"/>
        <xdr:cNvSpPr txBox="1"/>
      </xdr:nvSpPr>
      <xdr:spPr>
        <a:xfrm>
          <a:off x="4686300" y="11798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21575</xdr:rowOff>
    </xdr:from>
    <xdr:to>
      <xdr:col>24</xdr:col>
      <xdr:colOff>152400</xdr:colOff>
      <xdr:row>70</xdr:row>
      <xdr:rowOff>21575</xdr:rowOff>
    </xdr:to>
    <xdr:cxnSp macro="">
      <xdr:nvCxnSpPr>
        <xdr:cNvPr id="176" name="直線コネクタ 175"/>
        <xdr:cNvCxnSpPr/>
      </xdr:nvCxnSpPr>
      <xdr:spPr>
        <a:xfrm>
          <a:off x="4546600" y="12023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49181</xdr:rowOff>
    </xdr:from>
    <xdr:to>
      <xdr:col>24</xdr:col>
      <xdr:colOff>63500</xdr:colOff>
      <xdr:row>76</xdr:row>
      <xdr:rowOff>88722</xdr:rowOff>
    </xdr:to>
    <xdr:cxnSp macro="">
      <xdr:nvCxnSpPr>
        <xdr:cNvPr id="177" name="直線コネクタ 176"/>
        <xdr:cNvCxnSpPr/>
      </xdr:nvCxnSpPr>
      <xdr:spPr>
        <a:xfrm flipV="1">
          <a:off x="3797300" y="13079381"/>
          <a:ext cx="838200" cy="3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83186</xdr:rowOff>
    </xdr:from>
    <xdr:ext cx="599010" cy="259045"/>
    <xdr:sp macro="" textlink="">
      <xdr:nvSpPr>
        <xdr:cNvPr id="178" name="民生費平均値テキスト"/>
        <xdr:cNvSpPr txBox="1"/>
      </xdr:nvSpPr>
      <xdr:spPr>
        <a:xfrm>
          <a:off x="4686300" y="12599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60309</xdr:rowOff>
    </xdr:from>
    <xdr:to>
      <xdr:col>24</xdr:col>
      <xdr:colOff>114300</xdr:colOff>
      <xdr:row>74</xdr:row>
      <xdr:rowOff>161909</xdr:rowOff>
    </xdr:to>
    <xdr:sp macro="" textlink="">
      <xdr:nvSpPr>
        <xdr:cNvPr id="179" name="フローチャート: 判断 178"/>
        <xdr:cNvSpPr/>
      </xdr:nvSpPr>
      <xdr:spPr>
        <a:xfrm>
          <a:off x="4584700" y="1274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48282</xdr:rowOff>
    </xdr:from>
    <xdr:to>
      <xdr:col>19</xdr:col>
      <xdr:colOff>177800</xdr:colOff>
      <xdr:row>76</xdr:row>
      <xdr:rowOff>88722</xdr:rowOff>
    </xdr:to>
    <xdr:cxnSp macro="">
      <xdr:nvCxnSpPr>
        <xdr:cNvPr id="180" name="直線コネクタ 179"/>
        <xdr:cNvCxnSpPr/>
      </xdr:nvCxnSpPr>
      <xdr:spPr>
        <a:xfrm>
          <a:off x="2908300" y="13078482"/>
          <a:ext cx="889000" cy="4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137013</xdr:rowOff>
    </xdr:from>
    <xdr:to>
      <xdr:col>20</xdr:col>
      <xdr:colOff>38100</xdr:colOff>
      <xdr:row>75</xdr:row>
      <xdr:rowOff>67163</xdr:rowOff>
    </xdr:to>
    <xdr:sp macro="" textlink="">
      <xdr:nvSpPr>
        <xdr:cNvPr id="181" name="フローチャート: 判断 180"/>
        <xdr:cNvSpPr/>
      </xdr:nvSpPr>
      <xdr:spPr>
        <a:xfrm>
          <a:off x="3746500" y="128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83690</xdr:rowOff>
    </xdr:from>
    <xdr:ext cx="599010" cy="259045"/>
    <xdr:sp macro="" textlink="">
      <xdr:nvSpPr>
        <xdr:cNvPr id="182" name="テキスト ボックス 181"/>
        <xdr:cNvSpPr txBox="1"/>
      </xdr:nvSpPr>
      <xdr:spPr>
        <a:xfrm>
          <a:off x="3497795" y="12599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48282</xdr:rowOff>
    </xdr:from>
    <xdr:to>
      <xdr:col>15</xdr:col>
      <xdr:colOff>50800</xdr:colOff>
      <xdr:row>77</xdr:row>
      <xdr:rowOff>32769</xdr:rowOff>
    </xdr:to>
    <xdr:cxnSp macro="">
      <xdr:nvCxnSpPr>
        <xdr:cNvPr id="183" name="直線コネクタ 182"/>
        <xdr:cNvCxnSpPr/>
      </xdr:nvCxnSpPr>
      <xdr:spPr>
        <a:xfrm flipV="1">
          <a:off x="2019300" y="13078482"/>
          <a:ext cx="889000" cy="15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85540</xdr:rowOff>
    </xdr:from>
    <xdr:to>
      <xdr:col>15</xdr:col>
      <xdr:colOff>101600</xdr:colOff>
      <xdr:row>75</xdr:row>
      <xdr:rowOff>15690</xdr:rowOff>
    </xdr:to>
    <xdr:sp macro="" textlink="">
      <xdr:nvSpPr>
        <xdr:cNvPr id="184" name="フローチャート: 判断 183"/>
        <xdr:cNvSpPr/>
      </xdr:nvSpPr>
      <xdr:spPr>
        <a:xfrm>
          <a:off x="2857500" y="127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32217</xdr:rowOff>
    </xdr:from>
    <xdr:ext cx="599010" cy="259045"/>
    <xdr:sp macro="" textlink="">
      <xdr:nvSpPr>
        <xdr:cNvPr id="185" name="テキスト ボックス 184"/>
        <xdr:cNvSpPr txBox="1"/>
      </xdr:nvSpPr>
      <xdr:spPr>
        <a:xfrm>
          <a:off x="2608795" y="12548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32769</xdr:rowOff>
    </xdr:from>
    <xdr:to>
      <xdr:col>10</xdr:col>
      <xdr:colOff>114300</xdr:colOff>
      <xdr:row>77</xdr:row>
      <xdr:rowOff>112581</xdr:rowOff>
    </xdr:to>
    <xdr:cxnSp macro="">
      <xdr:nvCxnSpPr>
        <xdr:cNvPr id="186" name="直線コネクタ 185"/>
        <xdr:cNvCxnSpPr/>
      </xdr:nvCxnSpPr>
      <xdr:spPr>
        <a:xfrm flipV="1">
          <a:off x="1130300" y="13234419"/>
          <a:ext cx="889000" cy="7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109139</xdr:rowOff>
    </xdr:from>
    <xdr:to>
      <xdr:col>10</xdr:col>
      <xdr:colOff>165100</xdr:colOff>
      <xdr:row>76</xdr:row>
      <xdr:rowOff>39289</xdr:rowOff>
    </xdr:to>
    <xdr:sp macro="" textlink="">
      <xdr:nvSpPr>
        <xdr:cNvPr id="187" name="フローチャート: 判断 186"/>
        <xdr:cNvSpPr/>
      </xdr:nvSpPr>
      <xdr:spPr>
        <a:xfrm>
          <a:off x="1968500" y="129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55816</xdr:rowOff>
    </xdr:from>
    <xdr:ext cx="599010" cy="259045"/>
    <xdr:sp macro="" textlink="">
      <xdr:nvSpPr>
        <xdr:cNvPr id="188" name="テキスト ボックス 187"/>
        <xdr:cNvSpPr txBox="1"/>
      </xdr:nvSpPr>
      <xdr:spPr>
        <a:xfrm>
          <a:off x="1719795" y="1274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156634</xdr:rowOff>
    </xdr:from>
    <xdr:to>
      <xdr:col>6</xdr:col>
      <xdr:colOff>38100</xdr:colOff>
      <xdr:row>76</xdr:row>
      <xdr:rowOff>86784</xdr:rowOff>
    </xdr:to>
    <xdr:sp macro="" textlink="">
      <xdr:nvSpPr>
        <xdr:cNvPr id="189" name="フローチャート: 判断 188"/>
        <xdr:cNvSpPr/>
      </xdr:nvSpPr>
      <xdr:spPr>
        <a:xfrm>
          <a:off x="1079500" y="1301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103311</xdr:rowOff>
    </xdr:from>
    <xdr:ext cx="599010" cy="259045"/>
    <xdr:sp macro="" textlink="">
      <xdr:nvSpPr>
        <xdr:cNvPr id="190" name="テキスト ボックス 189"/>
        <xdr:cNvSpPr txBox="1"/>
      </xdr:nvSpPr>
      <xdr:spPr>
        <a:xfrm>
          <a:off x="830795" y="12790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169831</xdr:rowOff>
    </xdr:from>
    <xdr:to>
      <xdr:col>24</xdr:col>
      <xdr:colOff>114300</xdr:colOff>
      <xdr:row>76</xdr:row>
      <xdr:rowOff>99981</xdr:rowOff>
    </xdr:to>
    <xdr:sp macro="" textlink="">
      <xdr:nvSpPr>
        <xdr:cNvPr id="196" name="楕円 195"/>
        <xdr:cNvSpPr/>
      </xdr:nvSpPr>
      <xdr:spPr>
        <a:xfrm>
          <a:off x="4584700" y="13028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148258</xdr:rowOff>
    </xdr:from>
    <xdr:ext cx="599010" cy="259045"/>
    <xdr:sp macro="" textlink="">
      <xdr:nvSpPr>
        <xdr:cNvPr id="197" name="民生費該当値テキスト"/>
        <xdr:cNvSpPr txBox="1"/>
      </xdr:nvSpPr>
      <xdr:spPr>
        <a:xfrm>
          <a:off x="4686300" y="1300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37922</xdr:rowOff>
    </xdr:from>
    <xdr:to>
      <xdr:col>20</xdr:col>
      <xdr:colOff>38100</xdr:colOff>
      <xdr:row>76</xdr:row>
      <xdr:rowOff>139522</xdr:rowOff>
    </xdr:to>
    <xdr:sp macro="" textlink="">
      <xdr:nvSpPr>
        <xdr:cNvPr id="198" name="楕円 197"/>
        <xdr:cNvSpPr/>
      </xdr:nvSpPr>
      <xdr:spPr>
        <a:xfrm>
          <a:off x="3746500" y="13068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130649</xdr:rowOff>
    </xdr:from>
    <xdr:ext cx="599010" cy="259045"/>
    <xdr:sp macro="" textlink="">
      <xdr:nvSpPr>
        <xdr:cNvPr id="199" name="テキスト ボックス 198"/>
        <xdr:cNvSpPr txBox="1"/>
      </xdr:nvSpPr>
      <xdr:spPr>
        <a:xfrm>
          <a:off x="3497795" y="1316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168932</xdr:rowOff>
    </xdr:from>
    <xdr:to>
      <xdr:col>15</xdr:col>
      <xdr:colOff>101600</xdr:colOff>
      <xdr:row>76</xdr:row>
      <xdr:rowOff>99082</xdr:rowOff>
    </xdr:to>
    <xdr:sp macro="" textlink="">
      <xdr:nvSpPr>
        <xdr:cNvPr id="200" name="楕円 199"/>
        <xdr:cNvSpPr/>
      </xdr:nvSpPr>
      <xdr:spPr>
        <a:xfrm>
          <a:off x="2857500" y="1302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90209</xdr:rowOff>
    </xdr:from>
    <xdr:ext cx="599010" cy="259045"/>
    <xdr:sp macro="" textlink="">
      <xdr:nvSpPr>
        <xdr:cNvPr id="201" name="テキスト ボックス 200"/>
        <xdr:cNvSpPr txBox="1"/>
      </xdr:nvSpPr>
      <xdr:spPr>
        <a:xfrm>
          <a:off x="2608795" y="13120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153419</xdr:rowOff>
    </xdr:from>
    <xdr:to>
      <xdr:col>10</xdr:col>
      <xdr:colOff>165100</xdr:colOff>
      <xdr:row>77</xdr:row>
      <xdr:rowOff>83569</xdr:rowOff>
    </xdr:to>
    <xdr:sp macro="" textlink="">
      <xdr:nvSpPr>
        <xdr:cNvPr id="202" name="楕円 201"/>
        <xdr:cNvSpPr/>
      </xdr:nvSpPr>
      <xdr:spPr>
        <a:xfrm>
          <a:off x="1968500" y="1318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74696</xdr:rowOff>
    </xdr:from>
    <xdr:ext cx="599010" cy="259045"/>
    <xdr:sp macro="" textlink="">
      <xdr:nvSpPr>
        <xdr:cNvPr id="203" name="テキスト ボックス 202"/>
        <xdr:cNvSpPr txBox="1"/>
      </xdr:nvSpPr>
      <xdr:spPr>
        <a:xfrm>
          <a:off x="1719795" y="1327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61781</xdr:rowOff>
    </xdr:from>
    <xdr:to>
      <xdr:col>6</xdr:col>
      <xdr:colOff>38100</xdr:colOff>
      <xdr:row>77</xdr:row>
      <xdr:rowOff>163381</xdr:rowOff>
    </xdr:to>
    <xdr:sp macro="" textlink="">
      <xdr:nvSpPr>
        <xdr:cNvPr id="204" name="楕円 203"/>
        <xdr:cNvSpPr/>
      </xdr:nvSpPr>
      <xdr:spPr>
        <a:xfrm>
          <a:off x="1079500" y="1326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154508</xdr:rowOff>
    </xdr:from>
    <xdr:ext cx="599010" cy="259045"/>
    <xdr:sp macro="" textlink="">
      <xdr:nvSpPr>
        <xdr:cNvPr id="205" name="テキスト ボックス 204"/>
        <xdr:cNvSpPr txBox="1"/>
      </xdr:nvSpPr>
      <xdr:spPr>
        <a:xfrm>
          <a:off x="830795" y="1335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30" name="直線コネクタ 229"/>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31"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2" name="直線コネクタ 231"/>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3"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4" name="直線コネクタ 233"/>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149453</xdr:rowOff>
    </xdr:from>
    <xdr:to>
      <xdr:col>24</xdr:col>
      <xdr:colOff>63500</xdr:colOff>
      <xdr:row>98</xdr:row>
      <xdr:rowOff>47059</xdr:rowOff>
    </xdr:to>
    <xdr:cxnSp macro="">
      <xdr:nvCxnSpPr>
        <xdr:cNvPr id="235" name="直線コネクタ 234"/>
        <xdr:cNvCxnSpPr/>
      </xdr:nvCxnSpPr>
      <xdr:spPr>
        <a:xfrm>
          <a:off x="3797300" y="16780103"/>
          <a:ext cx="838200" cy="6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114825</xdr:rowOff>
    </xdr:from>
    <xdr:ext cx="534377" cy="259045"/>
    <xdr:sp macro="" textlink="">
      <xdr:nvSpPr>
        <xdr:cNvPr id="236" name="衛生費平均値テキスト"/>
        <xdr:cNvSpPr txBox="1"/>
      </xdr:nvSpPr>
      <xdr:spPr>
        <a:xfrm>
          <a:off x="4686300" y="16402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7" name="フローチャート: 判断 236"/>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43002</xdr:rowOff>
    </xdr:from>
    <xdr:to>
      <xdr:col>19</xdr:col>
      <xdr:colOff>177800</xdr:colOff>
      <xdr:row>97</xdr:row>
      <xdr:rowOff>149453</xdr:rowOff>
    </xdr:to>
    <xdr:cxnSp macro="">
      <xdr:nvCxnSpPr>
        <xdr:cNvPr id="238" name="直線コネクタ 237"/>
        <xdr:cNvCxnSpPr/>
      </xdr:nvCxnSpPr>
      <xdr:spPr>
        <a:xfrm>
          <a:off x="2908300" y="16673652"/>
          <a:ext cx="889000" cy="10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9" name="フローチャート: 判断 238"/>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79869</xdr:rowOff>
    </xdr:from>
    <xdr:ext cx="534377" cy="259045"/>
    <xdr:sp macro="" textlink="">
      <xdr:nvSpPr>
        <xdr:cNvPr id="240" name="テキスト ボックス 239"/>
        <xdr:cNvSpPr txBox="1"/>
      </xdr:nvSpPr>
      <xdr:spPr>
        <a:xfrm>
          <a:off x="3530111" y="161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43002</xdr:rowOff>
    </xdr:from>
    <xdr:to>
      <xdr:col>15</xdr:col>
      <xdr:colOff>50800</xdr:colOff>
      <xdr:row>98</xdr:row>
      <xdr:rowOff>123337</xdr:rowOff>
    </xdr:to>
    <xdr:cxnSp macro="">
      <xdr:nvCxnSpPr>
        <xdr:cNvPr id="241" name="直線コネクタ 240"/>
        <xdr:cNvCxnSpPr/>
      </xdr:nvCxnSpPr>
      <xdr:spPr>
        <a:xfrm flipV="1">
          <a:off x="2019300" y="16673652"/>
          <a:ext cx="889000" cy="2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2" name="フローチャート: 判断 241"/>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119149</xdr:rowOff>
    </xdr:from>
    <xdr:ext cx="534377" cy="259045"/>
    <xdr:sp macro="" textlink="">
      <xdr:nvSpPr>
        <xdr:cNvPr id="243" name="テキスト ボックス 242"/>
        <xdr:cNvSpPr txBox="1"/>
      </xdr:nvSpPr>
      <xdr:spPr>
        <a:xfrm>
          <a:off x="2641111" y="1623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123337</xdr:rowOff>
    </xdr:from>
    <xdr:to>
      <xdr:col>10</xdr:col>
      <xdr:colOff>114300</xdr:colOff>
      <xdr:row>99</xdr:row>
      <xdr:rowOff>8026</xdr:rowOff>
    </xdr:to>
    <xdr:cxnSp macro="">
      <xdr:nvCxnSpPr>
        <xdr:cNvPr id="244" name="直線コネクタ 243"/>
        <xdr:cNvCxnSpPr/>
      </xdr:nvCxnSpPr>
      <xdr:spPr>
        <a:xfrm flipV="1">
          <a:off x="1130300" y="16925437"/>
          <a:ext cx="889000" cy="5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5" name="フローチャート: 判断 244"/>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156506</xdr:rowOff>
    </xdr:from>
    <xdr:ext cx="534377" cy="259045"/>
    <xdr:sp macro="" textlink="">
      <xdr:nvSpPr>
        <xdr:cNvPr id="246" name="テキスト ボックス 245"/>
        <xdr:cNvSpPr txBox="1"/>
      </xdr:nvSpPr>
      <xdr:spPr>
        <a:xfrm>
          <a:off x="1752111" y="164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7" name="フローチャート: 判断 246"/>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169784</xdr:rowOff>
    </xdr:from>
    <xdr:ext cx="534377" cy="259045"/>
    <xdr:sp macro="" textlink="">
      <xdr:nvSpPr>
        <xdr:cNvPr id="248" name="テキスト ボックス 247"/>
        <xdr:cNvSpPr txBox="1"/>
      </xdr:nvSpPr>
      <xdr:spPr>
        <a:xfrm>
          <a:off x="863111" y="1645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167709</xdr:rowOff>
    </xdr:from>
    <xdr:to>
      <xdr:col>24</xdr:col>
      <xdr:colOff>114300</xdr:colOff>
      <xdr:row>98</xdr:row>
      <xdr:rowOff>97859</xdr:rowOff>
    </xdr:to>
    <xdr:sp macro="" textlink="">
      <xdr:nvSpPr>
        <xdr:cNvPr id="254" name="楕円 253"/>
        <xdr:cNvSpPr/>
      </xdr:nvSpPr>
      <xdr:spPr>
        <a:xfrm>
          <a:off x="4584700" y="1679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82636</xdr:rowOff>
    </xdr:from>
    <xdr:ext cx="534377" cy="259045"/>
    <xdr:sp macro="" textlink="">
      <xdr:nvSpPr>
        <xdr:cNvPr id="255" name="衛生費該当値テキスト"/>
        <xdr:cNvSpPr txBox="1"/>
      </xdr:nvSpPr>
      <xdr:spPr>
        <a:xfrm>
          <a:off x="4686300" y="1671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98653</xdr:rowOff>
    </xdr:from>
    <xdr:to>
      <xdr:col>20</xdr:col>
      <xdr:colOff>38100</xdr:colOff>
      <xdr:row>98</xdr:row>
      <xdr:rowOff>28803</xdr:rowOff>
    </xdr:to>
    <xdr:sp macro="" textlink="">
      <xdr:nvSpPr>
        <xdr:cNvPr id="256" name="楕円 255"/>
        <xdr:cNvSpPr/>
      </xdr:nvSpPr>
      <xdr:spPr>
        <a:xfrm>
          <a:off x="3746500" y="1672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19930</xdr:rowOff>
    </xdr:from>
    <xdr:ext cx="534377" cy="259045"/>
    <xdr:sp macro="" textlink="">
      <xdr:nvSpPr>
        <xdr:cNvPr id="257" name="テキスト ボックス 256"/>
        <xdr:cNvSpPr txBox="1"/>
      </xdr:nvSpPr>
      <xdr:spPr>
        <a:xfrm>
          <a:off x="3530111" y="1682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163652</xdr:rowOff>
    </xdr:from>
    <xdr:to>
      <xdr:col>15</xdr:col>
      <xdr:colOff>101600</xdr:colOff>
      <xdr:row>97</xdr:row>
      <xdr:rowOff>93802</xdr:rowOff>
    </xdr:to>
    <xdr:sp macro="" textlink="">
      <xdr:nvSpPr>
        <xdr:cNvPr id="258" name="楕円 257"/>
        <xdr:cNvSpPr/>
      </xdr:nvSpPr>
      <xdr:spPr>
        <a:xfrm>
          <a:off x="2857500" y="1662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84929</xdr:rowOff>
    </xdr:from>
    <xdr:ext cx="534377" cy="259045"/>
    <xdr:sp macro="" textlink="">
      <xdr:nvSpPr>
        <xdr:cNvPr id="259" name="テキスト ボックス 258"/>
        <xdr:cNvSpPr txBox="1"/>
      </xdr:nvSpPr>
      <xdr:spPr>
        <a:xfrm>
          <a:off x="2641111" y="1671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72537</xdr:rowOff>
    </xdr:from>
    <xdr:to>
      <xdr:col>10</xdr:col>
      <xdr:colOff>165100</xdr:colOff>
      <xdr:row>99</xdr:row>
      <xdr:rowOff>2687</xdr:rowOff>
    </xdr:to>
    <xdr:sp macro="" textlink="">
      <xdr:nvSpPr>
        <xdr:cNvPr id="260" name="楕円 259"/>
        <xdr:cNvSpPr/>
      </xdr:nvSpPr>
      <xdr:spPr>
        <a:xfrm>
          <a:off x="1968500" y="1687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165264</xdr:rowOff>
    </xdr:from>
    <xdr:ext cx="534377" cy="259045"/>
    <xdr:sp macro="" textlink="">
      <xdr:nvSpPr>
        <xdr:cNvPr id="261" name="テキスト ボックス 260"/>
        <xdr:cNvSpPr txBox="1"/>
      </xdr:nvSpPr>
      <xdr:spPr>
        <a:xfrm>
          <a:off x="1752111" y="1696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128676</xdr:rowOff>
    </xdr:from>
    <xdr:to>
      <xdr:col>6</xdr:col>
      <xdr:colOff>38100</xdr:colOff>
      <xdr:row>99</xdr:row>
      <xdr:rowOff>58826</xdr:rowOff>
    </xdr:to>
    <xdr:sp macro="" textlink="">
      <xdr:nvSpPr>
        <xdr:cNvPr id="262" name="楕円 261"/>
        <xdr:cNvSpPr/>
      </xdr:nvSpPr>
      <xdr:spPr>
        <a:xfrm>
          <a:off x="1079500" y="1693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49953</xdr:rowOff>
    </xdr:from>
    <xdr:ext cx="534377" cy="259045"/>
    <xdr:sp macro="" textlink="">
      <xdr:nvSpPr>
        <xdr:cNvPr id="263" name="テキスト ボックス 262"/>
        <xdr:cNvSpPr txBox="1"/>
      </xdr:nvSpPr>
      <xdr:spPr>
        <a:xfrm>
          <a:off x="863111" y="1702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7" name="直線コネクタ 286"/>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90"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91" name="直線コネクタ 290"/>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148082</xdr:rowOff>
    </xdr:from>
    <xdr:to>
      <xdr:col>55</xdr:col>
      <xdr:colOff>0</xdr:colOff>
      <xdr:row>35</xdr:row>
      <xdr:rowOff>150749</xdr:rowOff>
    </xdr:to>
    <xdr:cxnSp macro="">
      <xdr:nvCxnSpPr>
        <xdr:cNvPr id="292" name="直線コネクタ 291"/>
        <xdr:cNvCxnSpPr/>
      </xdr:nvCxnSpPr>
      <xdr:spPr>
        <a:xfrm flipV="1">
          <a:off x="9639300" y="614883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3"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4" name="フローチャート: 判断 293"/>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109220</xdr:rowOff>
    </xdr:from>
    <xdr:to>
      <xdr:col>50</xdr:col>
      <xdr:colOff>114300</xdr:colOff>
      <xdr:row>35</xdr:row>
      <xdr:rowOff>150749</xdr:rowOff>
    </xdr:to>
    <xdr:cxnSp macro="">
      <xdr:nvCxnSpPr>
        <xdr:cNvPr id="295" name="直線コネクタ 294"/>
        <xdr:cNvCxnSpPr/>
      </xdr:nvCxnSpPr>
      <xdr:spPr>
        <a:xfrm>
          <a:off x="8750300" y="6109970"/>
          <a:ext cx="8890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6" name="フローチャート: 判断 295"/>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7" name="テキスト ボックス 296"/>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109220</xdr:rowOff>
    </xdr:from>
    <xdr:to>
      <xdr:col>45</xdr:col>
      <xdr:colOff>177800</xdr:colOff>
      <xdr:row>35</xdr:row>
      <xdr:rowOff>157607</xdr:rowOff>
    </xdr:to>
    <xdr:cxnSp macro="">
      <xdr:nvCxnSpPr>
        <xdr:cNvPr id="298" name="直線コネクタ 297"/>
        <xdr:cNvCxnSpPr/>
      </xdr:nvCxnSpPr>
      <xdr:spPr>
        <a:xfrm flipV="1">
          <a:off x="7861300" y="6109970"/>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9" name="フローチャート: 判断 298"/>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300" name="テキスト ボックス 299"/>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99695</xdr:rowOff>
    </xdr:from>
    <xdr:to>
      <xdr:col>41</xdr:col>
      <xdr:colOff>50800</xdr:colOff>
      <xdr:row>35</xdr:row>
      <xdr:rowOff>157607</xdr:rowOff>
    </xdr:to>
    <xdr:cxnSp macro="">
      <xdr:nvCxnSpPr>
        <xdr:cNvPr id="301" name="直線コネクタ 300"/>
        <xdr:cNvCxnSpPr/>
      </xdr:nvCxnSpPr>
      <xdr:spPr>
        <a:xfrm>
          <a:off x="6972300" y="5586095"/>
          <a:ext cx="889000" cy="57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2" name="フローチャート: 判断 301"/>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3" name="テキスト ボックス 302"/>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4" name="フローチャート: 判断 303"/>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5" name="テキスト ボックス 304"/>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97282</xdr:rowOff>
    </xdr:from>
    <xdr:to>
      <xdr:col>55</xdr:col>
      <xdr:colOff>50800</xdr:colOff>
      <xdr:row>36</xdr:row>
      <xdr:rowOff>27432</xdr:rowOff>
    </xdr:to>
    <xdr:sp macro="" textlink="">
      <xdr:nvSpPr>
        <xdr:cNvPr id="311" name="楕円 310"/>
        <xdr:cNvSpPr/>
      </xdr:nvSpPr>
      <xdr:spPr>
        <a:xfrm>
          <a:off x="10426700" y="609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120159</xdr:rowOff>
    </xdr:from>
    <xdr:ext cx="469744" cy="259045"/>
    <xdr:sp macro="" textlink="">
      <xdr:nvSpPr>
        <xdr:cNvPr id="312" name="労働費該当値テキスト"/>
        <xdr:cNvSpPr txBox="1"/>
      </xdr:nvSpPr>
      <xdr:spPr>
        <a:xfrm>
          <a:off x="10528300"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99949</xdr:rowOff>
    </xdr:from>
    <xdr:to>
      <xdr:col>50</xdr:col>
      <xdr:colOff>165100</xdr:colOff>
      <xdr:row>36</xdr:row>
      <xdr:rowOff>30099</xdr:rowOff>
    </xdr:to>
    <xdr:sp macro="" textlink="">
      <xdr:nvSpPr>
        <xdr:cNvPr id="313" name="楕円 312"/>
        <xdr:cNvSpPr/>
      </xdr:nvSpPr>
      <xdr:spPr>
        <a:xfrm>
          <a:off x="9588500" y="610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46626</xdr:rowOff>
    </xdr:from>
    <xdr:ext cx="469744" cy="259045"/>
    <xdr:sp macro="" textlink="">
      <xdr:nvSpPr>
        <xdr:cNvPr id="314" name="テキスト ボックス 313"/>
        <xdr:cNvSpPr txBox="1"/>
      </xdr:nvSpPr>
      <xdr:spPr>
        <a:xfrm>
          <a:off x="9404428" y="587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58420</xdr:rowOff>
    </xdr:from>
    <xdr:to>
      <xdr:col>46</xdr:col>
      <xdr:colOff>38100</xdr:colOff>
      <xdr:row>35</xdr:row>
      <xdr:rowOff>160020</xdr:rowOff>
    </xdr:to>
    <xdr:sp macro="" textlink="">
      <xdr:nvSpPr>
        <xdr:cNvPr id="315" name="楕円 314"/>
        <xdr:cNvSpPr/>
      </xdr:nvSpPr>
      <xdr:spPr>
        <a:xfrm>
          <a:off x="8699500" y="605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5097</xdr:rowOff>
    </xdr:from>
    <xdr:ext cx="469744" cy="259045"/>
    <xdr:sp macro="" textlink="">
      <xdr:nvSpPr>
        <xdr:cNvPr id="316" name="テキスト ボックス 315"/>
        <xdr:cNvSpPr txBox="1"/>
      </xdr:nvSpPr>
      <xdr:spPr>
        <a:xfrm>
          <a:off x="8515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106807</xdr:rowOff>
    </xdr:from>
    <xdr:to>
      <xdr:col>41</xdr:col>
      <xdr:colOff>101600</xdr:colOff>
      <xdr:row>36</xdr:row>
      <xdr:rowOff>36957</xdr:rowOff>
    </xdr:to>
    <xdr:sp macro="" textlink="">
      <xdr:nvSpPr>
        <xdr:cNvPr id="317" name="楕円 316"/>
        <xdr:cNvSpPr/>
      </xdr:nvSpPr>
      <xdr:spPr>
        <a:xfrm>
          <a:off x="7810500" y="610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53484</xdr:rowOff>
    </xdr:from>
    <xdr:ext cx="469744" cy="259045"/>
    <xdr:sp macro="" textlink="">
      <xdr:nvSpPr>
        <xdr:cNvPr id="318" name="テキスト ボックス 317"/>
        <xdr:cNvSpPr txBox="1"/>
      </xdr:nvSpPr>
      <xdr:spPr>
        <a:xfrm>
          <a:off x="7626428" y="588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48895</xdr:rowOff>
    </xdr:from>
    <xdr:to>
      <xdr:col>36</xdr:col>
      <xdr:colOff>165100</xdr:colOff>
      <xdr:row>32</xdr:row>
      <xdr:rowOff>150495</xdr:rowOff>
    </xdr:to>
    <xdr:sp macro="" textlink="">
      <xdr:nvSpPr>
        <xdr:cNvPr id="319" name="楕円 318"/>
        <xdr:cNvSpPr/>
      </xdr:nvSpPr>
      <xdr:spPr>
        <a:xfrm>
          <a:off x="6921500" y="553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167022</xdr:rowOff>
    </xdr:from>
    <xdr:ext cx="469744" cy="259045"/>
    <xdr:sp macro="" textlink="">
      <xdr:nvSpPr>
        <xdr:cNvPr id="320" name="テキスト ボックス 319"/>
        <xdr:cNvSpPr txBox="1"/>
      </xdr:nvSpPr>
      <xdr:spPr>
        <a:xfrm>
          <a:off x="6737428" y="53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4" name="直線コネクタ 343"/>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5"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6" name="直線コネクタ 345"/>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7"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8" name="直線コネクタ 347"/>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57404</xdr:rowOff>
    </xdr:from>
    <xdr:to>
      <xdr:col>55</xdr:col>
      <xdr:colOff>0</xdr:colOff>
      <xdr:row>54</xdr:row>
      <xdr:rowOff>19152</xdr:rowOff>
    </xdr:to>
    <xdr:cxnSp macro="">
      <xdr:nvCxnSpPr>
        <xdr:cNvPr id="349" name="直線コネクタ 348"/>
        <xdr:cNvCxnSpPr/>
      </xdr:nvCxnSpPr>
      <xdr:spPr>
        <a:xfrm flipV="1">
          <a:off x="9639300" y="9144254"/>
          <a:ext cx="838200" cy="1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50"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51" name="フローチャート: 判断 350"/>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19152</xdr:rowOff>
    </xdr:from>
    <xdr:to>
      <xdr:col>50</xdr:col>
      <xdr:colOff>114300</xdr:colOff>
      <xdr:row>54</xdr:row>
      <xdr:rowOff>48184</xdr:rowOff>
    </xdr:to>
    <xdr:cxnSp macro="">
      <xdr:nvCxnSpPr>
        <xdr:cNvPr id="352" name="直線コネクタ 351"/>
        <xdr:cNvCxnSpPr/>
      </xdr:nvCxnSpPr>
      <xdr:spPr>
        <a:xfrm flipV="1">
          <a:off x="8750300" y="927745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3" name="フローチャート: 判断 352"/>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4" name="テキスト ボックス 353"/>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1930</xdr:rowOff>
    </xdr:from>
    <xdr:to>
      <xdr:col>45</xdr:col>
      <xdr:colOff>177800</xdr:colOff>
      <xdr:row>54</xdr:row>
      <xdr:rowOff>48184</xdr:rowOff>
    </xdr:to>
    <xdr:cxnSp macro="">
      <xdr:nvCxnSpPr>
        <xdr:cNvPr id="355" name="直線コネクタ 354"/>
        <xdr:cNvCxnSpPr/>
      </xdr:nvCxnSpPr>
      <xdr:spPr>
        <a:xfrm>
          <a:off x="7861300" y="9260230"/>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6" name="フローチャート: 判断 355"/>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7" name="テキスト ボックス 356"/>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1930</xdr:rowOff>
    </xdr:from>
    <xdr:to>
      <xdr:col>41</xdr:col>
      <xdr:colOff>50800</xdr:colOff>
      <xdr:row>54</xdr:row>
      <xdr:rowOff>117983</xdr:rowOff>
    </xdr:to>
    <xdr:cxnSp macro="">
      <xdr:nvCxnSpPr>
        <xdr:cNvPr id="358" name="直線コネクタ 357"/>
        <xdr:cNvCxnSpPr/>
      </xdr:nvCxnSpPr>
      <xdr:spPr>
        <a:xfrm flipV="1">
          <a:off x="6972300" y="9260230"/>
          <a:ext cx="889000" cy="11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9" name="フローチャート: 判断 358"/>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60" name="テキスト ボックス 359"/>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61" name="フローチャート: 判断 360"/>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2" name="テキスト ボックス 361"/>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6604</xdr:rowOff>
    </xdr:from>
    <xdr:to>
      <xdr:col>55</xdr:col>
      <xdr:colOff>50800</xdr:colOff>
      <xdr:row>53</xdr:row>
      <xdr:rowOff>108204</xdr:rowOff>
    </xdr:to>
    <xdr:sp macro="" textlink="">
      <xdr:nvSpPr>
        <xdr:cNvPr id="368" name="楕円 367"/>
        <xdr:cNvSpPr/>
      </xdr:nvSpPr>
      <xdr:spPr>
        <a:xfrm>
          <a:off x="10426700" y="909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29481</xdr:rowOff>
    </xdr:from>
    <xdr:ext cx="534377" cy="259045"/>
    <xdr:sp macro="" textlink="">
      <xdr:nvSpPr>
        <xdr:cNvPr id="369" name="農林水産業費該当値テキスト"/>
        <xdr:cNvSpPr txBox="1"/>
      </xdr:nvSpPr>
      <xdr:spPr>
        <a:xfrm>
          <a:off x="10528300" y="8944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139802</xdr:rowOff>
    </xdr:from>
    <xdr:to>
      <xdr:col>50</xdr:col>
      <xdr:colOff>165100</xdr:colOff>
      <xdr:row>54</xdr:row>
      <xdr:rowOff>69952</xdr:rowOff>
    </xdr:to>
    <xdr:sp macro="" textlink="">
      <xdr:nvSpPr>
        <xdr:cNvPr id="370" name="楕円 369"/>
        <xdr:cNvSpPr/>
      </xdr:nvSpPr>
      <xdr:spPr>
        <a:xfrm>
          <a:off x="9588500" y="922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86479</xdr:rowOff>
    </xdr:from>
    <xdr:ext cx="534377" cy="259045"/>
    <xdr:sp macro="" textlink="">
      <xdr:nvSpPr>
        <xdr:cNvPr id="371" name="テキスト ボックス 370"/>
        <xdr:cNvSpPr txBox="1"/>
      </xdr:nvSpPr>
      <xdr:spPr>
        <a:xfrm>
          <a:off x="9372111" y="900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168834</xdr:rowOff>
    </xdr:from>
    <xdr:to>
      <xdr:col>46</xdr:col>
      <xdr:colOff>38100</xdr:colOff>
      <xdr:row>54</xdr:row>
      <xdr:rowOff>98984</xdr:rowOff>
    </xdr:to>
    <xdr:sp macro="" textlink="">
      <xdr:nvSpPr>
        <xdr:cNvPr id="372" name="楕円 371"/>
        <xdr:cNvSpPr/>
      </xdr:nvSpPr>
      <xdr:spPr>
        <a:xfrm>
          <a:off x="8699500" y="925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115511</xdr:rowOff>
    </xdr:from>
    <xdr:ext cx="534377" cy="259045"/>
    <xdr:sp macro="" textlink="">
      <xdr:nvSpPr>
        <xdr:cNvPr id="373" name="テキスト ボックス 372"/>
        <xdr:cNvSpPr txBox="1"/>
      </xdr:nvSpPr>
      <xdr:spPr>
        <a:xfrm>
          <a:off x="8483111" y="903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122580</xdr:rowOff>
    </xdr:from>
    <xdr:to>
      <xdr:col>41</xdr:col>
      <xdr:colOff>101600</xdr:colOff>
      <xdr:row>54</xdr:row>
      <xdr:rowOff>52730</xdr:rowOff>
    </xdr:to>
    <xdr:sp macro="" textlink="">
      <xdr:nvSpPr>
        <xdr:cNvPr id="374" name="楕円 373"/>
        <xdr:cNvSpPr/>
      </xdr:nvSpPr>
      <xdr:spPr>
        <a:xfrm>
          <a:off x="7810500" y="9209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69257</xdr:rowOff>
    </xdr:from>
    <xdr:ext cx="534377" cy="259045"/>
    <xdr:sp macro="" textlink="">
      <xdr:nvSpPr>
        <xdr:cNvPr id="375" name="テキスト ボックス 374"/>
        <xdr:cNvSpPr txBox="1"/>
      </xdr:nvSpPr>
      <xdr:spPr>
        <a:xfrm>
          <a:off x="7594111" y="898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67183</xdr:rowOff>
    </xdr:from>
    <xdr:to>
      <xdr:col>36</xdr:col>
      <xdr:colOff>165100</xdr:colOff>
      <xdr:row>54</xdr:row>
      <xdr:rowOff>168783</xdr:rowOff>
    </xdr:to>
    <xdr:sp macro="" textlink="">
      <xdr:nvSpPr>
        <xdr:cNvPr id="376" name="楕円 375"/>
        <xdr:cNvSpPr/>
      </xdr:nvSpPr>
      <xdr:spPr>
        <a:xfrm>
          <a:off x="69215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13860</xdr:rowOff>
    </xdr:from>
    <xdr:ext cx="534377" cy="259045"/>
    <xdr:sp macro="" textlink="">
      <xdr:nvSpPr>
        <xdr:cNvPr id="377" name="テキスト ボックス 376"/>
        <xdr:cNvSpPr txBox="1"/>
      </xdr:nvSpPr>
      <xdr:spPr>
        <a:xfrm>
          <a:off x="6705111" y="9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3" name="直線コネクタ 402"/>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4"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5" name="直線コネクタ 404"/>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6"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7" name="直線コネクタ 406"/>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77456</xdr:rowOff>
    </xdr:from>
    <xdr:to>
      <xdr:col>55</xdr:col>
      <xdr:colOff>0</xdr:colOff>
      <xdr:row>78</xdr:row>
      <xdr:rowOff>104904</xdr:rowOff>
    </xdr:to>
    <xdr:cxnSp macro="">
      <xdr:nvCxnSpPr>
        <xdr:cNvPr id="408" name="直線コネクタ 407"/>
        <xdr:cNvCxnSpPr/>
      </xdr:nvCxnSpPr>
      <xdr:spPr>
        <a:xfrm>
          <a:off x="9639300" y="13450556"/>
          <a:ext cx="838200" cy="2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9"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10" name="フローチャート: 判断 409"/>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77456</xdr:rowOff>
    </xdr:from>
    <xdr:to>
      <xdr:col>50</xdr:col>
      <xdr:colOff>114300</xdr:colOff>
      <xdr:row>78</xdr:row>
      <xdr:rowOff>93800</xdr:rowOff>
    </xdr:to>
    <xdr:cxnSp macro="">
      <xdr:nvCxnSpPr>
        <xdr:cNvPr id="411" name="直線コネクタ 410"/>
        <xdr:cNvCxnSpPr/>
      </xdr:nvCxnSpPr>
      <xdr:spPr>
        <a:xfrm flipV="1">
          <a:off x="8750300" y="13450556"/>
          <a:ext cx="8890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2" name="フローチャート: 判断 411"/>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3" name="テキスト ボックス 412"/>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48228</xdr:rowOff>
    </xdr:from>
    <xdr:to>
      <xdr:col>45</xdr:col>
      <xdr:colOff>177800</xdr:colOff>
      <xdr:row>78</xdr:row>
      <xdr:rowOff>93800</xdr:rowOff>
    </xdr:to>
    <xdr:cxnSp macro="">
      <xdr:nvCxnSpPr>
        <xdr:cNvPr id="414" name="直線コネクタ 413"/>
        <xdr:cNvCxnSpPr/>
      </xdr:nvCxnSpPr>
      <xdr:spPr>
        <a:xfrm>
          <a:off x="7861300" y="13421328"/>
          <a:ext cx="889000" cy="4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5" name="フローチャート: 判断 414"/>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6" name="テキスト ボックス 415"/>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48228</xdr:rowOff>
    </xdr:from>
    <xdr:to>
      <xdr:col>41</xdr:col>
      <xdr:colOff>50800</xdr:colOff>
      <xdr:row>78</xdr:row>
      <xdr:rowOff>98912</xdr:rowOff>
    </xdr:to>
    <xdr:cxnSp macro="">
      <xdr:nvCxnSpPr>
        <xdr:cNvPr id="417" name="直線コネクタ 416"/>
        <xdr:cNvCxnSpPr/>
      </xdr:nvCxnSpPr>
      <xdr:spPr>
        <a:xfrm flipV="1">
          <a:off x="6972300" y="13421328"/>
          <a:ext cx="8890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8" name="フローチャート: 判断 417"/>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9" name="テキスト ボックス 418"/>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20" name="フローチャート: 判断 419"/>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21" name="テキスト ボックス 420"/>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54104</xdr:rowOff>
    </xdr:from>
    <xdr:to>
      <xdr:col>55</xdr:col>
      <xdr:colOff>50800</xdr:colOff>
      <xdr:row>78</xdr:row>
      <xdr:rowOff>155704</xdr:rowOff>
    </xdr:to>
    <xdr:sp macro="" textlink="">
      <xdr:nvSpPr>
        <xdr:cNvPr id="427" name="楕円 426"/>
        <xdr:cNvSpPr/>
      </xdr:nvSpPr>
      <xdr:spPr>
        <a:xfrm>
          <a:off x="10426700" y="1342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32531</xdr:rowOff>
    </xdr:from>
    <xdr:ext cx="534377" cy="259045"/>
    <xdr:sp macro="" textlink="">
      <xdr:nvSpPr>
        <xdr:cNvPr id="428" name="商工費該当値テキスト"/>
        <xdr:cNvSpPr txBox="1"/>
      </xdr:nvSpPr>
      <xdr:spPr>
        <a:xfrm>
          <a:off x="10528300" y="134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26656</xdr:rowOff>
    </xdr:from>
    <xdr:to>
      <xdr:col>50</xdr:col>
      <xdr:colOff>165100</xdr:colOff>
      <xdr:row>78</xdr:row>
      <xdr:rowOff>128256</xdr:rowOff>
    </xdr:to>
    <xdr:sp macro="" textlink="">
      <xdr:nvSpPr>
        <xdr:cNvPr id="429" name="楕円 428"/>
        <xdr:cNvSpPr/>
      </xdr:nvSpPr>
      <xdr:spPr>
        <a:xfrm>
          <a:off x="9588500" y="1339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119383</xdr:rowOff>
    </xdr:from>
    <xdr:ext cx="534377" cy="259045"/>
    <xdr:sp macro="" textlink="">
      <xdr:nvSpPr>
        <xdr:cNvPr id="430" name="テキスト ボックス 429"/>
        <xdr:cNvSpPr txBox="1"/>
      </xdr:nvSpPr>
      <xdr:spPr>
        <a:xfrm>
          <a:off x="9372111" y="1349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43000</xdr:rowOff>
    </xdr:from>
    <xdr:to>
      <xdr:col>46</xdr:col>
      <xdr:colOff>38100</xdr:colOff>
      <xdr:row>78</xdr:row>
      <xdr:rowOff>144600</xdr:rowOff>
    </xdr:to>
    <xdr:sp macro="" textlink="">
      <xdr:nvSpPr>
        <xdr:cNvPr id="431" name="楕円 430"/>
        <xdr:cNvSpPr/>
      </xdr:nvSpPr>
      <xdr:spPr>
        <a:xfrm>
          <a:off x="8699500" y="1341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135727</xdr:rowOff>
    </xdr:from>
    <xdr:ext cx="534377" cy="259045"/>
    <xdr:sp macro="" textlink="">
      <xdr:nvSpPr>
        <xdr:cNvPr id="432" name="テキスト ボックス 431"/>
        <xdr:cNvSpPr txBox="1"/>
      </xdr:nvSpPr>
      <xdr:spPr>
        <a:xfrm>
          <a:off x="8483111" y="1350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168878</xdr:rowOff>
    </xdr:from>
    <xdr:to>
      <xdr:col>41</xdr:col>
      <xdr:colOff>101600</xdr:colOff>
      <xdr:row>78</xdr:row>
      <xdr:rowOff>99028</xdr:rowOff>
    </xdr:to>
    <xdr:sp macro="" textlink="">
      <xdr:nvSpPr>
        <xdr:cNvPr id="433" name="楕円 432"/>
        <xdr:cNvSpPr/>
      </xdr:nvSpPr>
      <xdr:spPr>
        <a:xfrm>
          <a:off x="7810500" y="1337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90155</xdr:rowOff>
    </xdr:from>
    <xdr:ext cx="534377" cy="259045"/>
    <xdr:sp macro="" textlink="">
      <xdr:nvSpPr>
        <xdr:cNvPr id="434" name="テキスト ボックス 433"/>
        <xdr:cNvSpPr txBox="1"/>
      </xdr:nvSpPr>
      <xdr:spPr>
        <a:xfrm>
          <a:off x="7594111" y="134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48112</xdr:rowOff>
    </xdr:from>
    <xdr:to>
      <xdr:col>36</xdr:col>
      <xdr:colOff>165100</xdr:colOff>
      <xdr:row>78</xdr:row>
      <xdr:rowOff>149712</xdr:rowOff>
    </xdr:to>
    <xdr:sp macro="" textlink="">
      <xdr:nvSpPr>
        <xdr:cNvPr id="435" name="楕円 434"/>
        <xdr:cNvSpPr/>
      </xdr:nvSpPr>
      <xdr:spPr>
        <a:xfrm>
          <a:off x="6921500" y="134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140839</xdr:rowOff>
    </xdr:from>
    <xdr:ext cx="534377" cy="259045"/>
    <xdr:sp macro="" textlink="">
      <xdr:nvSpPr>
        <xdr:cNvPr id="436" name="テキスト ボックス 435"/>
        <xdr:cNvSpPr txBox="1"/>
      </xdr:nvSpPr>
      <xdr:spPr>
        <a:xfrm>
          <a:off x="6705111" y="1351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9" name="直線コネクタ 458"/>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60"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61" name="直線コネクタ 460"/>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2"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3" name="直線コネクタ 462"/>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31480</xdr:rowOff>
    </xdr:from>
    <xdr:to>
      <xdr:col>55</xdr:col>
      <xdr:colOff>0</xdr:colOff>
      <xdr:row>94</xdr:row>
      <xdr:rowOff>55209</xdr:rowOff>
    </xdr:to>
    <xdr:cxnSp macro="">
      <xdr:nvCxnSpPr>
        <xdr:cNvPr id="464" name="直線コネクタ 463"/>
        <xdr:cNvCxnSpPr/>
      </xdr:nvCxnSpPr>
      <xdr:spPr>
        <a:xfrm>
          <a:off x="9639300" y="16147780"/>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5"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6" name="フローチャート: 判断 465"/>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67599</xdr:rowOff>
    </xdr:from>
    <xdr:to>
      <xdr:col>50</xdr:col>
      <xdr:colOff>114300</xdr:colOff>
      <xdr:row>94</xdr:row>
      <xdr:rowOff>31480</xdr:rowOff>
    </xdr:to>
    <xdr:cxnSp macro="">
      <xdr:nvCxnSpPr>
        <xdr:cNvPr id="467" name="直線コネクタ 466"/>
        <xdr:cNvCxnSpPr/>
      </xdr:nvCxnSpPr>
      <xdr:spPr>
        <a:xfrm>
          <a:off x="8750300" y="16012449"/>
          <a:ext cx="889000" cy="13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8" name="フローチャート: 判断 467"/>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9" name="テキスト ボックス 468"/>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47712</xdr:rowOff>
    </xdr:from>
    <xdr:to>
      <xdr:col>45</xdr:col>
      <xdr:colOff>177800</xdr:colOff>
      <xdr:row>93</xdr:row>
      <xdr:rowOff>67599</xdr:rowOff>
    </xdr:to>
    <xdr:cxnSp macro="">
      <xdr:nvCxnSpPr>
        <xdr:cNvPr id="470" name="直線コネクタ 469"/>
        <xdr:cNvCxnSpPr/>
      </xdr:nvCxnSpPr>
      <xdr:spPr>
        <a:xfrm>
          <a:off x="7861300" y="15992562"/>
          <a:ext cx="889000" cy="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71" name="フローチャート: 判断 470"/>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2" name="テキスト ボックス 471"/>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47712</xdr:rowOff>
    </xdr:from>
    <xdr:to>
      <xdr:col>41</xdr:col>
      <xdr:colOff>50800</xdr:colOff>
      <xdr:row>93</xdr:row>
      <xdr:rowOff>127333</xdr:rowOff>
    </xdr:to>
    <xdr:cxnSp macro="">
      <xdr:nvCxnSpPr>
        <xdr:cNvPr id="473" name="直線コネクタ 472"/>
        <xdr:cNvCxnSpPr/>
      </xdr:nvCxnSpPr>
      <xdr:spPr>
        <a:xfrm flipV="1">
          <a:off x="6972300" y="15992562"/>
          <a:ext cx="889000" cy="7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4" name="フローチャート: 判断 473"/>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5" name="テキスト ボックス 474"/>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6" name="フローチャート: 判断 475"/>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7" name="テキスト ボックス 476"/>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4409</xdr:rowOff>
    </xdr:from>
    <xdr:to>
      <xdr:col>55</xdr:col>
      <xdr:colOff>50800</xdr:colOff>
      <xdr:row>94</xdr:row>
      <xdr:rowOff>106009</xdr:rowOff>
    </xdr:to>
    <xdr:sp macro="" textlink="">
      <xdr:nvSpPr>
        <xdr:cNvPr id="483" name="楕円 482"/>
        <xdr:cNvSpPr/>
      </xdr:nvSpPr>
      <xdr:spPr>
        <a:xfrm>
          <a:off x="10426700" y="1612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27286</xdr:rowOff>
    </xdr:from>
    <xdr:ext cx="534377" cy="259045"/>
    <xdr:sp macro="" textlink="">
      <xdr:nvSpPr>
        <xdr:cNvPr id="484" name="土木費該当値テキスト"/>
        <xdr:cNvSpPr txBox="1"/>
      </xdr:nvSpPr>
      <xdr:spPr>
        <a:xfrm>
          <a:off x="10528300" y="1597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152130</xdr:rowOff>
    </xdr:from>
    <xdr:to>
      <xdr:col>50</xdr:col>
      <xdr:colOff>165100</xdr:colOff>
      <xdr:row>94</xdr:row>
      <xdr:rowOff>82280</xdr:rowOff>
    </xdr:to>
    <xdr:sp macro="" textlink="">
      <xdr:nvSpPr>
        <xdr:cNvPr id="485" name="楕円 484"/>
        <xdr:cNvSpPr/>
      </xdr:nvSpPr>
      <xdr:spPr>
        <a:xfrm>
          <a:off x="9588500" y="1609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98807</xdr:rowOff>
    </xdr:from>
    <xdr:ext cx="534377" cy="259045"/>
    <xdr:sp macro="" textlink="">
      <xdr:nvSpPr>
        <xdr:cNvPr id="486" name="テキスト ボックス 485"/>
        <xdr:cNvSpPr txBox="1"/>
      </xdr:nvSpPr>
      <xdr:spPr>
        <a:xfrm>
          <a:off x="9372111" y="1587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16799</xdr:rowOff>
    </xdr:from>
    <xdr:to>
      <xdr:col>46</xdr:col>
      <xdr:colOff>38100</xdr:colOff>
      <xdr:row>93</xdr:row>
      <xdr:rowOff>118399</xdr:rowOff>
    </xdr:to>
    <xdr:sp macro="" textlink="">
      <xdr:nvSpPr>
        <xdr:cNvPr id="487" name="楕円 486"/>
        <xdr:cNvSpPr/>
      </xdr:nvSpPr>
      <xdr:spPr>
        <a:xfrm>
          <a:off x="8699500" y="1596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134926</xdr:rowOff>
    </xdr:from>
    <xdr:ext cx="534377" cy="259045"/>
    <xdr:sp macro="" textlink="">
      <xdr:nvSpPr>
        <xdr:cNvPr id="488" name="テキスト ボックス 487"/>
        <xdr:cNvSpPr txBox="1"/>
      </xdr:nvSpPr>
      <xdr:spPr>
        <a:xfrm>
          <a:off x="8483111" y="1573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168362</xdr:rowOff>
    </xdr:from>
    <xdr:to>
      <xdr:col>41</xdr:col>
      <xdr:colOff>101600</xdr:colOff>
      <xdr:row>93</xdr:row>
      <xdr:rowOff>98512</xdr:rowOff>
    </xdr:to>
    <xdr:sp macro="" textlink="">
      <xdr:nvSpPr>
        <xdr:cNvPr id="489" name="楕円 488"/>
        <xdr:cNvSpPr/>
      </xdr:nvSpPr>
      <xdr:spPr>
        <a:xfrm>
          <a:off x="7810500" y="1594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115039</xdr:rowOff>
    </xdr:from>
    <xdr:ext cx="534377" cy="259045"/>
    <xdr:sp macro="" textlink="">
      <xdr:nvSpPr>
        <xdr:cNvPr id="490" name="テキスト ボックス 489"/>
        <xdr:cNvSpPr txBox="1"/>
      </xdr:nvSpPr>
      <xdr:spPr>
        <a:xfrm>
          <a:off x="7594111" y="1571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76533</xdr:rowOff>
    </xdr:from>
    <xdr:to>
      <xdr:col>36</xdr:col>
      <xdr:colOff>165100</xdr:colOff>
      <xdr:row>94</xdr:row>
      <xdr:rowOff>6683</xdr:rowOff>
    </xdr:to>
    <xdr:sp macro="" textlink="">
      <xdr:nvSpPr>
        <xdr:cNvPr id="491" name="楕円 490"/>
        <xdr:cNvSpPr/>
      </xdr:nvSpPr>
      <xdr:spPr>
        <a:xfrm>
          <a:off x="6921500" y="1602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23210</xdr:rowOff>
    </xdr:from>
    <xdr:ext cx="534377" cy="259045"/>
    <xdr:sp macro="" textlink="">
      <xdr:nvSpPr>
        <xdr:cNvPr id="492" name="テキスト ボックス 491"/>
        <xdr:cNvSpPr txBox="1"/>
      </xdr:nvSpPr>
      <xdr:spPr>
        <a:xfrm>
          <a:off x="6705111" y="1579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9" name="直線コネクタ 518"/>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20"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21" name="直線コネクタ 520"/>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2"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3" name="直線コネクタ 522"/>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129358</xdr:rowOff>
    </xdr:from>
    <xdr:to>
      <xdr:col>85</xdr:col>
      <xdr:colOff>127000</xdr:colOff>
      <xdr:row>37</xdr:row>
      <xdr:rowOff>149933</xdr:rowOff>
    </xdr:to>
    <xdr:cxnSp macro="">
      <xdr:nvCxnSpPr>
        <xdr:cNvPr id="524" name="直線コネクタ 523"/>
        <xdr:cNvCxnSpPr/>
      </xdr:nvCxnSpPr>
      <xdr:spPr>
        <a:xfrm>
          <a:off x="15481300" y="6473008"/>
          <a:ext cx="8382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5"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6" name="フローチャート: 判断 525"/>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129358</xdr:rowOff>
    </xdr:from>
    <xdr:to>
      <xdr:col>81</xdr:col>
      <xdr:colOff>50800</xdr:colOff>
      <xdr:row>38</xdr:row>
      <xdr:rowOff>61650</xdr:rowOff>
    </xdr:to>
    <xdr:cxnSp macro="">
      <xdr:nvCxnSpPr>
        <xdr:cNvPr id="527" name="直線コネクタ 526"/>
        <xdr:cNvCxnSpPr/>
      </xdr:nvCxnSpPr>
      <xdr:spPr>
        <a:xfrm flipV="1">
          <a:off x="14592300" y="6473008"/>
          <a:ext cx="889000" cy="103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8" name="フローチャート: 判断 527"/>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9" name="テキスト ボックス 528"/>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141006</xdr:rowOff>
    </xdr:from>
    <xdr:to>
      <xdr:col>76</xdr:col>
      <xdr:colOff>114300</xdr:colOff>
      <xdr:row>38</xdr:row>
      <xdr:rowOff>61650</xdr:rowOff>
    </xdr:to>
    <xdr:cxnSp macro="">
      <xdr:nvCxnSpPr>
        <xdr:cNvPr id="530" name="直線コネクタ 529"/>
        <xdr:cNvCxnSpPr/>
      </xdr:nvCxnSpPr>
      <xdr:spPr>
        <a:xfrm>
          <a:off x="13703300" y="6313206"/>
          <a:ext cx="889000" cy="26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31" name="フローチャート: 判断 530"/>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2" name="テキスト ボックス 531"/>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43035</xdr:rowOff>
    </xdr:from>
    <xdr:to>
      <xdr:col>71</xdr:col>
      <xdr:colOff>177800</xdr:colOff>
      <xdr:row>36</xdr:row>
      <xdr:rowOff>141006</xdr:rowOff>
    </xdr:to>
    <xdr:cxnSp macro="">
      <xdr:nvCxnSpPr>
        <xdr:cNvPr id="533" name="直線コネクタ 532"/>
        <xdr:cNvCxnSpPr/>
      </xdr:nvCxnSpPr>
      <xdr:spPr>
        <a:xfrm>
          <a:off x="12814300" y="6043785"/>
          <a:ext cx="889000" cy="26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4" name="フローチャート: 判断 533"/>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109128</xdr:rowOff>
    </xdr:from>
    <xdr:ext cx="534377" cy="259045"/>
    <xdr:sp macro="" textlink="">
      <xdr:nvSpPr>
        <xdr:cNvPr id="535" name="テキスト ボックス 534"/>
        <xdr:cNvSpPr txBox="1"/>
      </xdr:nvSpPr>
      <xdr:spPr>
        <a:xfrm>
          <a:off x="13436111" y="64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6" name="フローチャート: 判断 535"/>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125457</xdr:rowOff>
    </xdr:from>
    <xdr:ext cx="534377" cy="259045"/>
    <xdr:sp macro="" textlink="">
      <xdr:nvSpPr>
        <xdr:cNvPr id="537" name="テキスト ボックス 536"/>
        <xdr:cNvSpPr txBox="1"/>
      </xdr:nvSpPr>
      <xdr:spPr>
        <a:xfrm>
          <a:off x="12547111" y="646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99133</xdr:rowOff>
    </xdr:from>
    <xdr:to>
      <xdr:col>85</xdr:col>
      <xdr:colOff>177800</xdr:colOff>
      <xdr:row>38</xdr:row>
      <xdr:rowOff>29283</xdr:rowOff>
    </xdr:to>
    <xdr:sp macro="" textlink="">
      <xdr:nvSpPr>
        <xdr:cNvPr id="543" name="楕円 542"/>
        <xdr:cNvSpPr/>
      </xdr:nvSpPr>
      <xdr:spPr>
        <a:xfrm>
          <a:off x="16268700" y="644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77560</xdr:rowOff>
    </xdr:from>
    <xdr:ext cx="534377" cy="259045"/>
    <xdr:sp macro="" textlink="">
      <xdr:nvSpPr>
        <xdr:cNvPr id="544" name="消防費該当値テキスト"/>
        <xdr:cNvSpPr txBox="1"/>
      </xdr:nvSpPr>
      <xdr:spPr>
        <a:xfrm>
          <a:off x="16370300" y="642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78558</xdr:rowOff>
    </xdr:from>
    <xdr:to>
      <xdr:col>81</xdr:col>
      <xdr:colOff>101600</xdr:colOff>
      <xdr:row>38</xdr:row>
      <xdr:rowOff>8708</xdr:rowOff>
    </xdr:to>
    <xdr:sp macro="" textlink="">
      <xdr:nvSpPr>
        <xdr:cNvPr id="545" name="楕円 544"/>
        <xdr:cNvSpPr/>
      </xdr:nvSpPr>
      <xdr:spPr>
        <a:xfrm>
          <a:off x="15430500" y="64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171286</xdr:rowOff>
    </xdr:from>
    <xdr:ext cx="534377" cy="259045"/>
    <xdr:sp macro="" textlink="">
      <xdr:nvSpPr>
        <xdr:cNvPr id="546" name="テキスト ボックス 545"/>
        <xdr:cNvSpPr txBox="1"/>
      </xdr:nvSpPr>
      <xdr:spPr>
        <a:xfrm>
          <a:off x="15214111" y="6514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10850</xdr:rowOff>
    </xdr:from>
    <xdr:to>
      <xdr:col>76</xdr:col>
      <xdr:colOff>165100</xdr:colOff>
      <xdr:row>38</xdr:row>
      <xdr:rowOff>112450</xdr:rowOff>
    </xdr:to>
    <xdr:sp macro="" textlink="">
      <xdr:nvSpPr>
        <xdr:cNvPr id="547" name="楕円 546"/>
        <xdr:cNvSpPr/>
      </xdr:nvSpPr>
      <xdr:spPr>
        <a:xfrm>
          <a:off x="14541500" y="652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103577</xdr:rowOff>
    </xdr:from>
    <xdr:ext cx="534377" cy="259045"/>
    <xdr:sp macro="" textlink="">
      <xdr:nvSpPr>
        <xdr:cNvPr id="548" name="テキスト ボックス 547"/>
        <xdr:cNvSpPr txBox="1"/>
      </xdr:nvSpPr>
      <xdr:spPr>
        <a:xfrm>
          <a:off x="14325111" y="661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90206</xdr:rowOff>
    </xdr:from>
    <xdr:to>
      <xdr:col>72</xdr:col>
      <xdr:colOff>38100</xdr:colOff>
      <xdr:row>37</xdr:row>
      <xdr:rowOff>20356</xdr:rowOff>
    </xdr:to>
    <xdr:sp macro="" textlink="">
      <xdr:nvSpPr>
        <xdr:cNvPr id="549" name="楕円 548"/>
        <xdr:cNvSpPr/>
      </xdr:nvSpPr>
      <xdr:spPr>
        <a:xfrm>
          <a:off x="13652500" y="62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36883</xdr:rowOff>
    </xdr:from>
    <xdr:ext cx="534377" cy="259045"/>
    <xdr:sp macro="" textlink="">
      <xdr:nvSpPr>
        <xdr:cNvPr id="550" name="テキスト ボックス 549"/>
        <xdr:cNvSpPr txBox="1"/>
      </xdr:nvSpPr>
      <xdr:spPr>
        <a:xfrm>
          <a:off x="13436111" y="6037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163685</xdr:rowOff>
    </xdr:from>
    <xdr:to>
      <xdr:col>67</xdr:col>
      <xdr:colOff>101600</xdr:colOff>
      <xdr:row>35</xdr:row>
      <xdr:rowOff>93835</xdr:rowOff>
    </xdr:to>
    <xdr:sp macro="" textlink="">
      <xdr:nvSpPr>
        <xdr:cNvPr id="551" name="楕円 550"/>
        <xdr:cNvSpPr/>
      </xdr:nvSpPr>
      <xdr:spPr>
        <a:xfrm>
          <a:off x="12763500" y="5992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110362</xdr:rowOff>
    </xdr:from>
    <xdr:ext cx="534377" cy="259045"/>
    <xdr:sp macro="" textlink="">
      <xdr:nvSpPr>
        <xdr:cNvPr id="552" name="テキスト ボックス 551"/>
        <xdr:cNvSpPr txBox="1"/>
      </xdr:nvSpPr>
      <xdr:spPr>
        <a:xfrm>
          <a:off x="12547111" y="576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5" name="直線コネクタ 574"/>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6"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7" name="直線コネクタ 576"/>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8"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9" name="直線コネクタ 578"/>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26520</xdr:rowOff>
    </xdr:from>
    <xdr:to>
      <xdr:col>85</xdr:col>
      <xdr:colOff>127000</xdr:colOff>
      <xdr:row>55</xdr:row>
      <xdr:rowOff>26749</xdr:rowOff>
    </xdr:to>
    <xdr:cxnSp macro="">
      <xdr:nvCxnSpPr>
        <xdr:cNvPr id="580" name="直線コネクタ 579"/>
        <xdr:cNvCxnSpPr/>
      </xdr:nvCxnSpPr>
      <xdr:spPr>
        <a:xfrm>
          <a:off x="15481300" y="945627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81"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2" name="フローチャート: 判断 581"/>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53770</xdr:rowOff>
    </xdr:from>
    <xdr:to>
      <xdr:col>81</xdr:col>
      <xdr:colOff>50800</xdr:colOff>
      <xdr:row>55</xdr:row>
      <xdr:rowOff>26520</xdr:rowOff>
    </xdr:to>
    <xdr:cxnSp macro="">
      <xdr:nvCxnSpPr>
        <xdr:cNvPr id="583" name="直線コネクタ 582"/>
        <xdr:cNvCxnSpPr/>
      </xdr:nvCxnSpPr>
      <xdr:spPr>
        <a:xfrm>
          <a:off x="14592300" y="8969170"/>
          <a:ext cx="889000" cy="487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4" name="フローチャート: 判断 583"/>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80863</xdr:rowOff>
    </xdr:from>
    <xdr:ext cx="534377" cy="259045"/>
    <xdr:sp macro="" textlink="">
      <xdr:nvSpPr>
        <xdr:cNvPr id="585" name="テキスト ボックス 584"/>
        <xdr:cNvSpPr txBox="1"/>
      </xdr:nvSpPr>
      <xdr:spPr>
        <a:xfrm>
          <a:off x="15214111" y="916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53770</xdr:rowOff>
    </xdr:from>
    <xdr:to>
      <xdr:col>76</xdr:col>
      <xdr:colOff>114300</xdr:colOff>
      <xdr:row>54</xdr:row>
      <xdr:rowOff>3752</xdr:rowOff>
    </xdr:to>
    <xdr:cxnSp macro="">
      <xdr:nvCxnSpPr>
        <xdr:cNvPr id="586" name="直線コネクタ 585"/>
        <xdr:cNvCxnSpPr/>
      </xdr:nvCxnSpPr>
      <xdr:spPr>
        <a:xfrm flipV="1">
          <a:off x="13703300" y="8969170"/>
          <a:ext cx="889000" cy="29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7" name="フローチャート: 判断 586"/>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90895</xdr:rowOff>
    </xdr:from>
    <xdr:ext cx="534377" cy="259045"/>
    <xdr:sp macro="" textlink="">
      <xdr:nvSpPr>
        <xdr:cNvPr id="588" name="テキスト ボックス 587"/>
        <xdr:cNvSpPr txBox="1"/>
      </xdr:nvSpPr>
      <xdr:spPr>
        <a:xfrm>
          <a:off x="14325111" y="95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3752</xdr:rowOff>
    </xdr:from>
    <xdr:to>
      <xdr:col>71</xdr:col>
      <xdr:colOff>177800</xdr:colOff>
      <xdr:row>54</xdr:row>
      <xdr:rowOff>59119</xdr:rowOff>
    </xdr:to>
    <xdr:cxnSp macro="">
      <xdr:nvCxnSpPr>
        <xdr:cNvPr id="589" name="直線コネクタ 588"/>
        <xdr:cNvCxnSpPr/>
      </xdr:nvCxnSpPr>
      <xdr:spPr>
        <a:xfrm flipV="1">
          <a:off x="12814300" y="9262052"/>
          <a:ext cx="889000" cy="5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90" name="フローチャート: 判断 589"/>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46867</xdr:rowOff>
    </xdr:from>
    <xdr:ext cx="534377" cy="259045"/>
    <xdr:sp macro="" textlink="">
      <xdr:nvSpPr>
        <xdr:cNvPr id="591" name="テキスト ボックス 590"/>
        <xdr:cNvSpPr txBox="1"/>
      </xdr:nvSpPr>
      <xdr:spPr>
        <a:xfrm>
          <a:off x="13436111" y="947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2" name="フローチャート: 判断 591"/>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133004</xdr:rowOff>
    </xdr:from>
    <xdr:ext cx="534377" cy="259045"/>
    <xdr:sp macro="" textlink="">
      <xdr:nvSpPr>
        <xdr:cNvPr id="593" name="テキスト ボックス 592"/>
        <xdr:cNvSpPr txBox="1"/>
      </xdr:nvSpPr>
      <xdr:spPr>
        <a:xfrm>
          <a:off x="12547111" y="956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147399</xdr:rowOff>
    </xdr:from>
    <xdr:to>
      <xdr:col>85</xdr:col>
      <xdr:colOff>177800</xdr:colOff>
      <xdr:row>55</xdr:row>
      <xdr:rowOff>77549</xdr:rowOff>
    </xdr:to>
    <xdr:sp macro="" textlink="">
      <xdr:nvSpPr>
        <xdr:cNvPr id="599" name="楕円 598"/>
        <xdr:cNvSpPr/>
      </xdr:nvSpPr>
      <xdr:spPr>
        <a:xfrm>
          <a:off x="16268700" y="940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125826</xdr:rowOff>
    </xdr:from>
    <xdr:ext cx="534377" cy="259045"/>
    <xdr:sp macro="" textlink="">
      <xdr:nvSpPr>
        <xdr:cNvPr id="600" name="教育費該当値テキスト"/>
        <xdr:cNvSpPr txBox="1"/>
      </xdr:nvSpPr>
      <xdr:spPr>
        <a:xfrm>
          <a:off x="16370300" y="938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147170</xdr:rowOff>
    </xdr:from>
    <xdr:to>
      <xdr:col>81</xdr:col>
      <xdr:colOff>101600</xdr:colOff>
      <xdr:row>55</xdr:row>
      <xdr:rowOff>77320</xdr:rowOff>
    </xdr:to>
    <xdr:sp macro="" textlink="">
      <xdr:nvSpPr>
        <xdr:cNvPr id="601" name="楕円 600"/>
        <xdr:cNvSpPr/>
      </xdr:nvSpPr>
      <xdr:spPr>
        <a:xfrm>
          <a:off x="15430500" y="940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68447</xdr:rowOff>
    </xdr:from>
    <xdr:ext cx="534377" cy="259045"/>
    <xdr:sp macro="" textlink="">
      <xdr:nvSpPr>
        <xdr:cNvPr id="602" name="テキスト ボックス 601"/>
        <xdr:cNvSpPr txBox="1"/>
      </xdr:nvSpPr>
      <xdr:spPr>
        <a:xfrm>
          <a:off x="15214111" y="949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2970</xdr:rowOff>
    </xdr:from>
    <xdr:to>
      <xdr:col>76</xdr:col>
      <xdr:colOff>165100</xdr:colOff>
      <xdr:row>52</xdr:row>
      <xdr:rowOff>104570</xdr:rowOff>
    </xdr:to>
    <xdr:sp macro="" textlink="">
      <xdr:nvSpPr>
        <xdr:cNvPr id="603" name="楕円 602"/>
        <xdr:cNvSpPr/>
      </xdr:nvSpPr>
      <xdr:spPr>
        <a:xfrm>
          <a:off x="14541500" y="89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121097</xdr:rowOff>
    </xdr:from>
    <xdr:ext cx="534377" cy="259045"/>
    <xdr:sp macro="" textlink="">
      <xdr:nvSpPr>
        <xdr:cNvPr id="604" name="テキスト ボックス 603"/>
        <xdr:cNvSpPr txBox="1"/>
      </xdr:nvSpPr>
      <xdr:spPr>
        <a:xfrm>
          <a:off x="14325111" y="869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124402</xdr:rowOff>
    </xdr:from>
    <xdr:to>
      <xdr:col>72</xdr:col>
      <xdr:colOff>38100</xdr:colOff>
      <xdr:row>54</xdr:row>
      <xdr:rowOff>54552</xdr:rowOff>
    </xdr:to>
    <xdr:sp macro="" textlink="">
      <xdr:nvSpPr>
        <xdr:cNvPr id="605" name="楕円 604"/>
        <xdr:cNvSpPr/>
      </xdr:nvSpPr>
      <xdr:spPr>
        <a:xfrm>
          <a:off x="13652500" y="921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71079</xdr:rowOff>
    </xdr:from>
    <xdr:ext cx="534377" cy="259045"/>
    <xdr:sp macro="" textlink="">
      <xdr:nvSpPr>
        <xdr:cNvPr id="606" name="テキスト ボックス 605"/>
        <xdr:cNvSpPr txBox="1"/>
      </xdr:nvSpPr>
      <xdr:spPr>
        <a:xfrm>
          <a:off x="13436111" y="898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8319</xdr:rowOff>
    </xdr:from>
    <xdr:to>
      <xdr:col>67</xdr:col>
      <xdr:colOff>101600</xdr:colOff>
      <xdr:row>54</xdr:row>
      <xdr:rowOff>109919</xdr:rowOff>
    </xdr:to>
    <xdr:sp macro="" textlink="">
      <xdr:nvSpPr>
        <xdr:cNvPr id="607" name="楕円 606"/>
        <xdr:cNvSpPr/>
      </xdr:nvSpPr>
      <xdr:spPr>
        <a:xfrm>
          <a:off x="12763500" y="926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126446</xdr:rowOff>
    </xdr:from>
    <xdr:ext cx="534377" cy="259045"/>
    <xdr:sp macro="" textlink="">
      <xdr:nvSpPr>
        <xdr:cNvPr id="608" name="テキスト ボックス 607"/>
        <xdr:cNvSpPr txBox="1"/>
      </xdr:nvSpPr>
      <xdr:spPr>
        <a:xfrm>
          <a:off x="12547111" y="90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2" name="テキスト ボックス 62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2" name="直線コネクタ 631"/>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5"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6" name="直線コネクタ 635"/>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21971</xdr:rowOff>
    </xdr:from>
    <xdr:to>
      <xdr:col>85</xdr:col>
      <xdr:colOff>127000</xdr:colOff>
      <xdr:row>79</xdr:row>
      <xdr:rowOff>19608</xdr:rowOff>
    </xdr:to>
    <xdr:cxnSp macro="">
      <xdr:nvCxnSpPr>
        <xdr:cNvPr id="637" name="直線コネクタ 636"/>
        <xdr:cNvCxnSpPr/>
      </xdr:nvCxnSpPr>
      <xdr:spPr>
        <a:xfrm flipV="1">
          <a:off x="15481300" y="13395071"/>
          <a:ext cx="838200" cy="16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59250</xdr:rowOff>
    </xdr:from>
    <xdr:ext cx="469744" cy="259045"/>
    <xdr:sp macro="" textlink="">
      <xdr:nvSpPr>
        <xdr:cNvPr id="638" name="災害復旧費平均値テキスト"/>
        <xdr:cNvSpPr txBox="1"/>
      </xdr:nvSpPr>
      <xdr:spPr>
        <a:xfrm>
          <a:off x="16370300" y="13432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9" name="フローチャート: 判断 638"/>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19608</xdr:rowOff>
    </xdr:from>
    <xdr:to>
      <xdr:col>81</xdr:col>
      <xdr:colOff>50800</xdr:colOff>
      <xdr:row>79</xdr:row>
      <xdr:rowOff>29287</xdr:rowOff>
    </xdr:to>
    <xdr:cxnSp macro="">
      <xdr:nvCxnSpPr>
        <xdr:cNvPr id="640" name="直線コネクタ 639"/>
        <xdr:cNvCxnSpPr/>
      </xdr:nvCxnSpPr>
      <xdr:spPr>
        <a:xfrm flipV="1">
          <a:off x="14592300" y="13564158"/>
          <a:ext cx="889000" cy="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41" name="フローチャート: 判断 640"/>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2" name="テキスト ボックス 641"/>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23191</xdr:rowOff>
    </xdr:from>
    <xdr:to>
      <xdr:col>76</xdr:col>
      <xdr:colOff>114300</xdr:colOff>
      <xdr:row>79</xdr:row>
      <xdr:rowOff>29287</xdr:rowOff>
    </xdr:to>
    <xdr:cxnSp macro="">
      <xdr:nvCxnSpPr>
        <xdr:cNvPr id="643" name="直線コネクタ 642"/>
        <xdr:cNvCxnSpPr/>
      </xdr:nvCxnSpPr>
      <xdr:spPr>
        <a:xfrm>
          <a:off x="13703300" y="13567741"/>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4" name="フローチャート: 判断 643"/>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9211</xdr:rowOff>
    </xdr:from>
    <xdr:ext cx="469744" cy="259045"/>
    <xdr:sp macro="" textlink="">
      <xdr:nvSpPr>
        <xdr:cNvPr id="645" name="テキスト ボックス 644"/>
        <xdr:cNvSpPr txBox="1"/>
      </xdr:nvSpPr>
      <xdr:spPr>
        <a:xfrm>
          <a:off x="14357428" y="13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12598</xdr:rowOff>
    </xdr:from>
    <xdr:to>
      <xdr:col>71</xdr:col>
      <xdr:colOff>177800</xdr:colOff>
      <xdr:row>79</xdr:row>
      <xdr:rowOff>23191</xdr:rowOff>
    </xdr:to>
    <xdr:cxnSp macro="">
      <xdr:nvCxnSpPr>
        <xdr:cNvPr id="646" name="直線コネクタ 645"/>
        <xdr:cNvCxnSpPr/>
      </xdr:nvCxnSpPr>
      <xdr:spPr>
        <a:xfrm>
          <a:off x="12814300" y="13557148"/>
          <a:ext cx="889000" cy="10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7" name="フローチャート: 判断 646"/>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54779</xdr:rowOff>
    </xdr:from>
    <xdr:ext cx="469744" cy="259045"/>
    <xdr:sp macro="" textlink="">
      <xdr:nvSpPr>
        <xdr:cNvPr id="648" name="テキスト ボックス 647"/>
        <xdr:cNvSpPr txBox="1"/>
      </xdr:nvSpPr>
      <xdr:spPr>
        <a:xfrm>
          <a:off x="13468428" y="1308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9" name="フローチャート: 判断 648"/>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86707</xdr:rowOff>
    </xdr:from>
    <xdr:ext cx="469744" cy="259045"/>
    <xdr:sp macro="" textlink="">
      <xdr:nvSpPr>
        <xdr:cNvPr id="650" name="テキスト ボックス 649"/>
        <xdr:cNvSpPr txBox="1"/>
      </xdr:nvSpPr>
      <xdr:spPr>
        <a:xfrm>
          <a:off x="12579428" y="131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142621</xdr:rowOff>
    </xdr:from>
    <xdr:to>
      <xdr:col>85</xdr:col>
      <xdr:colOff>177800</xdr:colOff>
      <xdr:row>78</xdr:row>
      <xdr:rowOff>72771</xdr:rowOff>
    </xdr:to>
    <xdr:sp macro="" textlink="">
      <xdr:nvSpPr>
        <xdr:cNvPr id="656" name="楕円 655"/>
        <xdr:cNvSpPr/>
      </xdr:nvSpPr>
      <xdr:spPr>
        <a:xfrm>
          <a:off x="16268700" y="133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165498</xdr:rowOff>
    </xdr:from>
    <xdr:ext cx="469744" cy="259045"/>
    <xdr:sp macro="" textlink="">
      <xdr:nvSpPr>
        <xdr:cNvPr id="657" name="災害復旧費該当値テキスト"/>
        <xdr:cNvSpPr txBox="1"/>
      </xdr:nvSpPr>
      <xdr:spPr>
        <a:xfrm>
          <a:off x="16370300" y="131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140258</xdr:rowOff>
    </xdr:from>
    <xdr:to>
      <xdr:col>81</xdr:col>
      <xdr:colOff>101600</xdr:colOff>
      <xdr:row>79</xdr:row>
      <xdr:rowOff>70408</xdr:rowOff>
    </xdr:to>
    <xdr:sp macro="" textlink="">
      <xdr:nvSpPr>
        <xdr:cNvPr id="658" name="楕円 657"/>
        <xdr:cNvSpPr/>
      </xdr:nvSpPr>
      <xdr:spPr>
        <a:xfrm>
          <a:off x="15430500" y="1351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61535</xdr:rowOff>
    </xdr:from>
    <xdr:ext cx="378565" cy="259045"/>
    <xdr:sp macro="" textlink="">
      <xdr:nvSpPr>
        <xdr:cNvPr id="659" name="テキスト ボックス 658"/>
        <xdr:cNvSpPr txBox="1"/>
      </xdr:nvSpPr>
      <xdr:spPr>
        <a:xfrm>
          <a:off x="15292017" y="13606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149937</xdr:rowOff>
    </xdr:from>
    <xdr:to>
      <xdr:col>76</xdr:col>
      <xdr:colOff>165100</xdr:colOff>
      <xdr:row>79</xdr:row>
      <xdr:rowOff>80087</xdr:rowOff>
    </xdr:to>
    <xdr:sp macro="" textlink="">
      <xdr:nvSpPr>
        <xdr:cNvPr id="660" name="楕円 659"/>
        <xdr:cNvSpPr/>
      </xdr:nvSpPr>
      <xdr:spPr>
        <a:xfrm>
          <a:off x="14541500" y="135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71214</xdr:rowOff>
    </xdr:from>
    <xdr:ext cx="378565" cy="259045"/>
    <xdr:sp macro="" textlink="">
      <xdr:nvSpPr>
        <xdr:cNvPr id="661" name="テキスト ボックス 660"/>
        <xdr:cNvSpPr txBox="1"/>
      </xdr:nvSpPr>
      <xdr:spPr>
        <a:xfrm>
          <a:off x="14403017" y="13615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143841</xdr:rowOff>
    </xdr:from>
    <xdr:to>
      <xdr:col>72</xdr:col>
      <xdr:colOff>38100</xdr:colOff>
      <xdr:row>79</xdr:row>
      <xdr:rowOff>73991</xdr:rowOff>
    </xdr:to>
    <xdr:sp macro="" textlink="">
      <xdr:nvSpPr>
        <xdr:cNvPr id="662" name="楕円 661"/>
        <xdr:cNvSpPr/>
      </xdr:nvSpPr>
      <xdr:spPr>
        <a:xfrm>
          <a:off x="13652500" y="1351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65118</xdr:rowOff>
    </xdr:from>
    <xdr:ext cx="378565" cy="259045"/>
    <xdr:sp macro="" textlink="">
      <xdr:nvSpPr>
        <xdr:cNvPr id="663" name="テキスト ボックス 662"/>
        <xdr:cNvSpPr txBox="1"/>
      </xdr:nvSpPr>
      <xdr:spPr>
        <a:xfrm>
          <a:off x="13514017" y="13609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133248</xdr:rowOff>
    </xdr:from>
    <xdr:to>
      <xdr:col>67</xdr:col>
      <xdr:colOff>101600</xdr:colOff>
      <xdr:row>79</xdr:row>
      <xdr:rowOff>63398</xdr:rowOff>
    </xdr:to>
    <xdr:sp macro="" textlink="">
      <xdr:nvSpPr>
        <xdr:cNvPr id="664" name="楕円 663"/>
        <xdr:cNvSpPr/>
      </xdr:nvSpPr>
      <xdr:spPr>
        <a:xfrm>
          <a:off x="12763500" y="1350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54525</xdr:rowOff>
    </xdr:from>
    <xdr:ext cx="378565" cy="259045"/>
    <xdr:sp macro="" textlink="">
      <xdr:nvSpPr>
        <xdr:cNvPr id="665" name="テキスト ボックス 664"/>
        <xdr:cNvSpPr txBox="1"/>
      </xdr:nvSpPr>
      <xdr:spPr>
        <a:xfrm>
          <a:off x="12625017" y="1359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7" name="直線コネクタ 676"/>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8" name="テキスト ボックス 677"/>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9" name="直線コネクタ 67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80" name="テキスト ボックス 679"/>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81" name="直線コネクタ 680"/>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2" name="テキスト ボックス 681"/>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5" name="直線コネクタ 684"/>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6" name="テキスト ボックス 685"/>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7" name="直線コネクタ 686"/>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8" name="テキスト ボックス 687"/>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9" name="直線コネクタ 688"/>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90" name="テキスト ボックス 689"/>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4" name="直線コネクタ 693"/>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5"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6" name="直線コネクタ 695"/>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7"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8" name="直線コネクタ 697"/>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58432</xdr:rowOff>
    </xdr:from>
    <xdr:to>
      <xdr:col>85</xdr:col>
      <xdr:colOff>127000</xdr:colOff>
      <xdr:row>92</xdr:row>
      <xdr:rowOff>82835</xdr:rowOff>
    </xdr:to>
    <xdr:cxnSp macro="">
      <xdr:nvCxnSpPr>
        <xdr:cNvPr id="699" name="直線コネクタ 698"/>
        <xdr:cNvCxnSpPr/>
      </xdr:nvCxnSpPr>
      <xdr:spPr>
        <a:xfrm flipV="1">
          <a:off x="15481300" y="15831832"/>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700"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701" name="フローチャート: 判断 700"/>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82835</xdr:rowOff>
    </xdr:from>
    <xdr:to>
      <xdr:col>81</xdr:col>
      <xdr:colOff>50800</xdr:colOff>
      <xdr:row>92</xdr:row>
      <xdr:rowOff>122955</xdr:rowOff>
    </xdr:to>
    <xdr:cxnSp macro="">
      <xdr:nvCxnSpPr>
        <xdr:cNvPr id="702" name="直線コネクタ 701"/>
        <xdr:cNvCxnSpPr/>
      </xdr:nvCxnSpPr>
      <xdr:spPr>
        <a:xfrm flipV="1">
          <a:off x="14592300" y="15856235"/>
          <a:ext cx="889000" cy="4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3" name="フローチャート: 判断 702"/>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4" name="テキスト ボックス 703"/>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122955</xdr:rowOff>
    </xdr:from>
    <xdr:to>
      <xdr:col>76</xdr:col>
      <xdr:colOff>114300</xdr:colOff>
      <xdr:row>92</xdr:row>
      <xdr:rowOff>145929</xdr:rowOff>
    </xdr:to>
    <xdr:cxnSp macro="">
      <xdr:nvCxnSpPr>
        <xdr:cNvPr id="705" name="直線コネクタ 704"/>
        <xdr:cNvCxnSpPr/>
      </xdr:nvCxnSpPr>
      <xdr:spPr>
        <a:xfrm flipV="1">
          <a:off x="13703300" y="15896355"/>
          <a:ext cx="8890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6" name="フローチャート: 判断 705"/>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7" name="テキスト ボックス 706"/>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108325</xdr:rowOff>
    </xdr:from>
    <xdr:to>
      <xdr:col>71</xdr:col>
      <xdr:colOff>177800</xdr:colOff>
      <xdr:row>92</xdr:row>
      <xdr:rowOff>145929</xdr:rowOff>
    </xdr:to>
    <xdr:cxnSp macro="">
      <xdr:nvCxnSpPr>
        <xdr:cNvPr id="708" name="直線コネクタ 707"/>
        <xdr:cNvCxnSpPr/>
      </xdr:nvCxnSpPr>
      <xdr:spPr>
        <a:xfrm>
          <a:off x="12814300" y="15881725"/>
          <a:ext cx="889000" cy="3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9" name="フローチャート: 判断 708"/>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103560</xdr:rowOff>
    </xdr:from>
    <xdr:ext cx="534377" cy="259045"/>
    <xdr:sp macro="" textlink="">
      <xdr:nvSpPr>
        <xdr:cNvPr id="710" name="テキスト ボックス 709"/>
        <xdr:cNvSpPr txBox="1"/>
      </xdr:nvSpPr>
      <xdr:spPr>
        <a:xfrm>
          <a:off x="13436111" y="163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11" name="フローチャート: 判断 710"/>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84129</xdr:rowOff>
    </xdr:from>
    <xdr:ext cx="534377" cy="259045"/>
    <xdr:sp macro="" textlink="">
      <xdr:nvSpPr>
        <xdr:cNvPr id="712" name="テキスト ボックス 711"/>
        <xdr:cNvSpPr txBox="1"/>
      </xdr:nvSpPr>
      <xdr:spPr>
        <a:xfrm>
          <a:off x="12547111" y="163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7632</xdr:rowOff>
    </xdr:from>
    <xdr:to>
      <xdr:col>85</xdr:col>
      <xdr:colOff>177800</xdr:colOff>
      <xdr:row>92</xdr:row>
      <xdr:rowOff>109232</xdr:rowOff>
    </xdr:to>
    <xdr:sp macro="" textlink="">
      <xdr:nvSpPr>
        <xdr:cNvPr id="718" name="楕円 717"/>
        <xdr:cNvSpPr/>
      </xdr:nvSpPr>
      <xdr:spPr>
        <a:xfrm>
          <a:off x="16268700" y="1578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30509</xdr:rowOff>
    </xdr:from>
    <xdr:ext cx="534377" cy="259045"/>
    <xdr:sp macro="" textlink="">
      <xdr:nvSpPr>
        <xdr:cNvPr id="719" name="公債費該当値テキスト"/>
        <xdr:cNvSpPr txBox="1"/>
      </xdr:nvSpPr>
      <xdr:spPr>
        <a:xfrm>
          <a:off x="16370300" y="156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32035</xdr:rowOff>
    </xdr:from>
    <xdr:to>
      <xdr:col>81</xdr:col>
      <xdr:colOff>101600</xdr:colOff>
      <xdr:row>92</xdr:row>
      <xdr:rowOff>133635</xdr:rowOff>
    </xdr:to>
    <xdr:sp macro="" textlink="">
      <xdr:nvSpPr>
        <xdr:cNvPr id="720" name="楕円 719"/>
        <xdr:cNvSpPr/>
      </xdr:nvSpPr>
      <xdr:spPr>
        <a:xfrm>
          <a:off x="15430500" y="1580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150162</xdr:rowOff>
    </xdr:from>
    <xdr:ext cx="534377" cy="259045"/>
    <xdr:sp macro="" textlink="">
      <xdr:nvSpPr>
        <xdr:cNvPr id="721" name="テキスト ボックス 720"/>
        <xdr:cNvSpPr txBox="1"/>
      </xdr:nvSpPr>
      <xdr:spPr>
        <a:xfrm>
          <a:off x="15214111" y="1558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72155</xdr:rowOff>
    </xdr:from>
    <xdr:to>
      <xdr:col>76</xdr:col>
      <xdr:colOff>165100</xdr:colOff>
      <xdr:row>93</xdr:row>
      <xdr:rowOff>2305</xdr:rowOff>
    </xdr:to>
    <xdr:sp macro="" textlink="">
      <xdr:nvSpPr>
        <xdr:cNvPr id="722" name="楕円 721"/>
        <xdr:cNvSpPr/>
      </xdr:nvSpPr>
      <xdr:spPr>
        <a:xfrm>
          <a:off x="14541500" y="158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18832</xdr:rowOff>
    </xdr:from>
    <xdr:ext cx="534377" cy="259045"/>
    <xdr:sp macro="" textlink="">
      <xdr:nvSpPr>
        <xdr:cNvPr id="723" name="テキスト ボックス 722"/>
        <xdr:cNvSpPr txBox="1"/>
      </xdr:nvSpPr>
      <xdr:spPr>
        <a:xfrm>
          <a:off x="14325111" y="156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95129</xdr:rowOff>
    </xdr:from>
    <xdr:to>
      <xdr:col>72</xdr:col>
      <xdr:colOff>38100</xdr:colOff>
      <xdr:row>93</xdr:row>
      <xdr:rowOff>25279</xdr:rowOff>
    </xdr:to>
    <xdr:sp macro="" textlink="">
      <xdr:nvSpPr>
        <xdr:cNvPr id="724" name="楕円 723"/>
        <xdr:cNvSpPr/>
      </xdr:nvSpPr>
      <xdr:spPr>
        <a:xfrm>
          <a:off x="13652500" y="1586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41806</xdr:rowOff>
    </xdr:from>
    <xdr:ext cx="534377" cy="259045"/>
    <xdr:sp macro="" textlink="">
      <xdr:nvSpPr>
        <xdr:cNvPr id="725" name="テキスト ボックス 724"/>
        <xdr:cNvSpPr txBox="1"/>
      </xdr:nvSpPr>
      <xdr:spPr>
        <a:xfrm>
          <a:off x="13436111" y="15643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57525</xdr:rowOff>
    </xdr:from>
    <xdr:to>
      <xdr:col>67</xdr:col>
      <xdr:colOff>101600</xdr:colOff>
      <xdr:row>92</xdr:row>
      <xdr:rowOff>159125</xdr:rowOff>
    </xdr:to>
    <xdr:sp macro="" textlink="">
      <xdr:nvSpPr>
        <xdr:cNvPr id="726" name="楕円 725"/>
        <xdr:cNvSpPr/>
      </xdr:nvSpPr>
      <xdr:spPr>
        <a:xfrm>
          <a:off x="12763500" y="15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4202</xdr:rowOff>
    </xdr:from>
    <xdr:ext cx="534377" cy="259045"/>
    <xdr:sp macro="" textlink="">
      <xdr:nvSpPr>
        <xdr:cNvPr id="727" name="テキスト ボックス 726"/>
        <xdr:cNvSpPr txBox="1"/>
      </xdr:nvSpPr>
      <xdr:spPr>
        <a:xfrm>
          <a:off x="12547111" y="1560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51" name="直線コネクタ 750"/>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4"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5" name="直線コネクタ 754"/>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7"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8" name="フローチャート: 判断 757"/>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60" name="フローチャート: 判断 759"/>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61" name="テキスト ボックス 760"/>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3" name="フローチャート: 判断 762"/>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4" name="テキスト ボックス 763"/>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6" name="フローチャート: 判断 765"/>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7" name="テキスト ボックス 766"/>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8" name="フローチャート: 判断 767"/>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9" name="テキスト ボックス 768"/>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・総務費については、大沢野地域及び大山地域の各複合施設の整備完了に伴う官民連携推進事業費の減などにより、前年度を下回っている。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・民生費については、物価高騰支援給付金、住民税非課税世帯等に対する給付金の支給などにより、前年度を上回っている。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・衛生費については、新型コロナウイルスワクチン接種の回数減少などにより、前年度を下回っている。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・農林水産業費については、天湖森の再整備による割山森林公園管理費の増や農家への物価高支援に伴う米消費推進事業費の増などにより、前年度を上回っている。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・土木費については、公共下水道事業会計負担金の減などにより、前年度を下回っている。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・災害復旧費については、大雨災害、能登半島地震災害への対応により、前年度を上回っている。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〇財政調整基金残高</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H22</a:t>
          </a:r>
          <a:r>
            <a:rPr kumimoji="1" lang="ja-JP" altLang="en-US" sz="1400">
              <a:latin typeface="ＭＳ ゴシック" pitchFamily="49" charset="-128"/>
              <a:ea typeface="ＭＳ ゴシック" pitchFamily="49" charset="-128"/>
            </a:rPr>
            <a:t>年度以降は増加傾向となっており、</a:t>
          </a:r>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年度は約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億円を積み立てたことにより、残高は増加した。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〇実質収支額</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黒字の確保が続いている。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〇実質単年度収支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R01</a:t>
          </a:r>
          <a:r>
            <a:rPr kumimoji="1" lang="ja-JP" altLang="en-US" sz="1400">
              <a:latin typeface="ＭＳ ゴシック" pitchFamily="49" charset="-128"/>
              <a:ea typeface="ＭＳ ゴシック" pitchFamily="49" charset="-128"/>
            </a:rPr>
            <a:t>年度はマイナスとなったが、</a:t>
          </a:r>
          <a:r>
            <a:rPr kumimoji="1" lang="en-US" altLang="ja-JP" sz="1400">
              <a:latin typeface="ＭＳ ゴシック" pitchFamily="49" charset="-128"/>
              <a:ea typeface="ＭＳ ゴシック" pitchFamily="49" charset="-128"/>
            </a:rPr>
            <a:t>R02</a:t>
          </a:r>
          <a:r>
            <a:rPr kumimoji="1" lang="ja-JP" altLang="en-US" sz="1400">
              <a:latin typeface="ＭＳ ゴシック" pitchFamily="49" charset="-128"/>
              <a:ea typeface="ＭＳ ゴシック" pitchFamily="49" charset="-128"/>
            </a:rPr>
            <a:t>年度以降はプラスとなっており、数値は前年度から</a:t>
          </a:r>
          <a:r>
            <a:rPr kumimoji="1" lang="en-US" altLang="ja-JP" sz="1400">
              <a:latin typeface="ＭＳ ゴシック" pitchFamily="49" charset="-128"/>
              <a:ea typeface="ＭＳ ゴシック" pitchFamily="49" charset="-128"/>
            </a:rPr>
            <a:t>0.04</a:t>
          </a:r>
          <a:r>
            <a:rPr kumimoji="1" lang="ja-JP" altLang="en-US" sz="1400">
              <a:latin typeface="ＭＳ ゴシック" pitchFamily="49" charset="-128"/>
              <a:ea typeface="ＭＳ ゴシック"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R05</a:t>
          </a:r>
          <a:r>
            <a:rPr kumimoji="1" lang="ja-JP" altLang="en-US" sz="1400">
              <a:latin typeface="ＭＳ ゴシック" pitchFamily="49" charset="-128"/>
              <a:ea typeface="ＭＳ ゴシック" pitchFamily="49" charset="-128"/>
            </a:rPr>
            <a:t>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○元利償還金</a:t>
          </a:r>
        </a:p>
        <a:p>
          <a:r>
            <a:rPr kumimoji="1" lang="ja-JP" altLang="en-US" sz="1350">
              <a:latin typeface="ＭＳ ゴシック" pitchFamily="49" charset="-128"/>
              <a:ea typeface="ＭＳ ゴシック" pitchFamily="49" charset="-128"/>
            </a:rPr>
            <a:t>　小学校の整備事業に充当してきた学校教育施設等整備事業債の償還金が増加したことなどにより増となっている。</a:t>
          </a:r>
        </a:p>
        <a:p>
          <a:r>
            <a:rPr kumimoji="1" lang="ja-JP" altLang="en-US" sz="1350">
              <a:latin typeface="ＭＳ ゴシック" pitchFamily="49" charset="-128"/>
              <a:ea typeface="ＭＳ ゴシック" pitchFamily="49" charset="-128"/>
            </a:rPr>
            <a:t>○算入公債費等</a:t>
          </a:r>
        </a:p>
        <a:p>
          <a:r>
            <a:rPr kumimoji="1" lang="ja-JP" altLang="en-US" sz="1350">
              <a:latin typeface="ＭＳ ゴシック" pitchFamily="49" charset="-128"/>
              <a:ea typeface="ＭＳ ゴシック" pitchFamily="49" charset="-128"/>
            </a:rPr>
            <a:t>　都市計画事業の財源として発行された地方債償還額に充当した都市計画税の増による特定財源の増加などがあるものの、公害防止事業債や合併特例債の償還金の減少などにより減となっている。</a:t>
          </a:r>
        </a:p>
        <a:p>
          <a:r>
            <a:rPr kumimoji="1" lang="ja-JP" altLang="en-US" sz="1350">
              <a:latin typeface="ＭＳ ゴシック" pitchFamily="49" charset="-128"/>
              <a:ea typeface="ＭＳ ゴシック" pitchFamily="49" charset="-128"/>
            </a:rPr>
            <a:t>○今後の対応</a:t>
          </a:r>
        </a:p>
        <a:p>
          <a:r>
            <a:rPr kumimoji="1" lang="ja-JP" altLang="en-US" sz="1350">
              <a:latin typeface="ＭＳ ゴシック" pitchFamily="49" charset="-128"/>
              <a:ea typeface="ＭＳ ゴシック" pitchFamily="49" charset="-128"/>
            </a:rPr>
            <a:t>　市債の発行をできる限り抑制するとともに、発行の際は、交付税措置のある有利な市債を活用し、財政の健全化に努める。</a:t>
          </a:r>
          <a:endParaRPr kumimoji="1" lang="en-US" altLang="ja-JP" sz="135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○一般会計等にかかる地方債の現在高</a:t>
          </a:r>
        </a:p>
        <a:p>
          <a:r>
            <a:rPr kumimoji="1" lang="ja-JP" altLang="en-US" sz="1400">
              <a:latin typeface="ＭＳ ゴシック" pitchFamily="49" charset="-128"/>
              <a:ea typeface="ＭＳ ゴシック" pitchFamily="49" charset="-128"/>
            </a:rPr>
            <a:t>　旧合併特例債や臨時財政対策債の減により残高が減少した。</a:t>
          </a:r>
        </a:p>
        <a:p>
          <a:r>
            <a:rPr kumimoji="1" lang="ja-JP" altLang="en-US" sz="1400">
              <a:latin typeface="ＭＳ ゴシック" pitchFamily="49" charset="-128"/>
              <a:ea typeface="ＭＳ ゴシック" pitchFamily="49" charset="-128"/>
            </a:rPr>
            <a:t>〇債務負担行為に基づく支出予定額</a:t>
          </a:r>
        </a:p>
        <a:p>
          <a:r>
            <a:rPr kumimoji="1" lang="ja-JP" altLang="en-US" sz="1400">
              <a:latin typeface="ＭＳ ゴシック" pitchFamily="49" charset="-128"/>
              <a:ea typeface="ＭＳ ゴシック" pitchFamily="49" charset="-128"/>
            </a:rPr>
            <a:t>　債務負担行為を設定していた大沢野・大山地域公共施設複合化事業や小・中学校空調整備事業などの支払いの一部が完了したことにより減少した。</a:t>
          </a:r>
        </a:p>
        <a:p>
          <a:r>
            <a:rPr kumimoji="1" lang="ja-JP" altLang="en-US" sz="1400">
              <a:latin typeface="ＭＳ ゴシック" pitchFamily="49" charset="-128"/>
              <a:ea typeface="ＭＳ ゴシック" pitchFamily="49" charset="-128"/>
            </a:rPr>
            <a:t>○公営企業債等繰入見込額　</a:t>
          </a:r>
        </a:p>
        <a:p>
          <a:r>
            <a:rPr kumimoji="1" lang="ja-JP" altLang="en-US" sz="1400">
              <a:latin typeface="ＭＳ ゴシック" pitchFamily="49" charset="-128"/>
              <a:ea typeface="ＭＳ ゴシック" pitchFamily="49" charset="-128"/>
            </a:rPr>
            <a:t>　公共下水道事業における起債残高の減により繰入見込額が減少傾向にある。</a:t>
          </a: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公共下水道事業等における公営企業債等繰入見込額の減など将来負担の減要因はあるものの、今後も大型の施設整備事業が予定されていることから、地方債の現在高の削減等、財政の健全化に努める。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億円積み立てたほか、土地売払収入などを減債基金に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億円取り崩したほか、減債基金を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億円、都市基盤整備基金を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億円、新型コロナウイルス感染症対策利子補給事業基金を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・都市基盤整備基金：都市基盤整備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ふるさと納税を活用し、ふるさとぬくもり基金へ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億円を積み立てた一方、都市基盤整備基金を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億円、新型コロナウイルス感染症対策利子補給事業基金を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億円など、総額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億円を取り崩したことにより、その他特定目的基金全体では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富山駅周辺整備事業など今後も都市基盤整備事業に取組む必要があり、一定の残高水準の確保に努めることとしている。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・舞台芸術振興事業基金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舞台芸術振興施設の大規模改修等に活用しており、一定の残高水準の確保に努めることとしている。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果実運用型の基金であり、運用益は各種福祉事業に活用しており、一定の残高水準の確保に努めることとしている。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・新型コロナウイルス感染症対策利子補給事業基金：緊急経営基盤安定資金（コロナ融資枠）の利子補給補助に活用することとしており、基金化が認められている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年度までに取り崩す予定である。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・路面電車事業基金：路面電車施設及び車両の維持等に活用しており、一定の残高水準の確保に努めることとしている。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億円取り崩した一方、決算剰余金を活用して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企業団地分譲による土地売払収入などにより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の市債残高は、今後、水橋地区の義務教育学校整備事業等の大型事業の実施により、引き続き高い水準で推移することが見込まれるため、市債の繰上償還ができる環境になった場合に対応できるよう、残高の維持・増加に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B1" workbookViewId="0">
      <selection activeCell="W38" sqref="W38:AK38"/>
    </sheetView>
  </sheetViews>
  <sheetFormatPr defaultColWidth="0" defaultRowHeight="10.5" zeroHeight="1" x14ac:dyDescent="0.25"/>
  <cols>
    <col min="1" max="11" width="2.1328125" style="180" customWidth="1"/>
    <col min="12" max="12" width="2.265625" style="180" customWidth="1"/>
    <col min="13" max="17" width="2.3984375" style="180" customWidth="1"/>
    <col min="18" max="119" width="2.1328125" style="180" customWidth="1"/>
    <col min="120" max="16384" width="0" style="180" hidden="1"/>
  </cols>
  <sheetData>
    <row r="1" spans="1:119" ht="33" customHeight="1" x14ac:dyDescent="0.2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3.25" thickBot="1" x14ac:dyDescent="0.3">
      <c r="B2" s="182" t="s">
        <v>77</v>
      </c>
      <c r="C2" s="182"/>
      <c r="D2" s="183"/>
    </row>
    <row r="3" spans="1:119" ht="18.75" customHeight="1" thickBot="1" x14ac:dyDescent="0.3">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182807119</v>
      </c>
      <c r="BO4" s="371"/>
      <c r="BP4" s="371"/>
      <c r="BQ4" s="371"/>
      <c r="BR4" s="371"/>
      <c r="BS4" s="371"/>
      <c r="BT4" s="371"/>
      <c r="BU4" s="372"/>
      <c r="BV4" s="370">
        <v>190208167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3.2</v>
      </c>
      <c r="CU4" s="377"/>
      <c r="CV4" s="377"/>
      <c r="CW4" s="377"/>
      <c r="CX4" s="377"/>
      <c r="CY4" s="377"/>
      <c r="CZ4" s="377"/>
      <c r="DA4" s="378"/>
      <c r="DB4" s="376">
        <v>3.4</v>
      </c>
      <c r="DC4" s="377"/>
      <c r="DD4" s="377"/>
      <c r="DE4" s="377"/>
      <c r="DF4" s="377"/>
      <c r="DG4" s="377"/>
      <c r="DH4" s="377"/>
      <c r="DI4" s="378"/>
    </row>
    <row r="5" spans="1:119" ht="18.75" customHeight="1" x14ac:dyDescent="0.2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178438765</v>
      </c>
      <c r="BO5" s="408"/>
      <c r="BP5" s="408"/>
      <c r="BQ5" s="408"/>
      <c r="BR5" s="408"/>
      <c r="BS5" s="408"/>
      <c r="BT5" s="408"/>
      <c r="BU5" s="409"/>
      <c r="BV5" s="407">
        <v>185526848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92.9</v>
      </c>
      <c r="CU5" s="405"/>
      <c r="CV5" s="405"/>
      <c r="CW5" s="405"/>
      <c r="CX5" s="405"/>
      <c r="CY5" s="405"/>
      <c r="CZ5" s="405"/>
      <c r="DA5" s="406"/>
      <c r="DB5" s="404">
        <v>90.9</v>
      </c>
      <c r="DC5" s="405"/>
      <c r="DD5" s="405"/>
      <c r="DE5" s="405"/>
      <c r="DF5" s="405"/>
      <c r="DG5" s="405"/>
      <c r="DH5" s="405"/>
      <c r="DI5" s="406"/>
    </row>
    <row r="6" spans="1:119" ht="18.75" customHeight="1" x14ac:dyDescent="0.2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4368354</v>
      </c>
      <c r="BO6" s="408"/>
      <c r="BP6" s="408"/>
      <c r="BQ6" s="408"/>
      <c r="BR6" s="408"/>
      <c r="BS6" s="408"/>
      <c r="BT6" s="408"/>
      <c r="BU6" s="409"/>
      <c r="BV6" s="407">
        <v>4681319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v>
      </c>
      <c r="CU6" s="445"/>
      <c r="CV6" s="445"/>
      <c r="CW6" s="445"/>
      <c r="CX6" s="445"/>
      <c r="CY6" s="445"/>
      <c r="CZ6" s="445"/>
      <c r="DA6" s="446"/>
      <c r="DB6" s="444">
        <v>94.4</v>
      </c>
      <c r="DC6" s="445"/>
      <c r="DD6" s="445"/>
      <c r="DE6" s="445"/>
      <c r="DF6" s="445"/>
      <c r="DG6" s="445"/>
      <c r="DH6" s="445"/>
      <c r="DI6" s="446"/>
    </row>
    <row r="7" spans="1:119" ht="18.75" customHeight="1" x14ac:dyDescent="0.2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964448</v>
      </c>
      <c r="BO7" s="408"/>
      <c r="BP7" s="408"/>
      <c r="BQ7" s="408"/>
      <c r="BR7" s="408"/>
      <c r="BS7" s="408"/>
      <c r="BT7" s="408"/>
      <c r="BU7" s="409"/>
      <c r="BV7" s="407">
        <v>1142965</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104845737</v>
      </c>
      <c r="CU7" s="408"/>
      <c r="CV7" s="408"/>
      <c r="CW7" s="408"/>
      <c r="CX7" s="408"/>
      <c r="CY7" s="408"/>
      <c r="CZ7" s="408"/>
      <c r="DA7" s="409"/>
      <c r="DB7" s="407">
        <v>103405647</v>
      </c>
      <c r="DC7" s="408"/>
      <c r="DD7" s="408"/>
      <c r="DE7" s="408"/>
      <c r="DF7" s="408"/>
      <c r="DG7" s="408"/>
      <c r="DH7" s="408"/>
      <c r="DI7" s="409"/>
    </row>
    <row r="8" spans="1:119" ht="18.75" customHeight="1" thickBot="1" x14ac:dyDescent="0.3">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3403906</v>
      </c>
      <c r="BO8" s="408"/>
      <c r="BP8" s="408"/>
      <c r="BQ8" s="408"/>
      <c r="BR8" s="408"/>
      <c r="BS8" s="408"/>
      <c r="BT8" s="408"/>
      <c r="BU8" s="409"/>
      <c r="BV8" s="407">
        <v>3538354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v>
      </c>
      <c r="CU8" s="448"/>
      <c r="CV8" s="448"/>
      <c r="CW8" s="448"/>
      <c r="CX8" s="448"/>
      <c r="CY8" s="448"/>
      <c r="CZ8" s="448"/>
      <c r="DA8" s="449"/>
      <c r="DB8" s="447">
        <v>0.81</v>
      </c>
      <c r="DC8" s="448"/>
      <c r="DD8" s="448"/>
      <c r="DE8" s="448"/>
      <c r="DF8" s="448"/>
      <c r="DG8" s="448"/>
      <c r="DH8" s="448"/>
      <c r="DI8" s="449"/>
    </row>
    <row r="9" spans="1:119" ht="18.75" customHeight="1" thickBot="1" x14ac:dyDescent="0.3">
      <c r="A9" s="181"/>
      <c r="B9" s="401" t="s">
        <v>106</v>
      </c>
      <c r="C9" s="402"/>
      <c r="D9" s="402"/>
      <c r="E9" s="402"/>
      <c r="F9" s="402"/>
      <c r="G9" s="402"/>
      <c r="H9" s="402"/>
      <c r="I9" s="402"/>
      <c r="J9" s="402"/>
      <c r="K9" s="450"/>
      <c r="L9" s="451" t="s">
        <v>107</v>
      </c>
      <c r="M9" s="452"/>
      <c r="N9" s="452"/>
      <c r="O9" s="452"/>
      <c r="P9" s="452"/>
      <c r="Q9" s="453"/>
      <c r="R9" s="454">
        <v>413938</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110</v>
      </c>
      <c r="AV9" s="440"/>
      <c r="AW9" s="440"/>
      <c r="AX9" s="440"/>
      <c r="AY9" s="441" t="s">
        <v>111</v>
      </c>
      <c r="AZ9" s="442"/>
      <c r="BA9" s="442"/>
      <c r="BB9" s="442"/>
      <c r="BC9" s="442"/>
      <c r="BD9" s="442"/>
      <c r="BE9" s="442"/>
      <c r="BF9" s="442"/>
      <c r="BG9" s="442"/>
      <c r="BH9" s="442"/>
      <c r="BI9" s="442"/>
      <c r="BJ9" s="442"/>
      <c r="BK9" s="442"/>
      <c r="BL9" s="442"/>
      <c r="BM9" s="443"/>
      <c r="BN9" s="407">
        <v>-134448</v>
      </c>
      <c r="BO9" s="408"/>
      <c r="BP9" s="408"/>
      <c r="BQ9" s="408"/>
      <c r="BR9" s="408"/>
      <c r="BS9" s="408"/>
      <c r="BT9" s="408"/>
      <c r="BU9" s="409"/>
      <c r="BV9" s="407">
        <v>105475</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17</v>
      </c>
      <c r="CU9" s="405"/>
      <c r="CV9" s="405"/>
      <c r="CW9" s="405"/>
      <c r="CX9" s="405"/>
      <c r="CY9" s="405"/>
      <c r="CZ9" s="405"/>
      <c r="DA9" s="406"/>
      <c r="DB9" s="404">
        <v>17</v>
      </c>
      <c r="DC9" s="405"/>
      <c r="DD9" s="405"/>
      <c r="DE9" s="405"/>
      <c r="DF9" s="405"/>
      <c r="DG9" s="405"/>
      <c r="DH9" s="405"/>
      <c r="DI9" s="406"/>
    </row>
    <row r="10" spans="1:119" ht="18.75" customHeight="1" thickBot="1" x14ac:dyDescent="0.3">
      <c r="A10" s="181"/>
      <c r="B10" s="401"/>
      <c r="C10" s="402"/>
      <c r="D10" s="402"/>
      <c r="E10" s="402"/>
      <c r="F10" s="402"/>
      <c r="G10" s="402"/>
      <c r="H10" s="402"/>
      <c r="I10" s="402"/>
      <c r="J10" s="402"/>
      <c r="K10" s="450"/>
      <c r="L10" s="457" t="s">
        <v>113</v>
      </c>
      <c r="M10" s="437"/>
      <c r="N10" s="437"/>
      <c r="O10" s="437"/>
      <c r="P10" s="437"/>
      <c r="Q10" s="438"/>
      <c r="R10" s="458">
        <v>418686</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1800690</v>
      </c>
      <c r="BO10" s="408"/>
      <c r="BP10" s="408"/>
      <c r="BQ10" s="408"/>
      <c r="BR10" s="408"/>
      <c r="BS10" s="408"/>
      <c r="BT10" s="408"/>
      <c r="BU10" s="409"/>
      <c r="BV10" s="407">
        <v>500534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12549</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5">
      <c r="A12" s="181"/>
      <c r="B12" s="467" t="s">
        <v>123</v>
      </c>
      <c r="C12" s="468"/>
      <c r="D12" s="468"/>
      <c r="E12" s="468"/>
      <c r="F12" s="468"/>
      <c r="G12" s="468"/>
      <c r="H12" s="468"/>
      <c r="I12" s="468"/>
      <c r="J12" s="468"/>
      <c r="K12" s="469"/>
      <c r="L12" s="476" t="s">
        <v>124</v>
      </c>
      <c r="M12" s="477"/>
      <c r="N12" s="477"/>
      <c r="O12" s="477"/>
      <c r="P12" s="477"/>
      <c r="Q12" s="478"/>
      <c r="R12" s="479">
        <v>406483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1000000</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5">
      <c r="A13" s="181"/>
      <c r="B13" s="470"/>
      <c r="C13" s="471"/>
      <c r="D13" s="471"/>
      <c r="E13" s="471"/>
      <c r="F13" s="471"/>
      <c r="G13" s="471"/>
      <c r="H13" s="471"/>
      <c r="I13" s="471"/>
      <c r="J13" s="471"/>
      <c r="K13" s="472"/>
      <c r="L13" s="190"/>
      <c r="M13" s="498" t="s">
        <v>130</v>
      </c>
      <c r="N13" s="499"/>
      <c r="O13" s="499"/>
      <c r="P13" s="499"/>
      <c r="Q13" s="500"/>
      <c r="R13" s="491">
        <v>398039</v>
      </c>
      <c r="S13" s="492"/>
      <c r="T13" s="492"/>
      <c r="U13" s="492"/>
      <c r="V13" s="493"/>
      <c r="W13" s="423" t="s">
        <v>131</v>
      </c>
      <c r="X13" s="424"/>
      <c r="Y13" s="424"/>
      <c r="Z13" s="424"/>
      <c r="AA13" s="424"/>
      <c r="AB13" s="414"/>
      <c r="AC13" s="458">
        <v>4260</v>
      </c>
      <c r="AD13" s="459"/>
      <c r="AE13" s="459"/>
      <c r="AF13" s="459"/>
      <c r="AG13" s="501"/>
      <c r="AH13" s="458">
        <v>4750</v>
      </c>
      <c r="AI13" s="459"/>
      <c r="AJ13" s="459"/>
      <c r="AK13" s="459"/>
      <c r="AL13" s="460"/>
      <c r="AM13" s="436" t="s">
        <v>132</v>
      </c>
      <c r="AN13" s="437"/>
      <c r="AO13" s="437"/>
      <c r="AP13" s="437"/>
      <c r="AQ13" s="437"/>
      <c r="AR13" s="437"/>
      <c r="AS13" s="437"/>
      <c r="AT13" s="438"/>
      <c r="AU13" s="439" t="s">
        <v>110</v>
      </c>
      <c r="AV13" s="440"/>
      <c r="AW13" s="440"/>
      <c r="AX13" s="440"/>
      <c r="AY13" s="441" t="s">
        <v>133</v>
      </c>
      <c r="AZ13" s="442"/>
      <c r="BA13" s="442"/>
      <c r="BB13" s="442"/>
      <c r="BC13" s="442"/>
      <c r="BD13" s="442"/>
      <c r="BE13" s="442"/>
      <c r="BF13" s="442"/>
      <c r="BG13" s="442"/>
      <c r="BH13" s="442"/>
      <c r="BI13" s="442"/>
      <c r="BJ13" s="442"/>
      <c r="BK13" s="442"/>
      <c r="BL13" s="442"/>
      <c r="BM13" s="443"/>
      <c r="BN13" s="407">
        <v>666242</v>
      </c>
      <c r="BO13" s="408"/>
      <c r="BP13" s="408"/>
      <c r="BQ13" s="408"/>
      <c r="BR13" s="408"/>
      <c r="BS13" s="408"/>
      <c r="BT13" s="408"/>
      <c r="BU13" s="409"/>
      <c r="BV13" s="407">
        <v>618558</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8</v>
      </c>
      <c r="DC13" s="405"/>
      <c r="DD13" s="405"/>
      <c r="DE13" s="405"/>
      <c r="DF13" s="405"/>
      <c r="DG13" s="405"/>
      <c r="DH13" s="405"/>
      <c r="DI13" s="406"/>
    </row>
    <row r="14" spans="1:119" ht="18.75" customHeight="1" thickBot="1" x14ac:dyDescent="0.3">
      <c r="A14" s="181"/>
      <c r="B14" s="470"/>
      <c r="C14" s="471"/>
      <c r="D14" s="471"/>
      <c r="E14" s="471"/>
      <c r="F14" s="471"/>
      <c r="G14" s="471"/>
      <c r="H14" s="471"/>
      <c r="I14" s="471"/>
      <c r="J14" s="471"/>
      <c r="K14" s="472"/>
      <c r="L14" s="488" t="s">
        <v>135</v>
      </c>
      <c r="M14" s="489"/>
      <c r="N14" s="489"/>
      <c r="O14" s="489"/>
      <c r="P14" s="489"/>
      <c r="Q14" s="490"/>
      <c r="R14" s="491">
        <v>409075</v>
      </c>
      <c r="S14" s="492"/>
      <c r="T14" s="492"/>
      <c r="U14" s="492"/>
      <c r="V14" s="493"/>
      <c r="W14" s="397"/>
      <c r="X14" s="398"/>
      <c r="Y14" s="398"/>
      <c r="Z14" s="398"/>
      <c r="AA14" s="398"/>
      <c r="AB14" s="387"/>
      <c r="AC14" s="494">
        <v>2.1</v>
      </c>
      <c r="AD14" s="495"/>
      <c r="AE14" s="495"/>
      <c r="AF14" s="495"/>
      <c r="AG14" s="496"/>
      <c r="AH14" s="494">
        <v>2.2999999999999998</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84.2</v>
      </c>
      <c r="CU14" s="506"/>
      <c r="CV14" s="506"/>
      <c r="CW14" s="506"/>
      <c r="CX14" s="506"/>
      <c r="CY14" s="506"/>
      <c r="CZ14" s="506"/>
      <c r="DA14" s="507"/>
      <c r="DB14" s="505">
        <v>94.9</v>
      </c>
      <c r="DC14" s="506"/>
      <c r="DD14" s="506"/>
      <c r="DE14" s="506"/>
      <c r="DF14" s="506"/>
      <c r="DG14" s="506"/>
      <c r="DH14" s="506"/>
      <c r="DI14" s="507"/>
    </row>
    <row r="15" spans="1:119" ht="18.75" customHeight="1" x14ac:dyDescent="0.25">
      <c r="A15" s="181"/>
      <c r="B15" s="470"/>
      <c r="C15" s="471"/>
      <c r="D15" s="471"/>
      <c r="E15" s="471"/>
      <c r="F15" s="471"/>
      <c r="G15" s="471"/>
      <c r="H15" s="471"/>
      <c r="I15" s="471"/>
      <c r="J15" s="471"/>
      <c r="K15" s="472"/>
      <c r="L15" s="190"/>
      <c r="M15" s="498" t="s">
        <v>130</v>
      </c>
      <c r="N15" s="499"/>
      <c r="O15" s="499"/>
      <c r="P15" s="499"/>
      <c r="Q15" s="500"/>
      <c r="R15" s="491">
        <v>401505</v>
      </c>
      <c r="S15" s="492"/>
      <c r="T15" s="492"/>
      <c r="U15" s="492"/>
      <c r="V15" s="493"/>
      <c r="W15" s="423" t="s">
        <v>137</v>
      </c>
      <c r="X15" s="424"/>
      <c r="Y15" s="424"/>
      <c r="Z15" s="424"/>
      <c r="AA15" s="424"/>
      <c r="AB15" s="414"/>
      <c r="AC15" s="458">
        <v>62165</v>
      </c>
      <c r="AD15" s="459"/>
      <c r="AE15" s="459"/>
      <c r="AF15" s="459"/>
      <c r="AG15" s="501"/>
      <c r="AH15" s="458">
        <v>62733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67630252</v>
      </c>
      <c r="BO15" s="371"/>
      <c r="BP15" s="371"/>
      <c r="BQ15" s="371"/>
      <c r="BR15" s="371"/>
      <c r="BS15" s="371"/>
      <c r="BT15" s="371"/>
      <c r="BU15" s="372"/>
      <c r="BV15" s="370">
        <v>65583049</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30.3</v>
      </c>
      <c r="AD16" s="495"/>
      <c r="AE16" s="495"/>
      <c r="AF16" s="495"/>
      <c r="AG16" s="496"/>
      <c r="AH16" s="494">
        <v>30.7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83846611</v>
      </c>
      <c r="BO16" s="408"/>
      <c r="BP16" s="408"/>
      <c r="BQ16" s="408"/>
      <c r="BR16" s="408"/>
      <c r="BS16" s="408"/>
      <c r="BT16" s="408"/>
      <c r="BU16" s="409"/>
      <c r="BV16" s="407">
        <v>81611857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138616</v>
      </c>
      <c r="AD17" s="459"/>
      <c r="AE17" s="459"/>
      <c r="AF17" s="459"/>
      <c r="AG17" s="501"/>
      <c r="AH17" s="458">
        <v>137048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86323854</v>
      </c>
      <c r="BO17" s="408"/>
      <c r="BP17" s="408"/>
      <c r="BQ17" s="408"/>
      <c r="BR17" s="408"/>
      <c r="BS17" s="408"/>
      <c r="BT17" s="408"/>
      <c r="BU17" s="409"/>
      <c r="BV17" s="407">
        <v>83663134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81"/>
      <c r="B18" s="529" t="s">
        <v>147</v>
      </c>
      <c r="C18" s="450"/>
      <c r="D18" s="450"/>
      <c r="E18" s="530"/>
      <c r="F18" s="530"/>
      <c r="G18" s="530"/>
      <c r="H18" s="530"/>
      <c r="I18" s="530"/>
      <c r="J18" s="530"/>
      <c r="K18" s="530"/>
      <c r="L18" s="531">
        <v>1241.7</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67</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98971293</v>
      </c>
      <c r="BO18" s="408"/>
      <c r="BP18" s="408"/>
      <c r="BQ18" s="408"/>
      <c r="BR18" s="408"/>
      <c r="BS18" s="408"/>
      <c r="BT18" s="408"/>
      <c r="BU18" s="409"/>
      <c r="BV18" s="407">
        <v>97944705</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81"/>
      <c r="B19" s="529" t="s">
        <v>149</v>
      </c>
      <c r="C19" s="450"/>
      <c r="D19" s="450"/>
      <c r="E19" s="530"/>
      <c r="F19" s="530"/>
      <c r="G19" s="530"/>
      <c r="H19" s="530"/>
      <c r="I19" s="530"/>
      <c r="J19" s="530"/>
      <c r="K19" s="530"/>
      <c r="L19" s="538">
        <v>333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126765692</v>
      </c>
      <c r="BO19" s="408"/>
      <c r="BP19" s="408"/>
      <c r="BQ19" s="408"/>
      <c r="BR19" s="408"/>
      <c r="BS19" s="408"/>
      <c r="BT19" s="408"/>
      <c r="BU19" s="409"/>
      <c r="BV19" s="407">
        <v>124535160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81"/>
      <c r="B20" s="529" t="s">
        <v>151</v>
      </c>
      <c r="C20" s="450"/>
      <c r="D20" s="450"/>
      <c r="E20" s="530"/>
      <c r="F20" s="530"/>
      <c r="G20" s="530"/>
      <c r="H20" s="530"/>
      <c r="I20" s="530"/>
      <c r="J20" s="530"/>
      <c r="K20" s="530"/>
      <c r="L20" s="538">
        <v>171917</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225171827</v>
      </c>
      <c r="BO22" s="371"/>
      <c r="BP22" s="371"/>
      <c r="BQ22" s="371"/>
      <c r="BR22" s="371"/>
      <c r="BS22" s="371"/>
      <c r="BT22" s="371"/>
      <c r="BU22" s="372"/>
      <c r="BV22" s="370">
        <v>235383562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151846443</v>
      </c>
      <c r="BO23" s="408"/>
      <c r="BP23" s="408"/>
      <c r="BQ23" s="408"/>
      <c r="BR23" s="408"/>
      <c r="BS23" s="408"/>
      <c r="BT23" s="408"/>
      <c r="BU23" s="409"/>
      <c r="BV23" s="407">
        <v>157813125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81"/>
      <c r="B24" s="578"/>
      <c r="C24" s="554"/>
      <c r="D24" s="555"/>
      <c r="E24" s="457" t="s">
        <v>161</v>
      </c>
      <c r="F24" s="437"/>
      <c r="G24" s="437"/>
      <c r="H24" s="437"/>
      <c r="I24" s="437"/>
      <c r="J24" s="437"/>
      <c r="K24" s="438"/>
      <c r="L24" s="458">
        <v>1</v>
      </c>
      <c r="M24" s="459"/>
      <c r="N24" s="459"/>
      <c r="O24" s="459"/>
      <c r="P24" s="501"/>
      <c r="Q24" s="458">
        <v>10750</v>
      </c>
      <c r="R24" s="459"/>
      <c r="S24" s="459"/>
      <c r="T24" s="459"/>
      <c r="U24" s="459"/>
      <c r="V24" s="501"/>
      <c r="W24" s="553"/>
      <c r="X24" s="554"/>
      <c r="Y24" s="555"/>
      <c r="Z24" s="457" t="s">
        <v>162</v>
      </c>
      <c r="AA24" s="437"/>
      <c r="AB24" s="437"/>
      <c r="AC24" s="437"/>
      <c r="AD24" s="437"/>
      <c r="AE24" s="437"/>
      <c r="AF24" s="437"/>
      <c r="AG24" s="438"/>
      <c r="AH24" s="458">
        <v>2886</v>
      </c>
      <c r="AI24" s="459"/>
      <c r="AJ24" s="459"/>
      <c r="AK24" s="459"/>
      <c r="AL24" s="501"/>
      <c r="AM24" s="458">
        <v>8992776</v>
      </c>
      <c r="AN24" s="459"/>
      <c r="AO24" s="459"/>
      <c r="AP24" s="459"/>
      <c r="AQ24" s="459"/>
      <c r="AR24" s="501"/>
      <c r="AS24" s="458">
        <v>3116</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150482458</v>
      </c>
      <c r="BO24" s="408"/>
      <c r="BP24" s="408"/>
      <c r="BQ24" s="408"/>
      <c r="BR24" s="408"/>
      <c r="BS24" s="408"/>
      <c r="BT24" s="408"/>
      <c r="BU24" s="409"/>
      <c r="BV24" s="407">
        <v>156402572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5">
      <c r="A25" s="181"/>
      <c r="B25" s="578"/>
      <c r="C25" s="554"/>
      <c r="D25" s="555"/>
      <c r="E25" s="457" t="s">
        <v>164</v>
      </c>
      <c r="F25" s="437"/>
      <c r="G25" s="437"/>
      <c r="H25" s="437"/>
      <c r="I25" s="437"/>
      <c r="J25" s="437"/>
      <c r="K25" s="438"/>
      <c r="L25" s="458">
        <v>2</v>
      </c>
      <c r="M25" s="459"/>
      <c r="N25" s="459"/>
      <c r="O25" s="459"/>
      <c r="P25" s="501"/>
      <c r="Q25" s="458">
        <v>8930</v>
      </c>
      <c r="R25" s="459"/>
      <c r="S25" s="459"/>
      <c r="T25" s="459"/>
      <c r="U25" s="459"/>
      <c r="V25" s="501"/>
      <c r="W25" s="553"/>
      <c r="X25" s="554"/>
      <c r="Y25" s="555"/>
      <c r="Z25" s="457" t="s">
        <v>165</v>
      </c>
      <c r="AA25" s="437"/>
      <c r="AB25" s="437"/>
      <c r="AC25" s="437"/>
      <c r="AD25" s="437"/>
      <c r="AE25" s="437"/>
      <c r="AF25" s="437"/>
      <c r="AG25" s="438"/>
      <c r="AH25" s="458">
        <v>462</v>
      </c>
      <c r="AI25" s="459"/>
      <c r="AJ25" s="459"/>
      <c r="AK25" s="459"/>
      <c r="AL25" s="501"/>
      <c r="AM25" s="458">
        <v>1446984</v>
      </c>
      <c r="AN25" s="459"/>
      <c r="AO25" s="459"/>
      <c r="AP25" s="459"/>
      <c r="AQ25" s="459"/>
      <c r="AR25" s="501"/>
      <c r="AS25" s="458">
        <v>3132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45972951</v>
      </c>
      <c r="BO25" s="371"/>
      <c r="BP25" s="371"/>
      <c r="BQ25" s="371"/>
      <c r="BR25" s="371"/>
      <c r="BS25" s="371"/>
      <c r="BT25" s="371"/>
      <c r="BU25" s="372"/>
      <c r="BV25" s="370">
        <v>37421363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5">
      <c r="A26" s="181"/>
      <c r="B26" s="578"/>
      <c r="C26" s="554"/>
      <c r="D26" s="555"/>
      <c r="E26" s="457" t="s">
        <v>167</v>
      </c>
      <c r="F26" s="437"/>
      <c r="G26" s="437"/>
      <c r="H26" s="437"/>
      <c r="I26" s="437"/>
      <c r="J26" s="437"/>
      <c r="K26" s="438"/>
      <c r="L26" s="458">
        <v>1</v>
      </c>
      <c r="M26" s="459"/>
      <c r="N26" s="459"/>
      <c r="O26" s="459"/>
      <c r="P26" s="501"/>
      <c r="Q26" s="458">
        <v>7300</v>
      </c>
      <c r="R26" s="459"/>
      <c r="S26" s="459"/>
      <c r="T26" s="459"/>
      <c r="U26" s="459"/>
      <c r="V26" s="501"/>
      <c r="W26" s="553"/>
      <c r="X26" s="554"/>
      <c r="Y26" s="555"/>
      <c r="Z26" s="457" t="s">
        <v>168</v>
      </c>
      <c r="AA26" s="559"/>
      <c r="AB26" s="559"/>
      <c r="AC26" s="559"/>
      <c r="AD26" s="559"/>
      <c r="AE26" s="559"/>
      <c r="AF26" s="559"/>
      <c r="AG26" s="560"/>
      <c r="AH26" s="458">
        <v>332</v>
      </c>
      <c r="AI26" s="459"/>
      <c r="AJ26" s="459"/>
      <c r="AK26" s="459"/>
      <c r="AL26" s="501"/>
      <c r="AM26" s="458">
        <v>928936</v>
      </c>
      <c r="AN26" s="459"/>
      <c r="AO26" s="459"/>
      <c r="AP26" s="459"/>
      <c r="AQ26" s="459"/>
      <c r="AR26" s="501"/>
      <c r="AS26" s="458">
        <v>2798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200000</v>
      </c>
      <c r="BO26" s="408"/>
      <c r="BP26" s="408"/>
      <c r="BQ26" s="408"/>
      <c r="BR26" s="408"/>
      <c r="BS26" s="408"/>
      <c r="BT26" s="408"/>
      <c r="BU26" s="409"/>
      <c r="BV26" s="407">
        <v>200000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81"/>
      <c r="B27" s="578"/>
      <c r="C27" s="554"/>
      <c r="D27" s="555"/>
      <c r="E27" s="457" t="s">
        <v>170</v>
      </c>
      <c r="F27" s="437"/>
      <c r="G27" s="437"/>
      <c r="H27" s="437"/>
      <c r="I27" s="437"/>
      <c r="J27" s="437"/>
      <c r="K27" s="438"/>
      <c r="L27" s="458">
        <v>1</v>
      </c>
      <c r="M27" s="459"/>
      <c r="N27" s="459"/>
      <c r="O27" s="459"/>
      <c r="P27" s="501"/>
      <c r="Q27" s="458">
        <v>7150</v>
      </c>
      <c r="R27" s="459"/>
      <c r="S27" s="459"/>
      <c r="T27" s="459"/>
      <c r="U27" s="459"/>
      <c r="V27" s="501"/>
      <c r="W27" s="553"/>
      <c r="X27" s="554"/>
      <c r="Y27" s="555"/>
      <c r="Z27" s="457" t="s">
        <v>171</v>
      </c>
      <c r="AA27" s="437"/>
      <c r="AB27" s="437"/>
      <c r="AC27" s="437"/>
      <c r="AD27" s="437"/>
      <c r="AE27" s="437"/>
      <c r="AF27" s="437"/>
      <c r="AG27" s="438"/>
      <c r="AH27" s="458">
        <v>76</v>
      </c>
      <c r="AI27" s="459"/>
      <c r="AJ27" s="459"/>
      <c r="AK27" s="459"/>
      <c r="AL27" s="501"/>
      <c r="AM27" s="458">
        <v>251442</v>
      </c>
      <c r="AN27" s="459"/>
      <c r="AO27" s="459"/>
      <c r="AP27" s="459"/>
      <c r="AQ27" s="459"/>
      <c r="AR27" s="501"/>
      <c r="AS27" s="458">
        <v>3308</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706380</v>
      </c>
      <c r="BO27" s="527"/>
      <c r="BP27" s="527"/>
      <c r="BQ27" s="527"/>
      <c r="BR27" s="527"/>
      <c r="BS27" s="527"/>
      <c r="BT27" s="527"/>
      <c r="BU27" s="528"/>
      <c r="BV27" s="526">
        <v>706289</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5">
      <c r="A28" s="181"/>
      <c r="B28" s="578"/>
      <c r="C28" s="554"/>
      <c r="D28" s="555"/>
      <c r="E28" s="457" t="s">
        <v>173</v>
      </c>
      <c r="F28" s="437"/>
      <c r="G28" s="437"/>
      <c r="H28" s="437"/>
      <c r="I28" s="437"/>
      <c r="J28" s="437"/>
      <c r="K28" s="438"/>
      <c r="L28" s="458">
        <v>1</v>
      </c>
      <c r="M28" s="459"/>
      <c r="N28" s="459"/>
      <c r="O28" s="459"/>
      <c r="P28" s="501"/>
      <c r="Q28" s="458">
        <v>6450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11056959</v>
      </c>
      <c r="BO28" s="371"/>
      <c r="BP28" s="371"/>
      <c r="BQ28" s="371"/>
      <c r="BR28" s="371"/>
      <c r="BS28" s="371"/>
      <c r="BT28" s="371"/>
      <c r="BU28" s="372"/>
      <c r="BV28" s="370">
        <v>10256269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5">
      <c r="A29" s="181"/>
      <c r="B29" s="578"/>
      <c r="C29" s="554"/>
      <c r="D29" s="555"/>
      <c r="E29" s="457" t="s">
        <v>176</v>
      </c>
      <c r="F29" s="437"/>
      <c r="G29" s="437"/>
      <c r="H29" s="437"/>
      <c r="I29" s="437"/>
      <c r="J29" s="437"/>
      <c r="K29" s="438"/>
      <c r="L29" s="458">
        <v>36</v>
      </c>
      <c r="M29" s="459"/>
      <c r="N29" s="459"/>
      <c r="O29" s="459"/>
      <c r="P29" s="501"/>
      <c r="Q29" s="458">
        <v>6000</v>
      </c>
      <c r="R29" s="459"/>
      <c r="S29" s="459"/>
      <c r="T29" s="459"/>
      <c r="U29" s="459"/>
      <c r="V29" s="501"/>
      <c r="W29" s="556"/>
      <c r="X29" s="557"/>
      <c r="Y29" s="558"/>
      <c r="Z29" s="457" t="s">
        <v>177</v>
      </c>
      <c r="AA29" s="437"/>
      <c r="AB29" s="437"/>
      <c r="AC29" s="437"/>
      <c r="AD29" s="437"/>
      <c r="AE29" s="437"/>
      <c r="AF29" s="437"/>
      <c r="AG29" s="438"/>
      <c r="AH29" s="458">
        <v>2962</v>
      </c>
      <c r="AI29" s="459"/>
      <c r="AJ29" s="459"/>
      <c r="AK29" s="459"/>
      <c r="AL29" s="501"/>
      <c r="AM29" s="458">
        <v>9244218</v>
      </c>
      <c r="AN29" s="459"/>
      <c r="AO29" s="459"/>
      <c r="AP29" s="459"/>
      <c r="AQ29" s="459"/>
      <c r="AR29" s="501"/>
      <c r="AS29" s="458">
        <v>3121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9170446</v>
      </c>
      <c r="BO29" s="408"/>
      <c r="BP29" s="408"/>
      <c r="BQ29" s="408"/>
      <c r="BR29" s="408"/>
      <c r="BS29" s="408"/>
      <c r="BT29" s="408"/>
      <c r="BU29" s="409"/>
      <c r="BV29" s="407">
        <v>9739949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100.1</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8987636</v>
      </c>
      <c r="BO30" s="527"/>
      <c r="BP30" s="527"/>
      <c r="BQ30" s="527"/>
      <c r="BR30" s="527"/>
      <c r="BS30" s="527"/>
      <c r="BT30" s="527"/>
      <c r="BU30" s="528"/>
      <c r="BV30" s="526">
        <v>9764079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8</v>
      </c>
      <c r="V34" s="597"/>
      <c r="W34" s="598" t="str">
        <f>IF('各会計、関係団体の財政状況及び健全化判断比率'!B28="","",'各会計、関係団体の財政状況及び健全化判断比率'!B28)</f>
        <v>富山市駐車場事業特別会計</v>
      </c>
      <c r="X34" s="598"/>
      <c r="Y34" s="598"/>
      <c r="Z34" s="598"/>
      <c r="AA34" s="598"/>
      <c r="AB34" s="598"/>
      <c r="AC34" s="598"/>
      <c r="AD34" s="598"/>
      <c r="AE34" s="598"/>
      <c r="AF34" s="598"/>
      <c r="AG34" s="598"/>
      <c r="AH34" s="598"/>
      <c r="AI34" s="598"/>
      <c r="AJ34" s="598"/>
      <c r="AK34" s="598"/>
      <c r="AL34" s="181"/>
      <c r="AM34" s="597">
        <f>IF(AO34="","",MAX(C34:D43,U34:V43)+1)</f>
        <v>13</v>
      </c>
      <c r="AN34" s="597"/>
      <c r="AO34" s="598" t="str">
        <f>IF('各会計、関係団体の財政状況及び健全化判断比率'!B33="","",'各会計、関係団体の財政状況及び健全化判断比率'!B33)</f>
        <v>富山市水道事業会計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IF('各会計、関係団体の財政状況及び健全化判断比率'!B37="","",'各会計、関係団体の財政状況及び健全化判断比率'!B37)</f>
        <v>富山市牛岳温泉スキー場事業特別会計</v>
      </c>
      <c r="BH34" s="598"/>
      <c r="BI34" s="598"/>
      <c r="BJ34" s="598"/>
      <c r="BK34" s="598"/>
      <c r="BL34" s="598"/>
      <c r="BM34" s="598"/>
      <c r="BN34" s="598"/>
      <c r="BO34" s="598"/>
      <c r="BP34" s="598"/>
      <c r="BQ34" s="598"/>
      <c r="BR34" s="598"/>
      <c r="BS34" s="598"/>
      <c r="BT34" s="598"/>
      <c r="BU34" s="598"/>
      <c r="BV34" s="181"/>
      <c r="BW34" s="597">
        <f>IF(BY34="","",MAX(C34:D43,U34:V43,AM34:AN43,BE34:BF43)+1)</f>
        <v>21</v>
      </c>
      <c r="BX34" s="597"/>
      <c r="BY34" s="598" t="str">
        <f>IF('各会計、関係団体の財政状況及び健全化判断比率'!B68="","",'各会計、関係団体の財政状況及び健全化判断比率'!B68)</f>
        <v>富山地区広域圏事務組合（一般会計）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27</v>
      </c>
      <c r="CP34" s="597"/>
      <c r="CQ34" s="598" t="str">
        <f>IF('各会計、関係団体の財政状況及び健全化判断比率'!BS7="","",'各会計、関係団体の財政状況及び健全化判断比率'!BS7)</f>
        <v>富山市民プラザ</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5">
      <c r="A35" s="181"/>
      <c r="B35" s="205"/>
      <c r="C35" s="597">
        <f>IF(E35="","",C34+1)</f>
        <v>2</v>
      </c>
      <c r="D35" s="597"/>
      <c r="E35" s="598" t="str">
        <f>IF('各会計、関係団体の財政状況及び健全化判断比率'!B8="","",'各会計、関係団体の財政状況及び健全化判断比率'!B8)</f>
        <v>富山市公債管理特別会計</v>
      </c>
      <c r="F35" s="598"/>
      <c r="G35" s="598"/>
      <c r="H35" s="598"/>
      <c r="I35" s="598"/>
      <c r="J35" s="598"/>
      <c r="K35" s="598"/>
      <c r="L35" s="598"/>
      <c r="M35" s="598"/>
      <c r="N35" s="598"/>
      <c r="O35" s="598"/>
      <c r="P35" s="598"/>
      <c r="Q35" s="598"/>
      <c r="R35" s="598"/>
      <c r="S35" s="598"/>
      <c r="T35" s="181"/>
      <c r="U35" s="597">
        <f>IF(W35="","",U34+1)</f>
        <v>9</v>
      </c>
      <c r="V35" s="597"/>
      <c r="W35" s="598" t="str">
        <f>IF('各会計、関係団体の財政状況及び健全化判断比率'!B29="","",'各会計、関係団体の財政状況及び健全化判断比率'!B29)</f>
        <v>富山市後期高齢者医療事業特別会計</v>
      </c>
      <c r="X35" s="598"/>
      <c r="Y35" s="598"/>
      <c r="Z35" s="598"/>
      <c r="AA35" s="598"/>
      <c r="AB35" s="598"/>
      <c r="AC35" s="598"/>
      <c r="AD35" s="598"/>
      <c r="AE35" s="598"/>
      <c r="AF35" s="598"/>
      <c r="AG35" s="598"/>
      <c r="AH35" s="598"/>
      <c r="AI35" s="598"/>
      <c r="AJ35" s="598"/>
      <c r="AK35" s="598"/>
      <c r="AL35" s="181"/>
      <c r="AM35" s="597">
        <f t="shared" ref="AM35:AM43" si="0">IF(AO35="","",AM34+1)</f>
        <v>14</v>
      </c>
      <c r="AN35" s="597"/>
      <c r="AO35" s="598" t="str">
        <f>IF('各会計、関係団体の財政状況及び健全化判断比率'!B34="","",'各会計、関係団体の財政状況及び健全化判断比率'!B34)</f>
        <v>富山市工業用水道事業会計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IF('各会計、関係団体の財政状況及び健全化判断比率'!B38="","",'各会計、関係団体の財政状況及び健全化判断比率'!B38)</f>
        <v>富山市農業集落排水事業特別会計</v>
      </c>
      <c r="BH35" s="598"/>
      <c r="BI35" s="598"/>
      <c r="BJ35" s="598"/>
      <c r="BK35" s="598"/>
      <c r="BL35" s="598"/>
      <c r="BM35" s="598"/>
      <c r="BN35" s="598"/>
      <c r="BO35" s="598"/>
      <c r="BP35" s="598"/>
      <c r="BQ35" s="598"/>
      <c r="BR35" s="598"/>
      <c r="BS35" s="598"/>
      <c r="BT35" s="598"/>
      <c r="BU35" s="598"/>
      <c r="BV35" s="181"/>
      <c r="BW35" s="597">
        <f t="shared" ref="BW35:BW43" si="2">IF(BY35="","",BW34+1)</f>
        <v>22</v>
      </c>
      <c r="BX35" s="597"/>
      <c r="BY35" s="598" t="str">
        <f>IF('各会計、関係団体の財政状況及び健全化判断比率'!B69="","",'各会計、関係団体の財政状況及び健全化判断比率'!B69)</f>
        <v>富山県市町村会館管理組合</v>
      </c>
      <c r="BZ35" s="598"/>
      <c r="CA35" s="598"/>
      <c r="CB35" s="598"/>
      <c r="CC35" s="598"/>
      <c r="CD35" s="598"/>
      <c r="CE35" s="598"/>
      <c r="CF35" s="598"/>
      <c r="CG35" s="598"/>
      <c r="CH35" s="598"/>
      <c r="CI35" s="598"/>
      <c r="CJ35" s="598"/>
      <c r="CK35" s="598"/>
      <c r="CL35" s="598"/>
      <c r="CM35" s="598"/>
      <c r="CN35" s="181"/>
      <c r="CO35" s="597">
        <f t="shared" ref="CO35:CO43" si="3">IF(CQ35="","",CO34+1)</f>
        <v>28</v>
      </c>
      <c r="CP35" s="597"/>
      <c r="CQ35" s="598" t="str">
        <f>IF('各会計、関係団体の財政状況及び健全化判断比率'!BS8="","",'各会計、関係団体の財政状況及び健全化判断比率'!BS8)</f>
        <v>富山市民文化事業団</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5">
      <c r="A36" s="181"/>
      <c r="B36" s="205"/>
      <c r="C36" s="597">
        <f>IF(E36="","",C35+1)</f>
        <v>3</v>
      </c>
      <c r="D36" s="597"/>
      <c r="E36" s="598" t="str">
        <f>IF('各会計、関係団体の財政状況及び健全化判断比率'!B9="","",'各会計、関係団体の財政状況及び健全化判断比率'!B9)</f>
        <v>富山市母子父子寡婦福祉資金貸付事業特別会計</v>
      </c>
      <c r="F36" s="598"/>
      <c r="G36" s="598"/>
      <c r="H36" s="598"/>
      <c r="I36" s="598"/>
      <c r="J36" s="598"/>
      <c r="K36" s="598"/>
      <c r="L36" s="598"/>
      <c r="M36" s="598"/>
      <c r="N36" s="598"/>
      <c r="O36" s="598"/>
      <c r="P36" s="598"/>
      <c r="Q36" s="598"/>
      <c r="R36" s="598"/>
      <c r="S36" s="598"/>
      <c r="T36" s="181"/>
      <c r="U36" s="597">
        <f t="shared" ref="U36:U43" si="4">IF(W36="","",U35+1)</f>
        <v>10</v>
      </c>
      <c r="V36" s="597"/>
      <c r="W36" s="598" t="str">
        <f>IF('各会計、関係団体の財政状況及び健全化判断比率'!B30="","",'各会計、関係団体の財政状況及び健全化判断比率'!B30)</f>
        <v>富山市介護保険事業特別会計</v>
      </c>
      <c r="X36" s="598"/>
      <c r="Y36" s="598"/>
      <c r="Z36" s="598"/>
      <c r="AA36" s="598"/>
      <c r="AB36" s="598"/>
      <c r="AC36" s="598"/>
      <c r="AD36" s="598"/>
      <c r="AE36" s="598"/>
      <c r="AF36" s="598"/>
      <c r="AG36" s="598"/>
      <c r="AH36" s="598"/>
      <c r="AI36" s="598"/>
      <c r="AJ36" s="598"/>
      <c r="AK36" s="598"/>
      <c r="AL36" s="181"/>
      <c r="AM36" s="597">
        <f t="shared" si="0"/>
        <v>15</v>
      </c>
      <c r="AN36" s="597"/>
      <c r="AO36" s="598" t="str">
        <f>IF('各会計、関係団体の財政状況及び健全化判断比率'!B35="","",'各会計、関係団体の財政状況及び健全化判断比率'!B35)</f>
        <v>富山市公共下水道事業会計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IF('各会計、関係団体の財政状況及び健全化判断比率'!B39="","",'各会計、関係団体の財政状況及び健全化判断比率'!B39)</f>
        <v>富山市公設地方卸売市場事業特別会計</v>
      </c>
      <c r="BH36" s="598"/>
      <c r="BI36" s="598"/>
      <c r="BJ36" s="598"/>
      <c r="BK36" s="598"/>
      <c r="BL36" s="598"/>
      <c r="BM36" s="598"/>
      <c r="BN36" s="598"/>
      <c r="BO36" s="598"/>
      <c r="BP36" s="598"/>
      <c r="BQ36" s="598"/>
      <c r="BR36" s="598"/>
      <c r="BS36" s="598"/>
      <c r="BT36" s="598"/>
      <c r="BU36" s="598"/>
      <c r="BV36" s="181"/>
      <c r="BW36" s="597">
        <f t="shared" si="2"/>
        <v>23</v>
      </c>
      <c r="BX36" s="597"/>
      <c r="BY36" s="598" t="str">
        <f>IF('各会計、関係団体の財政状況及び健全化判断比率'!B70="","",'各会計、関係団体の財政状況及び健全化判断比率'!B70)</f>
        <v>三郷利田用水市町村組合</v>
      </c>
      <c r="BZ36" s="598"/>
      <c r="CA36" s="598"/>
      <c r="CB36" s="598"/>
      <c r="CC36" s="598"/>
      <c r="CD36" s="598"/>
      <c r="CE36" s="598"/>
      <c r="CF36" s="598"/>
      <c r="CG36" s="598"/>
      <c r="CH36" s="598"/>
      <c r="CI36" s="598"/>
      <c r="CJ36" s="598"/>
      <c r="CK36" s="598"/>
      <c r="CL36" s="598"/>
      <c r="CM36" s="598"/>
      <c r="CN36" s="181"/>
      <c r="CO36" s="597">
        <f t="shared" si="3"/>
        <v>29</v>
      </c>
      <c r="CP36" s="597"/>
      <c r="CQ36" s="598" t="str">
        <f>IF('各会計、関係団体の財政状況及び健全化判断比率'!BS9="","",'各会計、関係団体の財政状況及び健全化判断比率'!BS9)</f>
        <v>富山市シルバー人材センター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5">
      <c r="A37" s="181"/>
      <c r="B37" s="205"/>
      <c r="C37" s="597">
        <f>IF(E37="","",C36+1)</f>
        <v>4</v>
      </c>
      <c r="D37" s="597"/>
      <c r="E37" s="598" t="str">
        <f>IF('各会計、関係団体の財政状況及び健全化判断比率'!B10="","",'各会計、関係団体の財政状況及び健全化判断比率'!B10)</f>
        <v>富山市まちなか診療所事業特別会計</v>
      </c>
      <c r="F37" s="598"/>
      <c r="G37" s="598"/>
      <c r="H37" s="598"/>
      <c r="I37" s="598"/>
      <c r="J37" s="598"/>
      <c r="K37" s="598"/>
      <c r="L37" s="598"/>
      <c r="M37" s="598"/>
      <c r="N37" s="598"/>
      <c r="O37" s="598"/>
      <c r="P37" s="598"/>
      <c r="Q37" s="598"/>
      <c r="R37" s="598"/>
      <c r="S37" s="598"/>
      <c r="T37" s="181"/>
      <c r="U37" s="597">
        <f t="shared" si="4"/>
        <v>11</v>
      </c>
      <c r="V37" s="597"/>
      <c r="W37" s="598" t="str">
        <f>IF('各会計、関係団体の財政状況及び健全化判断比率'!B31="","",'各会計、関係団体の財政状況及び健全化判断比率'!B31)</f>
        <v>富山市国民健康保険事業特別会計</v>
      </c>
      <c r="X37" s="598"/>
      <c r="Y37" s="598"/>
      <c r="Z37" s="598"/>
      <c r="AA37" s="598"/>
      <c r="AB37" s="598"/>
      <c r="AC37" s="598"/>
      <c r="AD37" s="598"/>
      <c r="AE37" s="598"/>
      <c r="AF37" s="598"/>
      <c r="AG37" s="598"/>
      <c r="AH37" s="598"/>
      <c r="AI37" s="598"/>
      <c r="AJ37" s="598"/>
      <c r="AK37" s="598"/>
      <c r="AL37" s="181"/>
      <c r="AM37" s="597">
        <f t="shared" si="0"/>
        <v>16</v>
      </c>
      <c r="AN37" s="597"/>
      <c r="AO37" s="598" t="str">
        <f>IF('各会計、関係団体の財政状況及び健全化判断比率'!B36="","",'各会計、関係団体の財政状況及び健全化判断比率'!B36)</f>
        <v>富山市病院事業会計</v>
      </c>
      <c r="AP37" s="598"/>
      <c r="AQ37" s="598"/>
      <c r="AR37" s="598"/>
      <c r="AS37" s="598"/>
      <c r="AT37" s="598"/>
      <c r="AU37" s="598"/>
      <c r="AV37" s="598"/>
      <c r="AW37" s="598"/>
      <c r="AX37" s="598"/>
      <c r="AY37" s="598"/>
      <c r="AZ37" s="598"/>
      <c r="BA37" s="598"/>
      <c r="BB37" s="598"/>
      <c r="BC37" s="598"/>
      <c r="BD37" s="181"/>
      <c r="BE37" s="597">
        <f t="shared" si="1"/>
        <v>20</v>
      </c>
      <c r="BF37" s="597"/>
      <c r="BG37" s="598" t="str">
        <f>IF('各会計、関係団体の財政状況及び健全化判断比率'!B40="","",'各会計、関係団体の財政状況及び健全化判断比率'!B40)</f>
        <v>富山市企業団地造成事業特別会計</v>
      </c>
      <c r="BH37" s="598"/>
      <c r="BI37" s="598"/>
      <c r="BJ37" s="598"/>
      <c r="BK37" s="598"/>
      <c r="BL37" s="598"/>
      <c r="BM37" s="598"/>
      <c r="BN37" s="598"/>
      <c r="BO37" s="598"/>
      <c r="BP37" s="598"/>
      <c r="BQ37" s="598"/>
      <c r="BR37" s="598"/>
      <c r="BS37" s="598"/>
      <c r="BT37" s="598"/>
      <c r="BU37" s="598"/>
      <c r="BV37" s="181"/>
      <c r="BW37" s="597">
        <f t="shared" si="2"/>
        <v>24</v>
      </c>
      <c r="BX37" s="597"/>
      <c r="BY37" s="598" t="str">
        <f>IF('各会計、関係団体の財政状況及び健全化判断比率'!B71="","",'各会計、関係団体の財政状況及び健全化判断比率'!B71)</f>
        <v>常願寺川右岸水防市町村組合</v>
      </c>
      <c r="BZ37" s="598"/>
      <c r="CA37" s="598"/>
      <c r="CB37" s="598"/>
      <c r="CC37" s="598"/>
      <c r="CD37" s="598"/>
      <c r="CE37" s="598"/>
      <c r="CF37" s="598"/>
      <c r="CG37" s="598"/>
      <c r="CH37" s="598"/>
      <c r="CI37" s="598"/>
      <c r="CJ37" s="598"/>
      <c r="CK37" s="598"/>
      <c r="CL37" s="598"/>
      <c r="CM37" s="598"/>
      <c r="CN37" s="181"/>
      <c r="CO37" s="597">
        <f t="shared" si="3"/>
        <v>30</v>
      </c>
      <c r="CP37" s="597"/>
      <c r="CQ37" s="598" t="str">
        <f>IF('各会計、関係団体の財政状況及び健全化判断比率'!BS10="","",'各会計、関係団体の財政状況及び健全化判断比率'!BS10)</f>
        <v>富山市生活環境サービス</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5">
      <c r="A38" s="181"/>
      <c r="B38" s="205"/>
      <c r="C38" s="597">
        <f t="shared" ref="C38:C43" si="5">IF(E38="","",C37+1)</f>
        <v>5</v>
      </c>
      <c r="D38" s="597"/>
      <c r="E38" s="598" t="str">
        <f>IF('各会計、関係団体の財政状況及び健全化判断比率'!B11="","",'各会計、関係団体の財政状況及び健全化判断比率'!B11)</f>
        <v>富山市牛岳温泉健康センター事業特別会計</v>
      </c>
      <c r="F38" s="598"/>
      <c r="G38" s="598"/>
      <c r="H38" s="598"/>
      <c r="I38" s="598"/>
      <c r="J38" s="598"/>
      <c r="K38" s="598"/>
      <c r="L38" s="598"/>
      <c r="M38" s="598"/>
      <c r="N38" s="598"/>
      <c r="O38" s="598"/>
      <c r="P38" s="598"/>
      <c r="Q38" s="598"/>
      <c r="R38" s="598"/>
      <c r="S38" s="598"/>
      <c r="T38" s="181"/>
      <c r="U38" s="597">
        <f t="shared" si="4"/>
        <v>12</v>
      </c>
      <c r="V38" s="597"/>
      <c r="W38" s="598" t="str">
        <f>IF('各会計、関係団体の財政状況及び健全化判断比率'!B32="","",'各会計、関係団体の財政状況及び健全化判断比率'!B32)</f>
        <v>富山市競輪事業特別会計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25</v>
      </c>
      <c r="BX38" s="597"/>
      <c r="BY38" s="598" t="str">
        <f>IF('各会計、関係団体の財政状況及び健全化判断比率'!B72="","",'各会計、関係団体の財政状況及び健全化判断比率'!B72)</f>
        <v>富山県後期高齢者医療広域連合（一般会計）</v>
      </c>
      <c r="BZ38" s="598"/>
      <c r="CA38" s="598"/>
      <c r="CB38" s="598"/>
      <c r="CC38" s="598"/>
      <c r="CD38" s="598"/>
      <c r="CE38" s="598"/>
      <c r="CF38" s="598"/>
      <c r="CG38" s="598"/>
      <c r="CH38" s="598"/>
      <c r="CI38" s="598"/>
      <c r="CJ38" s="598"/>
      <c r="CK38" s="598"/>
      <c r="CL38" s="598"/>
      <c r="CM38" s="598"/>
      <c r="CN38" s="181"/>
      <c r="CO38" s="597">
        <f t="shared" si="3"/>
        <v>31</v>
      </c>
      <c r="CP38" s="597"/>
      <c r="CQ38" s="598" t="str">
        <f>IF('各会計、関係団体の財政状況及び健全化判断比率'!BS11="","",'各会計、関係団体の財政状況及び健全化判断比率'!BS11)</f>
        <v>富山市勤労者福祉サービスセンター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5">
      <c r="A39" s="181"/>
      <c r="B39" s="205"/>
      <c r="C39" s="597">
        <f t="shared" si="5"/>
        <v>6</v>
      </c>
      <c r="D39" s="597"/>
      <c r="E39" s="598" t="str">
        <f>IF('各会計、関係団体の財政状況及び健全化判断比率'!B12="","",'各会計、関係団体の財政状況及び健全化判断比率'!B12)</f>
        <v>富山市軌道整備事業特別会計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26</v>
      </c>
      <c r="BX39" s="597"/>
      <c r="BY39" s="598" t="str">
        <f>IF('各会計、関係団体の財政状況及び健全化判断比率'!B73="","",'各会計、関係団体の財政状況及び健全化判断比率'!B73)</f>
        <v>富山県後期高齢者医療広域連合（後期高齢者医療事業特別会計）</v>
      </c>
      <c r="BZ39" s="598"/>
      <c r="CA39" s="598"/>
      <c r="CB39" s="598"/>
      <c r="CC39" s="598"/>
      <c r="CD39" s="598"/>
      <c r="CE39" s="598"/>
      <c r="CF39" s="598"/>
      <c r="CG39" s="598"/>
      <c r="CH39" s="598"/>
      <c r="CI39" s="598"/>
      <c r="CJ39" s="598"/>
      <c r="CK39" s="598"/>
      <c r="CL39" s="598"/>
      <c r="CM39" s="598"/>
      <c r="CN39" s="181"/>
      <c r="CO39" s="597">
        <f t="shared" si="3"/>
        <v>32</v>
      </c>
      <c r="CP39" s="597"/>
      <c r="CQ39" s="598" t="str">
        <f>IF('各会計、関係団体の財政状況及び健全化判断比率'!BS12="","",'各会計、関係団体の財政状況及び健全化判断比率'!BS12)</f>
        <v>富山市ガラス工芸センター</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5">
      <c r="A40" s="181"/>
      <c r="B40" s="205"/>
      <c r="C40" s="597">
        <f t="shared" si="5"/>
        <v>7</v>
      </c>
      <c r="D40" s="597"/>
      <c r="E40" s="598" t="str">
        <f>IF('各会計、関係団体の財政状況及び健全化判断比率'!B13="","",'各会計、関係団体の財政状況及び健全化判断比率'!B13)</f>
        <v>富山市賃貸住宅・店舗事業特別会計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33</v>
      </c>
      <c r="CP40" s="597"/>
      <c r="CQ40" s="598" t="str">
        <f>IF('各会計、関係団体の財政状況及び健全化判断比率'!BS13="","",'各会計、関係団体の財政状況及び健全化判断比率'!BS13)</f>
        <v>岩瀬カナル会館</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34</v>
      </c>
      <c r="CP41" s="597"/>
      <c r="CQ41" s="598" t="str">
        <f>IF('各会計、関係団体の財政状況及び健全化判断比率'!BS14="","",'各会計、関係団体の財政状況及び健全化判断比率'!BS14)</f>
        <v>富山市ファミリーパーク公社</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35</v>
      </c>
      <c r="CP42" s="597"/>
      <c r="CQ42" s="598" t="str">
        <f>IF('各会計、関係団体の財政状況及び健全化判断比率'!BS15="","",'各会計、関係団体の財政状況及び健全化判断比率'!BS15)</f>
        <v>富山市スポーツ協会</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36</v>
      </c>
      <c r="CP43" s="597"/>
      <c r="CQ43" s="598" t="str">
        <f>IF('各会計、関係団体の財政状況及び健全化判断比率'!BS16="","",'各会計、関係団体の財政状況及び健全化判断比率'!BS16)</f>
        <v>富山市学校給食会</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CoffLnDVINRzBnj8Iu2CtvHJtwYURPKIp9+1rkoz611b496Rhz+8Di2nqmjBFqEhjEEkZi9SsEfbyhArHOtXnQ==" saltValue="OBs6LLyT63D9TpVFPHVDd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9" workbookViewId="0">
      <selection activeCell="CR49" sqref="CR49:CY49"/>
    </sheetView>
  </sheetViews>
  <sheetFormatPr defaultColWidth="0" defaultRowHeight="11.25" customHeight="1" zeroHeight="1" x14ac:dyDescent="0.25"/>
  <cols>
    <col min="1" max="1" width="1.59765625" style="214" customWidth="1"/>
    <col min="2" max="2" width="2.3984375" style="214" customWidth="1"/>
    <col min="3" max="16" width="2.59765625" style="214" customWidth="1"/>
    <col min="17" max="17" width="2.3984375" style="214" customWidth="1"/>
    <col min="18" max="95" width="1.59765625" style="214" customWidth="1"/>
    <col min="96" max="133" width="1.59765625" style="226" customWidth="1"/>
    <col min="134" max="143" width="1.597656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215</v>
      </c>
      <c r="C5" s="610"/>
      <c r="D5" s="610"/>
      <c r="E5" s="610"/>
      <c r="F5" s="610"/>
      <c r="G5" s="610"/>
      <c r="H5" s="610"/>
      <c r="I5" s="610"/>
      <c r="J5" s="610"/>
      <c r="K5" s="610"/>
      <c r="L5" s="610"/>
      <c r="M5" s="610"/>
      <c r="N5" s="610"/>
      <c r="O5" s="610"/>
      <c r="P5" s="610"/>
      <c r="Q5" s="611"/>
      <c r="R5" s="612">
        <v>76731629</v>
      </c>
      <c r="S5" s="613"/>
      <c r="T5" s="613"/>
      <c r="U5" s="613"/>
      <c r="V5" s="613"/>
      <c r="W5" s="613"/>
      <c r="X5" s="613"/>
      <c r="Y5" s="614"/>
      <c r="Z5" s="615">
        <v>42</v>
      </c>
      <c r="AA5" s="615"/>
      <c r="AB5" s="615"/>
      <c r="AC5" s="615"/>
      <c r="AD5" s="616">
        <v>72523547</v>
      </c>
      <c r="AE5" s="616"/>
      <c r="AF5" s="616"/>
      <c r="AG5" s="616"/>
      <c r="AH5" s="616"/>
      <c r="AI5" s="616"/>
      <c r="AJ5" s="616"/>
      <c r="AK5" s="616"/>
      <c r="AL5" s="617">
        <v>69.599999999999994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68700981</v>
      </c>
      <c r="BH5" s="624"/>
      <c r="BI5" s="624"/>
      <c r="BJ5" s="624"/>
      <c r="BK5" s="624"/>
      <c r="BL5" s="624"/>
      <c r="BM5" s="624"/>
      <c r="BN5" s="625"/>
      <c r="BO5" s="626">
        <v>89.5</v>
      </c>
      <c r="BP5" s="626"/>
      <c r="BQ5" s="626"/>
      <c r="BR5" s="626"/>
      <c r="BS5" s="627">
        <v>1775202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5">
      <c r="B6" s="620" t="s">
        <v>220</v>
      </c>
      <c r="C6" s="621"/>
      <c r="D6" s="621"/>
      <c r="E6" s="621"/>
      <c r="F6" s="621"/>
      <c r="G6" s="621"/>
      <c r="H6" s="621"/>
      <c r="I6" s="621"/>
      <c r="J6" s="621"/>
      <c r="K6" s="621"/>
      <c r="L6" s="621"/>
      <c r="M6" s="621"/>
      <c r="N6" s="621"/>
      <c r="O6" s="621"/>
      <c r="P6" s="621"/>
      <c r="Q6" s="622"/>
      <c r="R6" s="623">
        <v>1415045</v>
      </c>
      <c r="S6" s="624"/>
      <c r="T6" s="624"/>
      <c r="U6" s="624"/>
      <c r="V6" s="624"/>
      <c r="W6" s="624"/>
      <c r="X6" s="624"/>
      <c r="Y6" s="625"/>
      <c r="Z6" s="626">
        <v>0.8</v>
      </c>
      <c r="AA6" s="626"/>
      <c r="AB6" s="626"/>
      <c r="AC6" s="626"/>
      <c r="AD6" s="627">
        <v>1415045</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68700981</v>
      </c>
      <c r="BH6" s="624"/>
      <c r="BI6" s="624"/>
      <c r="BJ6" s="624"/>
      <c r="BK6" s="624"/>
      <c r="BL6" s="624"/>
      <c r="BM6" s="624"/>
      <c r="BN6" s="625"/>
      <c r="BO6" s="626">
        <v>89.5</v>
      </c>
      <c r="BP6" s="626"/>
      <c r="BQ6" s="626"/>
      <c r="BR6" s="626"/>
      <c r="BS6" s="627">
        <v>1775202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716819</v>
      </c>
      <c r="CS6" s="624"/>
      <c r="CT6" s="624"/>
      <c r="CU6" s="624"/>
      <c r="CV6" s="624"/>
      <c r="CW6" s="624"/>
      <c r="CX6" s="624"/>
      <c r="CY6" s="625"/>
      <c r="CZ6" s="617">
        <v>0.4</v>
      </c>
      <c r="DA6" s="618"/>
      <c r="DB6" s="618"/>
      <c r="DC6" s="634"/>
      <c r="DD6" s="632" t="s">
        <v>122</v>
      </c>
      <c r="DE6" s="624"/>
      <c r="DF6" s="624"/>
      <c r="DG6" s="624"/>
      <c r="DH6" s="624"/>
      <c r="DI6" s="624"/>
      <c r="DJ6" s="624"/>
      <c r="DK6" s="624"/>
      <c r="DL6" s="624"/>
      <c r="DM6" s="624"/>
      <c r="DN6" s="624"/>
      <c r="DO6" s="624"/>
      <c r="DP6" s="625"/>
      <c r="DQ6" s="632">
        <v>716819</v>
      </c>
      <c r="DR6" s="624"/>
      <c r="DS6" s="624"/>
      <c r="DT6" s="624"/>
      <c r="DU6" s="624"/>
      <c r="DV6" s="624"/>
      <c r="DW6" s="624"/>
      <c r="DX6" s="624"/>
      <c r="DY6" s="624"/>
      <c r="DZ6" s="624"/>
      <c r="EA6" s="624"/>
      <c r="EB6" s="624"/>
      <c r="EC6" s="633"/>
    </row>
    <row r="7" spans="2:143" ht="11.25" customHeight="1" x14ac:dyDescent="0.25">
      <c r="B7" s="620" t="s">
        <v>223</v>
      </c>
      <c r="C7" s="621"/>
      <c r="D7" s="621"/>
      <c r="E7" s="621"/>
      <c r="F7" s="621"/>
      <c r="G7" s="621"/>
      <c r="H7" s="621"/>
      <c r="I7" s="621"/>
      <c r="J7" s="621"/>
      <c r="K7" s="621"/>
      <c r="L7" s="621"/>
      <c r="M7" s="621"/>
      <c r="N7" s="621"/>
      <c r="O7" s="621"/>
      <c r="P7" s="621"/>
      <c r="Q7" s="622"/>
      <c r="R7" s="623">
        <v>24420</v>
      </c>
      <c r="S7" s="624"/>
      <c r="T7" s="624"/>
      <c r="U7" s="624"/>
      <c r="V7" s="624"/>
      <c r="W7" s="624"/>
      <c r="X7" s="624"/>
      <c r="Y7" s="625"/>
      <c r="Z7" s="626">
        <v>0</v>
      </c>
      <c r="AA7" s="626"/>
      <c r="AB7" s="626"/>
      <c r="AC7" s="626"/>
      <c r="AD7" s="627">
        <v>24420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32500675</v>
      </c>
      <c r="BH7" s="624"/>
      <c r="BI7" s="624"/>
      <c r="BJ7" s="624"/>
      <c r="BK7" s="624"/>
      <c r="BL7" s="624"/>
      <c r="BM7" s="624"/>
      <c r="BN7" s="625"/>
      <c r="BO7" s="626">
        <v>42.4</v>
      </c>
      <c r="BP7" s="626"/>
      <c r="BQ7" s="626"/>
      <c r="BR7" s="626"/>
      <c r="BS7" s="627">
        <v>1775202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18812367</v>
      </c>
      <c r="CS7" s="624"/>
      <c r="CT7" s="624"/>
      <c r="CU7" s="624"/>
      <c r="CV7" s="624"/>
      <c r="CW7" s="624"/>
      <c r="CX7" s="624"/>
      <c r="CY7" s="625"/>
      <c r="CZ7" s="626">
        <v>10.5</v>
      </c>
      <c r="DA7" s="626"/>
      <c r="DB7" s="626"/>
      <c r="DC7" s="626"/>
      <c r="DD7" s="632">
        <v>1450975</v>
      </c>
      <c r="DE7" s="624"/>
      <c r="DF7" s="624"/>
      <c r="DG7" s="624"/>
      <c r="DH7" s="624"/>
      <c r="DI7" s="624"/>
      <c r="DJ7" s="624"/>
      <c r="DK7" s="624"/>
      <c r="DL7" s="624"/>
      <c r="DM7" s="624"/>
      <c r="DN7" s="624"/>
      <c r="DO7" s="624"/>
      <c r="DP7" s="625"/>
      <c r="DQ7" s="632">
        <v>15273806</v>
      </c>
      <c r="DR7" s="624"/>
      <c r="DS7" s="624"/>
      <c r="DT7" s="624"/>
      <c r="DU7" s="624"/>
      <c r="DV7" s="624"/>
      <c r="DW7" s="624"/>
      <c r="DX7" s="624"/>
      <c r="DY7" s="624"/>
      <c r="DZ7" s="624"/>
      <c r="EA7" s="624"/>
      <c r="EB7" s="624"/>
      <c r="EC7" s="633"/>
    </row>
    <row r="8" spans="2:143" ht="11.25" customHeight="1" x14ac:dyDescent="0.25">
      <c r="B8" s="620" t="s">
        <v>226</v>
      </c>
      <c r="C8" s="621"/>
      <c r="D8" s="621"/>
      <c r="E8" s="621"/>
      <c r="F8" s="621"/>
      <c r="G8" s="621"/>
      <c r="H8" s="621"/>
      <c r="I8" s="621"/>
      <c r="J8" s="621"/>
      <c r="K8" s="621"/>
      <c r="L8" s="621"/>
      <c r="M8" s="621"/>
      <c r="N8" s="621"/>
      <c r="O8" s="621"/>
      <c r="P8" s="621"/>
      <c r="Q8" s="622"/>
      <c r="R8" s="623">
        <v>459267</v>
      </c>
      <c r="S8" s="624"/>
      <c r="T8" s="624"/>
      <c r="U8" s="624"/>
      <c r="V8" s="624"/>
      <c r="W8" s="624"/>
      <c r="X8" s="624"/>
      <c r="Y8" s="625"/>
      <c r="Z8" s="626">
        <v>0.3</v>
      </c>
      <c r="AA8" s="626"/>
      <c r="AB8" s="626"/>
      <c r="AC8" s="626"/>
      <c r="AD8" s="627">
        <v>459267</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785839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67833654</v>
      </c>
      <c r="CS8" s="624"/>
      <c r="CT8" s="624"/>
      <c r="CU8" s="624"/>
      <c r="CV8" s="624"/>
      <c r="CW8" s="624"/>
      <c r="CX8" s="624"/>
      <c r="CY8" s="625"/>
      <c r="CZ8" s="626">
        <v>38</v>
      </c>
      <c r="DA8" s="626"/>
      <c r="DB8" s="626"/>
      <c r="DC8" s="626"/>
      <c r="DD8" s="632">
        <v>1020836</v>
      </c>
      <c r="DE8" s="624"/>
      <c r="DF8" s="624"/>
      <c r="DG8" s="624"/>
      <c r="DH8" s="624"/>
      <c r="DI8" s="624"/>
      <c r="DJ8" s="624"/>
      <c r="DK8" s="624"/>
      <c r="DL8" s="624"/>
      <c r="DM8" s="624"/>
      <c r="DN8" s="624"/>
      <c r="DO8" s="624"/>
      <c r="DP8" s="625"/>
      <c r="DQ8" s="632">
        <v>37604291</v>
      </c>
      <c r="DR8" s="624"/>
      <c r="DS8" s="624"/>
      <c r="DT8" s="624"/>
      <c r="DU8" s="624"/>
      <c r="DV8" s="624"/>
      <c r="DW8" s="624"/>
      <c r="DX8" s="624"/>
      <c r="DY8" s="624"/>
      <c r="DZ8" s="624"/>
      <c r="EA8" s="624"/>
      <c r="EB8" s="624"/>
      <c r="EC8" s="633"/>
    </row>
    <row r="9" spans="2:143" ht="11.25" customHeight="1" x14ac:dyDescent="0.25">
      <c r="B9" s="620" t="s">
        <v>229</v>
      </c>
      <c r="C9" s="621"/>
      <c r="D9" s="621"/>
      <c r="E9" s="621"/>
      <c r="F9" s="621"/>
      <c r="G9" s="621"/>
      <c r="H9" s="621"/>
      <c r="I9" s="621"/>
      <c r="J9" s="621"/>
      <c r="K9" s="621"/>
      <c r="L9" s="621"/>
      <c r="M9" s="621"/>
      <c r="N9" s="621"/>
      <c r="O9" s="621"/>
      <c r="P9" s="621"/>
      <c r="Q9" s="622"/>
      <c r="R9" s="623">
        <v>501411</v>
      </c>
      <c r="S9" s="624"/>
      <c r="T9" s="624"/>
      <c r="U9" s="624"/>
      <c r="V9" s="624"/>
      <c r="W9" s="624"/>
      <c r="X9" s="624"/>
      <c r="Y9" s="625"/>
      <c r="Z9" s="626">
        <v>0.3</v>
      </c>
      <c r="AA9" s="626"/>
      <c r="AB9" s="626"/>
      <c r="AC9" s="626"/>
      <c r="AD9" s="627">
        <v>501411</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24784698</v>
      </c>
      <c r="BH9" s="624"/>
      <c r="BI9" s="624"/>
      <c r="BJ9" s="624"/>
      <c r="BK9" s="624"/>
      <c r="BL9" s="624"/>
      <c r="BM9" s="624"/>
      <c r="BN9" s="625"/>
      <c r="BO9" s="626">
        <v>32.299999999999997</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11732123</v>
      </c>
      <c r="CS9" s="624"/>
      <c r="CT9" s="624"/>
      <c r="CU9" s="624"/>
      <c r="CV9" s="624"/>
      <c r="CW9" s="624"/>
      <c r="CX9" s="624"/>
      <c r="CY9" s="625"/>
      <c r="CZ9" s="626">
        <v>6.6</v>
      </c>
      <c r="DA9" s="626"/>
      <c r="DB9" s="626"/>
      <c r="DC9" s="626"/>
      <c r="DD9" s="632">
        <v>411839</v>
      </c>
      <c r="DE9" s="624"/>
      <c r="DF9" s="624"/>
      <c r="DG9" s="624"/>
      <c r="DH9" s="624"/>
      <c r="DI9" s="624"/>
      <c r="DJ9" s="624"/>
      <c r="DK9" s="624"/>
      <c r="DL9" s="624"/>
      <c r="DM9" s="624"/>
      <c r="DN9" s="624"/>
      <c r="DO9" s="624"/>
      <c r="DP9" s="625"/>
      <c r="DQ9" s="632">
        <v>9447779</v>
      </c>
      <c r="DR9" s="624"/>
      <c r="DS9" s="624"/>
      <c r="DT9" s="624"/>
      <c r="DU9" s="624"/>
      <c r="DV9" s="624"/>
      <c r="DW9" s="624"/>
      <c r="DX9" s="624"/>
      <c r="DY9" s="624"/>
      <c r="DZ9" s="624"/>
      <c r="EA9" s="624"/>
      <c r="EB9" s="624"/>
      <c r="EC9" s="633"/>
    </row>
    <row r="10" spans="2:143" ht="11.25" customHeight="1" x14ac:dyDescent="0.2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1666160</v>
      </c>
      <c r="BH10" s="624"/>
      <c r="BI10" s="624"/>
      <c r="BJ10" s="624"/>
      <c r="BK10" s="624"/>
      <c r="BL10" s="624"/>
      <c r="BM10" s="624"/>
      <c r="BN10" s="625"/>
      <c r="BO10" s="626">
        <v>2.2000000000000002</v>
      </c>
      <c r="BP10" s="626"/>
      <c r="BQ10" s="626"/>
      <c r="BR10" s="626"/>
      <c r="BS10" s="627">
        <v>276936</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621086</v>
      </c>
      <c r="CS10" s="624"/>
      <c r="CT10" s="624"/>
      <c r="CU10" s="624"/>
      <c r="CV10" s="624"/>
      <c r="CW10" s="624"/>
      <c r="CX10" s="624"/>
      <c r="CY10" s="625"/>
      <c r="CZ10" s="626">
        <v>0.3</v>
      </c>
      <c r="DA10" s="626"/>
      <c r="DB10" s="626"/>
      <c r="DC10" s="626"/>
      <c r="DD10" s="632">
        <v>11312</v>
      </c>
      <c r="DE10" s="624"/>
      <c r="DF10" s="624"/>
      <c r="DG10" s="624"/>
      <c r="DH10" s="624"/>
      <c r="DI10" s="624"/>
      <c r="DJ10" s="624"/>
      <c r="DK10" s="624"/>
      <c r="DL10" s="624"/>
      <c r="DM10" s="624"/>
      <c r="DN10" s="624"/>
      <c r="DO10" s="624"/>
      <c r="DP10" s="625"/>
      <c r="DQ10" s="632">
        <v>135254</v>
      </c>
      <c r="DR10" s="624"/>
      <c r="DS10" s="624"/>
      <c r="DT10" s="624"/>
      <c r="DU10" s="624"/>
      <c r="DV10" s="624"/>
      <c r="DW10" s="624"/>
      <c r="DX10" s="624"/>
      <c r="DY10" s="624"/>
      <c r="DZ10" s="624"/>
      <c r="EA10" s="624"/>
      <c r="EB10" s="624"/>
      <c r="EC10" s="633"/>
    </row>
    <row r="11" spans="2:143" ht="11.25" customHeight="1" x14ac:dyDescent="0.25">
      <c r="B11" s="620" t="s">
        <v>235</v>
      </c>
      <c r="C11" s="621"/>
      <c r="D11" s="621"/>
      <c r="E11" s="621"/>
      <c r="F11" s="621"/>
      <c r="G11" s="621"/>
      <c r="H11" s="621"/>
      <c r="I11" s="621"/>
      <c r="J11" s="621"/>
      <c r="K11" s="621"/>
      <c r="L11" s="621"/>
      <c r="M11" s="621"/>
      <c r="N11" s="621"/>
      <c r="O11" s="621"/>
      <c r="P11" s="621"/>
      <c r="Q11" s="622"/>
      <c r="R11" s="623">
        <v>11077597</v>
      </c>
      <c r="S11" s="624"/>
      <c r="T11" s="624"/>
      <c r="U11" s="624"/>
      <c r="V11" s="624"/>
      <c r="W11" s="624"/>
      <c r="X11" s="624"/>
      <c r="Y11" s="625"/>
      <c r="Z11" s="628">
        <v>6.1</v>
      </c>
      <c r="AA11" s="629"/>
      <c r="AB11" s="629"/>
      <c r="AC11" s="635"/>
      <c r="AD11" s="632">
        <v>11077597</v>
      </c>
      <c r="AE11" s="624"/>
      <c r="AF11" s="624"/>
      <c r="AG11" s="624"/>
      <c r="AH11" s="624"/>
      <c r="AI11" s="624"/>
      <c r="AJ11" s="624"/>
      <c r="AK11" s="625"/>
      <c r="AL11" s="628">
        <v>10.6</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5263978</v>
      </c>
      <c r="BH11" s="624"/>
      <c r="BI11" s="624"/>
      <c r="BJ11" s="624"/>
      <c r="BK11" s="624"/>
      <c r="BL11" s="624"/>
      <c r="BM11" s="624"/>
      <c r="BN11" s="625"/>
      <c r="BO11" s="626">
        <v>6.9</v>
      </c>
      <c r="BP11" s="626"/>
      <c r="BQ11" s="626"/>
      <c r="BR11" s="626"/>
      <c r="BS11" s="627">
        <v>1498266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5418307</v>
      </c>
      <c r="CS11" s="624"/>
      <c r="CT11" s="624"/>
      <c r="CU11" s="624"/>
      <c r="CV11" s="624"/>
      <c r="CW11" s="624"/>
      <c r="CX11" s="624"/>
      <c r="CY11" s="625"/>
      <c r="CZ11" s="626">
        <v>3</v>
      </c>
      <c r="DA11" s="626"/>
      <c r="DB11" s="626"/>
      <c r="DC11" s="626"/>
      <c r="DD11" s="632">
        <v>1607794</v>
      </c>
      <c r="DE11" s="624"/>
      <c r="DF11" s="624"/>
      <c r="DG11" s="624"/>
      <c r="DH11" s="624"/>
      <c r="DI11" s="624"/>
      <c r="DJ11" s="624"/>
      <c r="DK11" s="624"/>
      <c r="DL11" s="624"/>
      <c r="DM11" s="624"/>
      <c r="DN11" s="624"/>
      <c r="DO11" s="624"/>
      <c r="DP11" s="625"/>
      <c r="DQ11" s="632">
        <v>3358719</v>
      </c>
      <c r="DR11" s="624"/>
      <c r="DS11" s="624"/>
      <c r="DT11" s="624"/>
      <c r="DU11" s="624"/>
      <c r="DV11" s="624"/>
      <c r="DW11" s="624"/>
      <c r="DX11" s="624"/>
      <c r="DY11" s="624"/>
      <c r="DZ11" s="624"/>
      <c r="EA11" s="624"/>
      <c r="EB11" s="624"/>
      <c r="EC11" s="633"/>
    </row>
    <row r="12" spans="2:143" ht="11.25" customHeight="1" x14ac:dyDescent="0.25">
      <c r="B12" s="620" t="s">
        <v>238</v>
      </c>
      <c r="C12" s="621"/>
      <c r="D12" s="621"/>
      <c r="E12" s="621"/>
      <c r="F12" s="621"/>
      <c r="G12" s="621"/>
      <c r="H12" s="621"/>
      <c r="I12" s="621"/>
      <c r="J12" s="621"/>
      <c r="K12" s="621"/>
      <c r="L12" s="621"/>
      <c r="M12" s="621"/>
      <c r="N12" s="621"/>
      <c r="O12" s="621"/>
      <c r="P12" s="621"/>
      <c r="Q12" s="622"/>
      <c r="R12" s="623">
        <v>57311</v>
      </c>
      <c r="S12" s="624"/>
      <c r="T12" s="624"/>
      <c r="U12" s="624"/>
      <c r="V12" s="624"/>
      <c r="W12" s="624"/>
      <c r="X12" s="624"/>
      <c r="Y12" s="625"/>
      <c r="Z12" s="626">
        <v>0</v>
      </c>
      <c r="AA12" s="626"/>
      <c r="AB12" s="626"/>
      <c r="AC12" s="626"/>
      <c r="AD12" s="627">
        <v>57311</v>
      </c>
      <c r="AE12" s="627"/>
      <c r="AF12" s="627"/>
      <c r="AG12" s="627"/>
      <c r="AH12" s="627"/>
      <c r="AI12" s="627"/>
      <c r="AJ12" s="627"/>
      <c r="AK12" s="627"/>
      <c r="AL12" s="628">
        <v>0.1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32016888</v>
      </c>
      <c r="BH12" s="624"/>
      <c r="BI12" s="624"/>
      <c r="BJ12" s="624"/>
      <c r="BK12" s="624"/>
      <c r="BL12" s="624"/>
      <c r="BM12" s="624"/>
      <c r="BN12" s="625"/>
      <c r="BO12" s="626">
        <v>41.7</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4117938</v>
      </c>
      <c r="CS12" s="624"/>
      <c r="CT12" s="624"/>
      <c r="CU12" s="624"/>
      <c r="CV12" s="624"/>
      <c r="CW12" s="624"/>
      <c r="CX12" s="624"/>
      <c r="CY12" s="625"/>
      <c r="CZ12" s="626">
        <v>2.2999999999999998</v>
      </c>
      <c r="DA12" s="626"/>
      <c r="DB12" s="626"/>
      <c r="DC12" s="626"/>
      <c r="DD12" s="632">
        <v>912874</v>
      </c>
      <c r="DE12" s="624"/>
      <c r="DF12" s="624"/>
      <c r="DG12" s="624"/>
      <c r="DH12" s="624"/>
      <c r="DI12" s="624"/>
      <c r="DJ12" s="624"/>
      <c r="DK12" s="624"/>
      <c r="DL12" s="624"/>
      <c r="DM12" s="624"/>
      <c r="DN12" s="624"/>
      <c r="DO12" s="624"/>
      <c r="DP12" s="625"/>
      <c r="DQ12" s="632">
        <v>3001961</v>
      </c>
      <c r="DR12" s="624"/>
      <c r="DS12" s="624"/>
      <c r="DT12" s="624"/>
      <c r="DU12" s="624"/>
      <c r="DV12" s="624"/>
      <c r="DW12" s="624"/>
      <c r="DX12" s="624"/>
      <c r="DY12" s="624"/>
      <c r="DZ12" s="624"/>
      <c r="EA12" s="624"/>
      <c r="EB12" s="624"/>
      <c r="EC12" s="633"/>
    </row>
    <row r="13" spans="2:143" ht="11.25" customHeight="1" x14ac:dyDescent="0.2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31816573</v>
      </c>
      <c r="BH13" s="624"/>
      <c r="BI13" s="624"/>
      <c r="BJ13" s="624"/>
      <c r="BK13" s="624"/>
      <c r="BL13" s="624"/>
      <c r="BM13" s="624"/>
      <c r="BN13" s="625"/>
      <c r="BO13" s="626">
        <v>41.5</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21826455</v>
      </c>
      <c r="CS13" s="624"/>
      <c r="CT13" s="624"/>
      <c r="CU13" s="624"/>
      <c r="CV13" s="624"/>
      <c r="CW13" s="624"/>
      <c r="CX13" s="624"/>
      <c r="CY13" s="625"/>
      <c r="CZ13" s="626">
        <v>12.2</v>
      </c>
      <c r="DA13" s="626"/>
      <c r="DB13" s="626"/>
      <c r="DC13" s="626"/>
      <c r="DD13" s="632">
        <v>8590557</v>
      </c>
      <c r="DE13" s="624"/>
      <c r="DF13" s="624"/>
      <c r="DG13" s="624"/>
      <c r="DH13" s="624"/>
      <c r="DI13" s="624"/>
      <c r="DJ13" s="624"/>
      <c r="DK13" s="624"/>
      <c r="DL13" s="624"/>
      <c r="DM13" s="624"/>
      <c r="DN13" s="624"/>
      <c r="DO13" s="624"/>
      <c r="DP13" s="625"/>
      <c r="DQ13" s="632">
        <v>12617645</v>
      </c>
      <c r="DR13" s="624"/>
      <c r="DS13" s="624"/>
      <c r="DT13" s="624"/>
      <c r="DU13" s="624"/>
      <c r="DV13" s="624"/>
      <c r="DW13" s="624"/>
      <c r="DX13" s="624"/>
      <c r="DY13" s="624"/>
      <c r="DZ13" s="624"/>
      <c r="EA13" s="624"/>
      <c r="EB13" s="624"/>
      <c r="EC13" s="633"/>
    </row>
    <row r="14" spans="2:143" ht="11.25" customHeight="1" x14ac:dyDescent="0.25">
      <c r="B14" s="620" t="s">
        <v>244</v>
      </c>
      <c r="C14" s="621"/>
      <c r="D14" s="621"/>
      <c r="E14" s="621"/>
      <c r="F14" s="621"/>
      <c r="G14" s="621"/>
      <c r="H14" s="621"/>
      <c r="I14" s="621"/>
      <c r="J14" s="621"/>
      <c r="K14" s="621"/>
      <c r="L14" s="621"/>
      <c r="M14" s="621"/>
      <c r="N14" s="621"/>
      <c r="O14" s="621"/>
      <c r="P14" s="621"/>
      <c r="Q14" s="622"/>
      <c r="R14" s="623">
        <v>14925</v>
      </c>
      <c r="S14" s="624"/>
      <c r="T14" s="624"/>
      <c r="U14" s="624"/>
      <c r="V14" s="624"/>
      <c r="W14" s="624"/>
      <c r="X14" s="624"/>
      <c r="Y14" s="625"/>
      <c r="Z14" s="626">
        <v>0</v>
      </c>
      <c r="AA14" s="626"/>
      <c r="AB14" s="626"/>
      <c r="AC14" s="626"/>
      <c r="AD14" s="627">
        <v>14925</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1340248</v>
      </c>
      <c r="BH14" s="624"/>
      <c r="BI14" s="624"/>
      <c r="BJ14" s="624"/>
      <c r="BK14" s="624"/>
      <c r="BL14" s="624"/>
      <c r="BM14" s="624"/>
      <c r="BN14" s="625"/>
      <c r="BO14" s="626">
        <v>1.7</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4748247</v>
      </c>
      <c r="CS14" s="624"/>
      <c r="CT14" s="624"/>
      <c r="CU14" s="624"/>
      <c r="CV14" s="624"/>
      <c r="CW14" s="624"/>
      <c r="CX14" s="624"/>
      <c r="CY14" s="625"/>
      <c r="CZ14" s="626">
        <v>2.7</v>
      </c>
      <c r="DA14" s="626"/>
      <c r="DB14" s="626"/>
      <c r="DC14" s="626"/>
      <c r="DD14" s="632">
        <v>504651</v>
      </c>
      <c r="DE14" s="624"/>
      <c r="DF14" s="624"/>
      <c r="DG14" s="624"/>
      <c r="DH14" s="624"/>
      <c r="DI14" s="624"/>
      <c r="DJ14" s="624"/>
      <c r="DK14" s="624"/>
      <c r="DL14" s="624"/>
      <c r="DM14" s="624"/>
      <c r="DN14" s="624"/>
      <c r="DO14" s="624"/>
      <c r="DP14" s="625"/>
      <c r="DQ14" s="632">
        <v>4075881</v>
      </c>
      <c r="DR14" s="624"/>
      <c r="DS14" s="624"/>
      <c r="DT14" s="624"/>
      <c r="DU14" s="624"/>
      <c r="DV14" s="624"/>
      <c r="DW14" s="624"/>
      <c r="DX14" s="624"/>
      <c r="DY14" s="624"/>
      <c r="DZ14" s="624"/>
      <c r="EA14" s="624"/>
      <c r="EB14" s="624"/>
      <c r="EC14" s="633"/>
    </row>
    <row r="15" spans="2:143" ht="11.25" customHeight="1" x14ac:dyDescent="0.2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2843170</v>
      </c>
      <c r="BH15" s="624"/>
      <c r="BI15" s="624"/>
      <c r="BJ15" s="624"/>
      <c r="BK15" s="624"/>
      <c r="BL15" s="624"/>
      <c r="BM15" s="624"/>
      <c r="BN15" s="625"/>
      <c r="BO15" s="626">
        <v>3.7</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19284082</v>
      </c>
      <c r="CS15" s="624"/>
      <c r="CT15" s="624"/>
      <c r="CU15" s="624"/>
      <c r="CV15" s="624"/>
      <c r="CW15" s="624"/>
      <c r="CX15" s="624"/>
      <c r="CY15" s="625"/>
      <c r="CZ15" s="626">
        <v>10.8</v>
      </c>
      <c r="DA15" s="626"/>
      <c r="DB15" s="626"/>
      <c r="DC15" s="626"/>
      <c r="DD15" s="632">
        <v>4195114</v>
      </c>
      <c r="DE15" s="624"/>
      <c r="DF15" s="624"/>
      <c r="DG15" s="624"/>
      <c r="DH15" s="624"/>
      <c r="DI15" s="624"/>
      <c r="DJ15" s="624"/>
      <c r="DK15" s="624"/>
      <c r="DL15" s="624"/>
      <c r="DM15" s="624"/>
      <c r="DN15" s="624"/>
      <c r="DO15" s="624"/>
      <c r="DP15" s="625"/>
      <c r="DQ15" s="632">
        <v>14289679</v>
      </c>
      <c r="DR15" s="624"/>
      <c r="DS15" s="624"/>
      <c r="DT15" s="624"/>
      <c r="DU15" s="624"/>
      <c r="DV15" s="624"/>
      <c r="DW15" s="624"/>
      <c r="DX15" s="624"/>
      <c r="DY15" s="624"/>
      <c r="DZ15" s="624"/>
      <c r="EA15" s="624"/>
      <c r="EB15" s="624"/>
      <c r="EC15" s="633"/>
    </row>
    <row r="16" spans="2:143" ht="11.25" customHeight="1" x14ac:dyDescent="0.25">
      <c r="B16" s="620" t="s">
        <v>250</v>
      </c>
      <c r="C16" s="621"/>
      <c r="D16" s="621"/>
      <c r="E16" s="621"/>
      <c r="F16" s="621"/>
      <c r="G16" s="621"/>
      <c r="H16" s="621"/>
      <c r="I16" s="621"/>
      <c r="J16" s="621"/>
      <c r="K16" s="621"/>
      <c r="L16" s="621"/>
      <c r="M16" s="621"/>
      <c r="N16" s="621"/>
      <c r="O16" s="621"/>
      <c r="P16" s="621"/>
      <c r="Q16" s="622"/>
      <c r="R16" s="623">
        <v>156368</v>
      </c>
      <c r="S16" s="624"/>
      <c r="T16" s="624"/>
      <c r="U16" s="624"/>
      <c r="V16" s="624"/>
      <c r="W16" s="624"/>
      <c r="X16" s="624"/>
      <c r="Y16" s="625"/>
      <c r="Z16" s="626">
        <v>0.1</v>
      </c>
      <c r="AA16" s="626"/>
      <c r="AB16" s="626"/>
      <c r="AC16" s="626"/>
      <c r="AD16" s="627">
        <v>156368</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1034465</v>
      </c>
      <c r="CS16" s="624"/>
      <c r="CT16" s="624"/>
      <c r="CU16" s="624"/>
      <c r="CV16" s="624"/>
      <c r="CW16" s="624"/>
      <c r="CX16" s="624"/>
      <c r="CY16" s="625"/>
      <c r="CZ16" s="626">
        <v>0.6</v>
      </c>
      <c r="DA16" s="626"/>
      <c r="DB16" s="626"/>
      <c r="DC16" s="626"/>
      <c r="DD16" s="632" t="s">
        <v>122</v>
      </c>
      <c r="DE16" s="624"/>
      <c r="DF16" s="624"/>
      <c r="DG16" s="624"/>
      <c r="DH16" s="624"/>
      <c r="DI16" s="624"/>
      <c r="DJ16" s="624"/>
      <c r="DK16" s="624"/>
      <c r="DL16" s="624"/>
      <c r="DM16" s="624"/>
      <c r="DN16" s="624"/>
      <c r="DO16" s="624"/>
      <c r="DP16" s="625"/>
      <c r="DQ16" s="632">
        <v>377474</v>
      </c>
      <c r="DR16" s="624"/>
      <c r="DS16" s="624"/>
      <c r="DT16" s="624"/>
      <c r="DU16" s="624"/>
      <c r="DV16" s="624"/>
      <c r="DW16" s="624"/>
      <c r="DX16" s="624"/>
      <c r="DY16" s="624"/>
      <c r="DZ16" s="624"/>
      <c r="EA16" s="624"/>
      <c r="EB16" s="624"/>
      <c r="EC16" s="633"/>
    </row>
    <row r="17" spans="2:133" ht="11.25" customHeight="1" x14ac:dyDescent="0.25">
      <c r="B17" s="620" t="s">
        <v>253</v>
      </c>
      <c r="C17" s="621"/>
      <c r="D17" s="621"/>
      <c r="E17" s="621"/>
      <c r="F17" s="621"/>
      <c r="G17" s="621"/>
      <c r="H17" s="621"/>
      <c r="I17" s="621"/>
      <c r="J17" s="621"/>
      <c r="K17" s="621"/>
      <c r="L17" s="621"/>
      <c r="M17" s="621"/>
      <c r="N17" s="621"/>
      <c r="O17" s="621"/>
      <c r="P17" s="621"/>
      <c r="Q17" s="622"/>
      <c r="R17" s="623">
        <v>1218816</v>
      </c>
      <c r="S17" s="624"/>
      <c r="T17" s="624"/>
      <c r="U17" s="624"/>
      <c r="V17" s="624"/>
      <c r="W17" s="624"/>
      <c r="X17" s="624"/>
      <c r="Y17" s="625"/>
      <c r="Z17" s="626">
        <v>0.7</v>
      </c>
      <c r="AA17" s="626"/>
      <c r="AB17" s="626"/>
      <c r="AC17" s="626"/>
      <c r="AD17" s="627">
        <v>1218816</v>
      </c>
      <c r="AE17" s="627"/>
      <c r="AF17" s="627"/>
      <c r="AG17" s="627"/>
      <c r="AH17" s="627"/>
      <c r="AI17" s="627"/>
      <c r="AJ17" s="627"/>
      <c r="AK17" s="627"/>
      <c r="AL17" s="628">
        <v>1.2</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22293222</v>
      </c>
      <c r="CS17" s="624"/>
      <c r="CT17" s="624"/>
      <c r="CU17" s="624"/>
      <c r="CV17" s="624"/>
      <c r="CW17" s="624"/>
      <c r="CX17" s="624"/>
      <c r="CY17" s="625"/>
      <c r="CZ17" s="626">
        <v>12.5</v>
      </c>
      <c r="DA17" s="626"/>
      <c r="DB17" s="626"/>
      <c r="DC17" s="626"/>
      <c r="DD17" s="632" t="s">
        <v>122</v>
      </c>
      <c r="DE17" s="624"/>
      <c r="DF17" s="624"/>
      <c r="DG17" s="624"/>
      <c r="DH17" s="624"/>
      <c r="DI17" s="624"/>
      <c r="DJ17" s="624"/>
      <c r="DK17" s="624"/>
      <c r="DL17" s="624"/>
      <c r="DM17" s="624"/>
      <c r="DN17" s="624"/>
      <c r="DO17" s="624"/>
      <c r="DP17" s="625"/>
      <c r="DQ17" s="632">
        <v>21498030</v>
      </c>
      <c r="DR17" s="624"/>
      <c r="DS17" s="624"/>
      <c r="DT17" s="624"/>
      <c r="DU17" s="624"/>
      <c r="DV17" s="624"/>
      <c r="DW17" s="624"/>
      <c r="DX17" s="624"/>
      <c r="DY17" s="624"/>
      <c r="DZ17" s="624"/>
      <c r="EA17" s="624"/>
      <c r="EB17" s="624"/>
      <c r="EC17" s="633"/>
    </row>
    <row r="18" spans="2:133" ht="11.25" customHeight="1" x14ac:dyDescent="0.25">
      <c r="B18" s="620" t="s">
        <v>256</v>
      </c>
      <c r="C18" s="621"/>
      <c r="D18" s="621"/>
      <c r="E18" s="621"/>
      <c r="F18" s="621"/>
      <c r="G18" s="621"/>
      <c r="H18" s="621"/>
      <c r="I18" s="621"/>
      <c r="J18" s="621"/>
      <c r="K18" s="621"/>
      <c r="L18" s="621"/>
      <c r="M18" s="621"/>
      <c r="N18" s="621"/>
      <c r="O18" s="621"/>
      <c r="P18" s="621"/>
      <c r="Q18" s="622"/>
      <c r="R18" s="623">
        <v>470549</v>
      </c>
      <c r="S18" s="624"/>
      <c r="T18" s="624"/>
      <c r="U18" s="624"/>
      <c r="V18" s="624"/>
      <c r="W18" s="624"/>
      <c r="X18" s="624"/>
      <c r="Y18" s="625"/>
      <c r="Z18" s="626">
        <v>0.3</v>
      </c>
      <c r="AA18" s="626"/>
      <c r="AB18" s="626"/>
      <c r="AC18" s="626"/>
      <c r="AD18" s="627">
        <v>470549</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5">
      <c r="B19" s="620" t="s">
        <v>259</v>
      </c>
      <c r="C19" s="621"/>
      <c r="D19" s="621"/>
      <c r="E19" s="621"/>
      <c r="F19" s="621"/>
      <c r="G19" s="621"/>
      <c r="H19" s="621"/>
      <c r="I19" s="621"/>
      <c r="J19" s="621"/>
      <c r="K19" s="621"/>
      <c r="L19" s="621"/>
      <c r="M19" s="621"/>
      <c r="N19" s="621"/>
      <c r="O19" s="621"/>
      <c r="P19" s="621"/>
      <c r="Q19" s="622"/>
      <c r="R19" s="623">
        <v>406604</v>
      </c>
      <c r="S19" s="624"/>
      <c r="T19" s="624"/>
      <c r="U19" s="624"/>
      <c r="V19" s="624"/>
      <c r="W19" s="624"/>
      <c r="X19" s="624"/>
      <c r="Y19" s="625"/>
      <c r="Z19" s="626">
        <v>0.2</v>
      </c>
      <c r="AA19" s="626"/>
      <c r="AB19" s="626"/>
      <c r="AC19" s="626"/>
      <c r="AD19" s="627">
        <v>406604</v>
      </c>
      <c r="AE19" s="627"/>
      <c r="AF19" s="627"/>
      <c r="AG19" s="627"/>
      <c r="AH19" s="627"/>
      <c r="AI19" s="627"/>
      <c r="AJ19" s="627"/>
      <c r="AK19" s="627"/>
      <c r="AL19" s="628">
        <v>0.4</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8030648</v>
      </c>
      <c r="BH19" s="624"/>
      <c r="BI19" s="624"/>
      <c r="BJ19" s="624"/>
      <c r="BK19" s="624"/>
      <c r="BL19" s="624"/>
      <c r="BM19" s="624"/>
      <c r="BN19" s="625"/>
      <c r="BO19" s="626">
        <v>10.5</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5">
      <c r="B20" s="636" t="s">
        <v>262</v>
      </c>
      <c r="C20" s="637"/>
      <c r="D20" s="637"/>
      <c r="E20" s="637"/>
      <c r="F20" s="637"/>
      <c r="G20" s="637"/>
      <c r="H20" s="637"/>
      <c r="I20" s="637"/>
      <c r="J20" s="637"/>
      <c r="K20" s="637"/>
      <c r="L20" s="637"/>
      <c r="M20" s="637"/>
      <c r="N20" s="637"/>
      <c r="O20" s="637"/>
      <c r="P20" s="637"/>
      <c r="Q20" s="638"/>
      <c r="R20" s="623">
        <v>63945</v>
      </c>
      <c r="S20" s="624"/>
      <c r="T20" s="624"/>
      <c r="U20" s="624"/>
      <c r="V20" s="624"/>
      <c r="W20" s="624"/>
      <c r="X20" s="624"/>
      <c r="Y20" s="625"/>
      <c r="Z20" s="626">
        <v>0</v>
      </c>
      <c r="AA20" s="626"/>
      <c r="AB20" s="626"/>
      <c r="AC20" s="626"/>
      <c r="AD20" s="627">
        <v>63945</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8030648</v>
      </c>
      <c r="BH20" s="624"/>
      <c r="BI20" s="624"/>
      <c r="BJ20" s="624"/>
      <c r="BK20" s="624"/>
      <c r="BL20" s="624"/>
      <c r="BM20" s="624"/>
      <c r="BN20" s="625"/>
      <c r="BO20" s="626">
        <v>10.5</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178438765</v>
      </c>
      <c r="CS20" s="624"/>
      <c r="CT20" s="624"/>
      <c r="CU20" s="624"/>
      <c r="CV20" s="624"/>
      <c r="CW20" s="624"/>
      <c r="CX20" s="624"/>
      <c r="CY20" s="625"/>
      <c r="CZ20" s="626">
        <v>100</v>
      </c>
      <c r="DA20" s="626"/>
      <c r="DB20" s="626"/>
      <c r="DC20" s="626"/>
      <c r="DD20" s="632">
        <v>18705952</v>
      </c>
      <c r="DE20" s="624"/>
      <c r="DF20" s="624"/>
      <c r="DG20" s="624"/>
      <c r="DH20" s="624"/>
      <c r="DI20" s="624"/>
      <c r="DJ20" s="624"/>
      <c r="DK20" s="624"/>
      <c r="DL20" s="624"/>
      <c r="DM20" s="624"/>
      <c r="DN20" s="624"/>
      <c r="DO20" s="624"/>
      <c r="DP20" s="625"/>
      <c r="DQ20" s="632">
        <v>122397338</v>
      </c>
      <c r="DR20" s="624"/>
      <c r="DS20" s="624"/>
      <c r="DT20" s="624"/>
      <c r="DU20" s="624"/>
      <c r="DV20" s="624"/>
      <c r="DW20" s="624"/>
      <c r="DX20" s="624"/>
      <c r="DY20" s="624"/>
      <c r="DZ20" s="624"/>
      <c r="EA20" s="624"/>
      <c r="EB20" s="624"/>
      <c r="EC20" s="633"/>
    </row>
    <row r="21" spans="2:133" ht="11.25" customHeight="1" x14ac:dyDescent="0.25">
      <c r="B21" s="620" t="s">
        <v>265</v>
      </c>
      <c r="C21" s="621"/>
      <c r="D21" s="621"/>
      <c r="E21" s="621"/>
      <c r="F21" s="621"/>
      <c r="G21" s="621"/>
      <c r="H21" s="621"/>
      <c r="I21" s="621"/>
      <c r="J21" s="621"/>
      <c r="K21" s="621"/>
      <c r="L21" s="621"/>
      <c r="M21" s="621"/>
      <c r="N21" s="621"/>
      <c r="O21" s="621"/>
      <c r="P21" s="621"/>
      <c r="Q21" s="622"/>
      <c r="R21" s="623">
        <v>18914445</v>
      </c>
      <c r="S21" s="624"/>
      <c r="T21" s="624"/>
      <c r="U21" s="624"/>
      <c r="V21" s="624"/>
      <c r="W21" s="624"/>
      <c r="X21" s="624"/>
      <c r="Y21" s="625"/>
      <c r="Z21" s="626">
        <v>10.3</v>
      </c>
      <c r="AA21" s="626"/>
      <c r="AB21" s="626"/>
      <c r="AC21" s="626"/>
      <c r="AD21" s="627">
        <v>16216359</v>
      </c>
      <c r="AE21" s="627"/>
      <c r="AF21" s="627"/>
      <c r="AG21" s="627"/>
      <c r="AH21" s="627"/>
      <c r="AI21" s="627"/>
      <c r="AJ21" s="627"/>
      <c r="AK21" s="627"/>
      <c r="AL21" s="628">
        <v>15.6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40887</v>
      </c>
      <c r="BH21" s="624"/>
      <c r="BI21" s="624"/>
      <c r="BJ21" s="624"/>
      <c r="BK21" s="624"/>
      <c r="BL21" s="624"/>
      <c r="BM21" s="624"/>
      <c r="BN21" s="625"/>
      <c r="BO21" s="626">
        <v>0.1</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25">
      <c r="B22" s="620" t="s">
        <v>267</v>
      </c>
      <c r="C22" s="621"/>
      <c r="D22" s="621"/>
      <c r="E22" s="621"/>
      <c r="F22" s="621"/>
      <c r="G22" s="621"/>
      <c r="H22" s="621"/>
      <c r="I22" s="621"/>
      <c r="J22" s="621"/>
      <c r="K22" s="621"/>
      <c r="L22" s="621"/>
      <c r="M22" s="621"/>
      <c r="N22" s="621"/>
      <c r="O22" s="621"/>
      <c r="P22" s="621"/>
      <c r="Q22" s="622"/>
      <c r="R22" s="623">
        <v>16216359</v>
      </c>
      <c r="S22" s="624"/>
      <c r="T22" s="624"/>
      <c r="U22" s="624"/>
      <c r="V22" s="624"/>
      <c r="W22" s="624"/>
      <c r="X22" s="624"/>
      <c r="Y22" s="625"/>
      <c r="Z22" s="626">
        <v>8.9</v>
      </c>
      <c r="AA22" s="626"/>
      <c r="AB22" s="626"/>
      <c r="AC22" s="626"/>
      <c r="AD22" s="627">
        <v>16216359</v>
      </c>
      <c r="AE22" s="627"/>
      <c r="AF22" s="627"/>
      <c r="AG22" s="627"/>
      <c r="AH22" s="627"/>
      <c r="AI22" s="627"/>
      <c r="AJ22" s="627"/>
      <c r="AK22" s="627"/>
      <c r="AL22" s="628">
        <v>15.6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3781679</v>
      </c>
      <c r="BH22" s="624"/>
      <c r="BI22" s="624"/>
      <c r="BJ22" s="624"/>
      <c r="BK22" s="624"/>
      <c r="BL22" s="624"/>
      <c r="BM22" s="624"/>
      <c r="BN22" s="625"/>
      <c r="BO22" s="626">
        <v>4.9000000000000004</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270</v>
      </c>
      <c r="C23" s="621"/>
      <c r="D23" s="621"/>
      <c r="E23" s="621"/>
      <c r="F23" s="621"/>
      <c r="G23" s="621"/>
      <c r="H23" s="621"/>
      <c r="I23" s="621"/>
      <c r="J23" s="621"/>
      <c r="K23" s="621"/>
      <c r="L23" s="621"/>
      <c r="M23" s="621"/>
      <c r="N23" s="621"/>
      <c r="O23" s="621"/>
      <c r="P23" s="621"/>
      <c r="Q23" s="622"/>
      <c r="R23" s="623">
        <v>2698086</v>
      </c>
      <c r="S23" s="624"/>
      <c r="T23" s="624"/>
      <c r="U23" s="624"/>
      <c r="V23" s="624"/>
      <c r="W23" s="624"/>
      <c r="X23" s="624"/>
      <c r="Y23" s="625"/>
      <c r="Z23" s="626">
        <v>1.5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4208082</v>
      </c>
      <c r="BH23" s="624"/>
      <c r="BI23" s="624"/>
      <c r="BJ23" s="624"/>
      <c r="BK23" s="624"/>
      <c r="BL23" s="624"/>
      <c r="BM23" s="624"/>
      <c r="BN23" s="625"/>
      <c r="BO23" s="626">
        <v>5.5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2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92247751</v>
      </c>
      <c r="CS24" s="613"/>
      <c r="CT24" s="613"/>
      <c r="CU24" s="613"/>
      <c r="CV24" s="613"/>
      <c r="CW24" s="613"/>
      <c r="CX24" s="613"/>
      <c r="CY24" s="614"/>
      <c r="CZ24" s="617">
        <v>51.7</v>
      </c>
      <c r="DA24" s="618"/>
      <c r="DB24" s="618"/>
      <c r="DC24" s="634"/>
      <c r="DD24" s="655">
        <v>62939955</v>
      </c>
      <c r="DE24" s="613"/>
      <c r="DF24" s="613"/>
      <c r="DG24" s="613"/>
      <c r="DH24" s="613"/>
      <c r="DI24" s="613"/>
      <c r="DJ24" s="613"/>
      <c r="DK24" s="614"/>
      <c r="DL24" s="655">
        <v>58385945</v>
      </c>
      <c r="DM24" s="613"/>
      <c r="DN24" s="613"/>
      <c r="DO24" s="613"/>
      <c r="DP24" s="613"/>
      <c r="DQ24" s="613"/>
      <c r="DR24" s="613"/>
      <c r="DS24" s="613"/>
      <c r="DT24" s="613"/>
      <c r="DU24" s="613"/>
      <c r="DV24" s="614"/>
      <c r="DW24" s="617">
        <v>54.8</v>
      </c>
      <c r="DX24" s="618"/>
      <c r="DY24" s="618"/>
      <c r="DZ24" s="618"/>
      <c r="EA24" s="618"/>
      <c r="EB24" s="618"/>
      <c r="EC24" s="619"/>
    </row>
    <row r="25" spans="2:133" ht="11.25" customHeight="1" x14ac:dyDescent="0.25">
      <c r="B25" s="620" t="s">
        <v>280</v>
      </c>
      <c r="C25" s="621"/>
      <c r="D25" s="621"/>
      <c r="E25" s="621"/>
      <c r="F25" s="621"/>
      <c r="G25" s="621"/>
      <c r="H25" s="621"/>
      <c r="I25" s="621"/>
      <c r="J25" s="621"/>
      <c r="K25" s="621"/>
      <c r="L25" s="621"/>
      <c r="M25" s="621"/>
      <c r="N25" s="621"/>
      <c r="O25" s="621"/>
      <c r="P25" s="621"/>
      <c r="Q25" s="622"/>
      <c r="R25" s="623">
        <v>111041783</v>
      </c>
      <c r="S25" s="624"/>
      <c r="T25" s="624"/>
      <c r="U25" s="624"/>
      <c r="V25" s="624"/>
      <c r="W25" s="624"/>
      <c r="X25" s="624"/>
      <c r="Y25" s="625"/>
      <c r="Z25" s="626">
        <v>60.7</v>
      </c>
      <c r="AA25" s="626"/>
      <c r="AB25" s="626"/>
      <c r="AC25" s="626"/>
      <c r="AD25" s="627">
        <v>104135615</v>
      </c>
      <c r="AE25" s="627"/>
      <c r="AF25" s="627"/>
      <c r="AG25" s="627"/>
      <c r="AH25" s="627"/>
      <c r="AI25" s="627"/>
      <c r="AJ25" s="627"/>
      <c r="AK25" s="627"/>
      <c r="AL25" s="628">
        <v>99.9</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26197460</v>
      </c>
      <c r="CS25" s="644"/>
      <c r="CT25" s="644"/>
      <c r="CU25" s="644"/>
      <c r="CV25" s="644"/>
      <c r="CW25" s="644"/>
      <c r="CX25" s="644"/>
      <c r="CY25" s="645"/>
      <c r="CZ25" s="628">
        <v>14.7</v>
      </c>
      <c r="DA25" s="656"/>
      <c r="DB25" s="656"/>
      <c r="DC25" s="658"/>
      <c r="DD25" s="632">
        <v>24184428</v>
      </c>
      <c r="DE25" s="644"/>
      <c r="DF25" s="644"/>
      <c r="DG25" s="644"/>
      <c r="DH25" s="644"/>
      <c r="DI25" s="644"/>
      <c r="DJ25" s="644"/>
      <c r="DK25" s="645"/>
      <c r="DL25" s="632">
        <v>23919309</v>
      </c>
      <c r="DM25" s="644"/>
      <c r="DN25" s="644"/>
      <c r="DO25" s="644"/>
      <c r="DP25" s="644"/>
      <c r="DQ25" s="644"/>
      <c r="DR25" s="644"/>
      <c r="DS25" s="644"/>
      <c r="DT25" s="644"/>
      <c r="DU25" s="644"/>
      <c r="DV25" s="645"/>
      <c r="DW25" s="628">
        <v>22.5</v>
      </c>
      <c r="DX25" s="656"/>
      <c r="DY25" s="656"/>
      <c r="DZ25" s="656"/>
      <c r="EA25" s="656"/>
      <c r="EB25" s="656"/>
      <c r="EC25" s="657"/>
    </row>
    <row r="26" spans="2:133" ht="11.25" customHeight="1" x14ac:dyDescent="0.25">
      <c r="B26" s="620" t="s">
        <v>283</v>
      </c>
      <c r="C26" s="621"/>
      <c r="D26" s="621"/>
      <c r="E26" s="621"/>
      <c r="F26" s="621"/>
      <c r="G26" s="621"/>
      <c r="H26" s="621"/>
      <c r="I26" s="621"/>
      <c r="J26" s="621"/>
      <c r="K26" s="621"/>
      <c r="L26" s="621"/>
      <c r="M26" s="621"/>
      <c r="N26" s="621"/>
      <c r="O26" s="621"/>
      <c r="P26" s="621"/>
      <c r="Q26" s="622"/>
      <c r="R26" s="623">
        <v>48973</v>
      </c>
      <c r="S26" s="624"/>
      <c r="T26" s="624"/>
      <c r="U26" s="624"/>
      <c r="V26" s="624"/>
      <c r="W26" s="624"/>
      <c r="X26" s="624"/>
      <c r="Y26" s="625"/>
      <c r="Z26" s="626">
        <v>0</v>
      </c>
      <c r="AA26" s="626"/>
      <c r="AB26" s="626"/>
      <c r="AC26" s="626"/>
      <c r="AD26" s="627">
        <v>48973</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17755620</v>
      </c>
      <c r="CS26" s="624"/>
      <c r="CT26" s="624"/>
      <c r="CU26" s="624"/>
      <c r="CV26" s="624"/>
      <c r="CW26" s="624"/>
      <c r="CX26" s="624"/>
      <c r="CY26" s="625"/>
      <c r="CZ26" s="628">
        <v>10</v>
      </c>
      <c r="DA26" s="656"/>
      <c r="DB26" s="656"/>
      <c r="DC26" s="658"/>
      <c r="DD26" s="632">
        <v>16288489</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25">
      <c r="B27" s="620" t="s">
        <v>286</v>
      </c>
      <c r="C27" s="621"/>
      <c r="D27" s="621"/>
      <c r="E27" s="621"/>
      <c r="F27" s="621"/>
      <c r="G27" s="621"/>
      <c r="H27" s="621"/>
      <c r="I27" s="621"/>
      <c r="J27" s="621"/>
      <c r="K27" s="621"/>
      <c r="L27" s="621"/>
      <c r="M27" s="621"/>
      <c r="N27" s="621"/>
      <c r="O27" s="621"/>
      <c r="P27" s="621"/>
      <c r="Q27" s="622"/>
      <c r="R27" s="623">
        <v>249709</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76731629</v>
      </c>
      <c r="BH27" s="624"/>
      <c r="BI27" s="624"/>
      <c r="BJ27" s="624"/>
      <c r="BK27" s="624"/>
      <c r="BL27" s="624"/>
      <c r="BM27" s="624"/>
      <c r="BN27" s="625"/>
      <c r="BO27" s="626">
        <v>100</v>
      </c>
      <c r="BP27" s="626"/>
      <c r="BQ27" s="626"/>
      <c r="BR27" s="626"/>
      <c r="BS27" s="627">
        <v>1775202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43757069</v>
      </c>
      <c r="CS27" s="644"/>
      <c r="CT27" s="644"/>
      <c r="CU27" s="644"/>
      <c r="CV27" s="644"/>
      <c r="CW27" s="644"/>
      <c r="CX27" s="644"/>
      <c r="CY27" s="645"/>
      <c r="CZ27" s="628">
        <v>24.5</v>
      </c>
      <c r="DA27" s="656"/>
      <c r="DB27" s="656"/>
      <c r="DC27" s="658"/>
      <c r="DD27" s="632">
        <v>17257497</v>
      </c>
      <c r="DE27" s="644"/>
      <c r="DF27" s="644"/>
      <c r="DG27" s="644"/>
      <c r="DH27" s="644"/>
      <c r="DI27" s="644"/>
      <c r="DJ27" s="644"/>
      <c r="DK27" s="645"/>
      <c r="DL27" s="632">
        <v>12968606</v>
      </c>
      <c r="DM27" s="644"/>
      <c r="DN27" s="644"/>
      <c r="DO27" s="644"/>
      <c r="DP27" s="644"/>
      <c r="DQ27" s="644"/>
      <c r="DR27" s="644"/>
      <c r="DS27" s="644"/>
      <c r="DT27" s="644"/>
      <c r="DU27" s="644"/>
      <c r="DV27" s="645"/>
      <c r="DW27" s="628">
        <v>12.2</v>
      </c>
      <c r="DX27" s="656"/>
      <c r="DY27" s="656"/>
      <c r="DZ27" s="656"/>
      <c r="EA27" s="656"/>
      <c r="EB27" s="656"/>
      <c r="EC27" s="657"/>
    </row>
    <row r="28" spans="2:133" ht="11.25" customHeight="1" x14ac:dyDescent="0.25">
      <c r="B28" s="620" t="s">
        <v>289</v>
      </c>
      <c r="C28" s="621"/>
      <c r="D28" s="621"/>
      <c r="E28" s="621"/>
      <c r="F28" s="621"/>
      <c r="G28" s="621"/>
      <c r="H28" s="621"/>
      <c r="I28" s="621"/>
      <c r="J28" s="621"/>
      <c r="K28" s="621"/>
      <c r="L28" s="621"/>
      <c r="M28" s="621"/>
      <c r="N28" s="621"/>
      <c r="O28" s="621"/>
      <c r="P28" s="621"/>
      <c r="Q28" s="622"/>
      <c r="R28" s="623">
        <v>2252269</v>
      </c>
      <c r="S28" s="624"/>
      <c r="T28" s="624"/>
      <c r="U28" s="624"/>
      <c r="V28" s="624"/>
      <c r="W28" s="624"/>
      <c r="X28" s="624"/>
      <c r="Y28" s="625"/>
      <c r="Z28" s="626">
        <v>1.2</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22293222</v>
      </c>
      <c r="CS28" s="624"/>
      <c r="CT28" s="624"/>
      <c r="CU28" s="624"/>
      <c r="CV28" s="624"/>
      <c r="CW28" s="624"/>
      <c r="CX28" s="624"/>
      <c r="CY28" s="625"/>
      <c r="CZ28" s="628">
        <v>12.5</v>
      </c>
      <c r="DA28" s="656"/>
      <c r="DB28" s="656"/>
      <c r="DC28" s="658"/>
      <c r="DD28" s="632">
        <v>21498030</v>
      </c>
      <c r="DE28" s="624"/>
      <c r="DF28" s="624"/>
      <c r="DG28" s="624"/>
      <c r="DH28" s="624"/>
      <c r="DI28" s="624"/>
      <c r="DJ28" s="624"/>
      <c r="DK28" s="625"/>
      <c r="DL28" s="632">
        <v>21498030</v>
      </c>
      <c r="DM28" s="624"/>
      <c r="DN28" s="624"/>
      <c r="DO28" s="624"/>
      <c r="DP28" s="624"/>
      <c r="DQ28" s="624"/>
      <c r="DR28" s="624"/>
      <c r="DS28" s="624"/>
      <c r="DT28" s="624"/>
      <c r="DU28" s="624"/>
      <c r="DV28" s="625"/>
      <c r="DW28" s="628">
        <v>20.2</v>
      </c>
      <c r="DX28" s="656"/>
      <c r="DY28" s="656"/>
      <c r="DZ28" s="656"/>
      <c r="EA28" s="656"/>
      <c r="EB28" s="656"/>
      <c r="EC28" s="657"/>
    </row>
    <row r="29" spans="2:133" ht="11.25" customHeight="1" x14ac:dyDescent="0.25">
      <c r="B29" s="620" t="s">
        <v>291</v>
      </c>
      <c r="C29" s="621"/>
      <c r="D29" s="621"/>
      <c r="E29" s="621"/>
      <c r="F29" s="621"/>
      <c r="G29" s="621"/>
      <c r="H29" s="621"/>
      <c r="I29" s="621"/>
      <c r="J29" s="621"/>
      <c r="K29" s="621"/>
      <c r="L29" s="621"/>
      <c r="M29" s="621"/>
      <c r="N29" s="621"/>
      <c r="O29" s="621"/>
      <c r="P29" s="621"/>
      <c r="Q29" s="622"/>
      <c r="R29" s="623">
        <v>306277</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22292804</v>
      </c>
      <c r="CS29" s="644"/>
      <c r="CT29" s="644"/>
      <c r="CU29" s="644"/>
      <c r="CV29" s="644"/>
      <c r="CW29" s="644"/>
      <c r="CX29" s="644"/>
      <c r="CY29" s="645"/>
      <c r="CZ29" s="628">
        <v>12.5</v>
      </c>
      <c r="DA29" s="656"/>
      <c r="DB29" s="656"/>
      <c r="DC29" s="658"/>
      <c r="DD29" s="632">
        <v>21497612</v>
      </c>
      <c r="DE29" s="644"/>
      <c r="DF29" s="644"/>
      <c r="DG29" s="644"/>
      <c r="DH29" s="644"/>
      <c r="DI29" s="644"/>
      <c r="DJ29" s="644"/>
      <c r="DK29" s="645"/>
      <c r="DL29" s="632">
        <v>21497612</v>
      </c>
      <c r="DM29" s="644"/>
      <c r="DN29" s="644"/>
      <c r="DO29" s="644"/>
      <c r="DP29" s="644"/>
      <c r="DQ29" s="644"/>
      <c r="DR29" s="644"/>
      <c r="DS29" s="644"/>
      <c r="DT29" s="644"/>
      <c r="DU29" s="644"/>
      <c r="DV29" s="645"/>
      <c r="DW29" s="628">
        <v>20.2</v>
      </c>
      <c r="DX29" s="656"/>
      <c r="DY29" s="656"/>
      <c r="DZ29" s="656"/>
      <c r="EA29" s="656"/>
      <c r="EB29" s="656"/>
      <c r="EC29" s="657"/>
    </row>
    <row r="30" spans="2:133" ht="11.25" customHeight="1" x14ac:dyDescent="0.25">
      <c r="B30" s="620" t="s">
        <v>293</v>
      </c>
      <c r="C30" s="621"/>
      <c r="D30" s="621"/>
      <c r="E30" s="621"/>
      <c r="F30" s="621"/>
      <c r="G30" s="621"/>
      <c r="H30" s="621"/>
      <c r="I30" s="621"/>
      <c r="J30" s="621"/>
      <c r="K30" s="621"/>
      <c r="L30" s="621"/>
      <c r="M30" s="621"/>
      <c r="N30" s="621"/>
      <c r="O30" s="621"/>
      <c r="P30" s="621"/>
      <c r="Q30" s="622"/>
      <c r="R30" s="623">
        <v>31991069</v>
      </c>
      <c r="S30" s="624"/>
      <c r="T30" s="624"/>
      <c r="U30" s="624"/>
      <c r="V30" s="624"/>
      <c r="W30" s="624"/>
      <c r="X30" s="624"/>
      <c r="Y30" s="625"/>
      <c r="Z30" s="626">
        <v>17.5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21356559</v>
      </c>
      <c r="CS30" s="624"/>
      <c r="CT30" s="624"/>
      <c r="CU30" s="624"/>
      <c r="CV30" s="624"/>
      <c r="CW30" s="624"/>
      <c r="CX30" s="624"/>
      <c r="CY30" s="625"/>
      <c r="CZ30" s="628">
        <v>12</v>
      </c>
      <c r="DA30" s="656"/>
      <c r="DB30" s="656"/>
      <c r="DC30" s="658"/>
      <c r="DD30" s="632">
        <v>20608335</v>
      </c>
      <c r="DE30" s="624"/>
      <c r="DF30" s="624"/>
      <c r="DG30" s="624"/>
      <c r="DH30" s="624"/>
      <c r="DI30" s="624"/>
      <c r="DJ30" s="624"/>
      <c r="DK30" s="625"/>
      <c r="DL30" s="632">
        <v>20608335</v>
      </c>
      <c r="DM30" s="624"/>
      <c r="DN30" s="624"/>
      <c r="DO30" s="624"/>
      <c r="DP30" s="624"/>
      <c r="DQ30" s="624"/>
      <c r="DR30" s="624"/>
      <c r="DS30" s="624"/>
      <c r="DT30" s="624"/>
      <c r="DU30" s="624"/>
      <c r="DV30" s="625"/>
      <c r="DW30" s="628">
        <v>19.3</v>
      </c>
      <c r="DX30" s="656"/>
      <c r="DY30" s="656"/>
      <c r="DZ30" s="656"/>
      <c r="EA30" s="656"/>
      <c r="EB30" s="656"/>
      <c r="EC30" s="657"/>
    </row>
    <row r="31" spans="2:133" ht="11.25" customHeight="1" x14ac:dyDescent="0.2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99.1</v>
      </c>
      <c r="BH31" s="667"/>
      <c r="BI31" s="667"/>
      <c r="BJ31" s="667"/>
      <c r="BK31" s="667"/>
      <c r="BL31" s="667"/>
      <c r="BM31" s="618">
        <v>96.8</v>
      </c>
      <c r="BN31" s="667"/>
      <c r="BO31" s="667"/>
      <c r="BP31" s="667"/>
      <c r="BQ31" s="668"/>
      <c r="BR31" s="670">
        <v>99.2</v>
      </c>
      <c r="BS31" s="667"/>
      <c r="BT31" s="667"/>
      <c r="BU31" s="667"/>
      <c r="BV31" s="667"/>
      <c r="BW31" s="667"/>
      <c r="BX31" s="618">
        <v>96.6</v>
      </c>
      <c r="BY31" s="667"/>
      <c r="BZ31" s="667"/>
      <c r="CA31" s="667"/>
      <c r="CB31" s="668"/>
      <c r="CD31" s="663"/>
      <c r="CE31" s="664"/>
      <c r="CF31" s="620" t="s">
        <v>300</v>
      </c>
      <c r="CG31" s="621"/>
      <c r="CH31" s="621"/>
      <c r="CI31" s="621"/>
      <c r="CJ31" s="621"/>
      <c r="CK31" s="621"/>
      <c r="CL31" s="621"/>
      <c r="CM31" s="621"/>
      <c r="CN31" s="621"/>
      <c r="CO31" s="621"/>
      <c r="CP31" s="621"/>
      <c r="CQ31" s="622"/>
      <c r="CR31" s="623">
        <v>936245</v>
      </c>
      <c r="CS31" s="644"/>
      <c r="CT31" s="644"/>
      <c r="CU31" s="644"/>
      <c r="CV31" s="644"/>
      <c r="CW31" s="644"/>
      <c r="CX31" s="644"/>
      <c r="CY31" s="645"/>
      <c r="CZ31" s="628">
        <v>0.5</v>
      </c>
      <c r="DA31" s="656"/>
      <c r="DB31" s="656"/>
      <c r="DC31" s="658"/>
      <c r="DD31" s="632">
        <v>889277</v>
      </c>
      <c r="DE31" s="644"/>
      <c r="DF31" s="644"/>
      <c r="DG31" s="644"/>
      <c r="DH31" s="644"/>
      <c r="DI31" s="644"/>
      <c r="DJ31" s="644"/>
      <c r="DK31" s="645"/>
      <c r="DL31" s="632">
        <v>889277</v>
      </c>
      <c r="DM31" s="644"/>
      <c r="DN31" s="644"/>
      <c r="DO31" s="644"/>
      <c r="DP31" s="644"/>
      <c r="DQ31" s="644"/>
      <c r="DR31" s="644"/>
      <c r="DS31" s="644"/>
      <c r="DT31" s="644"/>
      <c r="DU31" s="644"/>
      <c r="DV31" s="645"/>
      <c r="DW31" s="628">
        <v>0.8</v>
      </c>
      <c r="DX31" s="656"/>
      <c r="DY31" s="656"/>
      <c r="DZ31" s="656"/>
      <c r="EA31" s="656"/>
      <c r="EB31" s="656"/>
      <c r="EC31" s="657"/>
    </row>
    <row r="32" spans="2:133" ht="11.25" customHeight="1" x14ac:dyDescent="0.25">
      <c r="B32" s="620" t="s">
        <v>301</v>
      </c>
      <c r="C32" s="621"/>
      <c r="D32" s="621"/>
      <c r="E32" s="621"/>
      <c r="F32" s="621"/>
      <c r="G32" s="621"/>
      <c r="H32" s="621"/>
      <c r="I32" s="621"/>
      <c r="J32" s="621"/>
      <c r="K32" s="621"/>
      <c r="L32" s="621"/>
      <c r="M32" s="621"/>
      <c r="N32" s="621"/>
      <c r="O32" s="621"/>
      <c r="P32" s="621"/>
      <c r="Q32" s="622"/>
      <c r="R32" s="623">
        <v>12704496</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99.1</v>
      </c>
      <c r="BH32" s="644"/>
      <c r="BI32" s="644"/>
      <c r="BJ32" s="644"/>
      <c r="BK32" s="644"/>
      <c r="BL32" s="644"/>
      <c r="BM32" s="629">
        <v>97.2</v>
      </c>
      <c r="BN32" s="644"/>
      <c r="BO32" s="644"/>
      <c r="BP32" s="644"/>
      <c r="BQ32" s="669"/>
      <c r="BR32" s="680">
        <v>99.3</v>
      </c>
      <c r="BS32" s="644"/>
      <c r="BT32" s="644"/>
      <c r="BU32" s="644"/>
      <c r="BV32" s="644"/>
      <c r="BW32" s="644"/>
      <c r="BX32" s="629">
        <v>97.2</v>
      </c>
      <c r="BY32" s="644"/>
      <c r="BZ32" s="644"/>
      <c r="CA32" s="644"/>
      <c r="CB32" s="669"/>
      <c r="CD32" s="665"/>
      <c r="CE32" s="666"/>
      <c r="CF32" s="620" t="s">
        <v>304</v>
      </c>
      <c r="CG32" s="621"/>
      <c r="CH32" s="621"/>
      <c r="CI32" s="621"/>
      <c r="CJ32" s="621"/>
      <c r="CK32" s="621"/>
      <c r="CL32" s="621"/>
      <c r="CM32" s="621"/>
      <c r="CN32" s="621"/>
      <c r="CO32" s="621"/>
      <c r="CP32" s="621"/>
      <c r="CQ32" s="622"/>
      <c r="CR32" s="623">
        <v>418</v>
      </c>
      <c r="CS32" s="624"/>
      <c r="CT32" s="624"/>
      <c r="CU32" s="624"/>
      <c r="CV32" s="624"/>
      <c r="CW32" s="624"/>
      <c r="CX32" s="624"/>
      <c r="CY32" s="625"/>
      <c r="CZ32" s="628">
        <v>0</v>
      </c>
      <c r="DA32" s="656"/>
      <c r="DB32" s="656"/>
      <c r="DC32" s="658"/>
      <c r="DD32" s="632">
        <v>418</v>
      </c>
      <c r="DE32" s="624"/>
      <c r="DF32" s="624"/>
      <c r="DG32" s="624"/>
      <c r="DH32" s="624"/>
      <c r="DI32" s="624"/>
      <c r="DJ32" s="624"/>
      <c r="DK32" s="625"/>
      <c r="DL32" s="632">
        <v>418</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5">
      <c r="B33" s="620" t="s">
        <v>305</v>
      </c>
      <c r="C33" s="621"/>
      <c r="D33" s="621"/>
      <c r="E33" s="621"/>
      <c r="F33" s="621"/>
      <c r="G33" s="621"/>
      <c r="H33" s="621"/>
      <c r="I33" s="621"/>
      <c r="J33" s="621"/>
      <c r="K33" s="621"/>
      <c r="L33" s="621"/>
      <c r="M33" s="621"/>
      <c r="N33" s="621"/>
      <c r="O33" s="621"/>
      <c r="P33" s="621"/>
      <c r="Q33" s="622"/>
      <c r="R33" s="623">
        <v>477780</v>
      </c>
      <c r="S33" s="624"/>
      <c r="T33" s="624"/>
      <c r="U33" s="624"/>
      <c r="V33" s="624"/>
      <c r="W33" s="624"/>
      <c r="X33" s="624"/>
      <c r="Y33" s="625"/>
      <c r="Z33" s="626">
        <v>0.3</v>
      </c>
      <c r="AA33" s="626"/>
      <c r="AB33" s="626"/>
      <c r="AC33" s="626"/>
      <c r="AD33" s="627">
        <v>22260</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99.1</v>
      </c>
      <c r="BH33" s="682"/>
      <c r="BI33" s="682"/>
      <c r="BJ33" s="682"/>
      <c r="BK33" s="682"/>
      <c r="BL33" s="682"/>
      <c r="BM33" s="683">
        <v>96.1</v>
      </c>
      <c r="BN33" s="682"/>
      <c r="BO33" s="682"/>
      <c r="BP33" s="682"/>
      <c r="BQ33" s="684"/>
      <c r="BR33" s="681">
        <v>99.1</v>
      </c>
      <c r="BS33" s="682"/>
      <c r="BT33" s="682"/>
      <c r="BU33" s="682"/>
      <c r="BV33" s="682"/>
      <c r="BW33" s="682"/>
      <c r="BX33" s="683">
        <v>95.7</v>
      </c>
      <c r="BY33" s="682"/>
      <c r="BZ33" s="682"/>
      <c r="CA33" s="682"/>
      <c r="CB33" s="684"/>
      <c r="CD33" s="620" t="s">
        <v>307</v>
      </c>
      <c r="CE33" s="621"/>
      <c r="CF33" s="621"/>
      <c r="CG33" s="621"/>
      <c r="CH33" s="621"/>
      <c r="CI33" s="621"/>
      <c r="CJ33" s="621"/>
      <c r="CK33" s="621"/>
      <c r="CL33" s="621"/>
      <c r="CM33" s="621"/>
      <c r="CN33" s="621"/>
      <c r="CO33" s="621"/>
      <c r="CP33" s="621"/>
      <c r="CQ33" s="622"/>
      <c r="CR33" s="623">
        <v>66450597</v>
      </c>
      <c r="CS33" s="644"/>
      <c r="CT33" s="644"/>
      <c r="CU33" s="644"/>
      <c r="CV33" s="644"/>
      <c r="CW33" s="644"/>
      <c r="CX33" s="644"/>
      <c r="CY33" s="645"/>
      <c r="CZ33" s="628">
        <v>37.200000000000003</v>
      </c>
      <c r="DA33" s="656"/>
      <c r="DB33" s="656"/>
      <c r="DC33" s="658"/>
      <c r="DD33" s="632">
        <v>54163853</v>
      </c>
      <c r="DE33" s="644"/>
      <c r="DF33" s="644"/>
      <c r="DG33" s="644"/>
      <c r="DH33" s="644"/>
      <c r="DI33" s="644"/>
      <c r="DJ33" s="644"/>
      <c r="DK33" s="645"/>
      <c r="DL33" s="632">
        <v>40585348</v>
      </c>
      <c r="DM33" s="644"/>
      <c r="DN33" s="644"/>
      <c r="DO33" s="644"/>
      <c r="DP33" s="644"/>
      <c r="DQ33" s="644"/>
      <c r="DR33" s="644"/>
      <c r="DS33" s="644"/>
      <c r="DT33" s="644"/>
      <c r="DU33" s="644"/>
      <c r="DV33" s="645"/>
      <c r="DW33" s="628">
        <v>38.1</v>
      </c>
      <c r="DX33" s="656"/>
      <c r="DY33" s="656"/>
      <c r="DZ33" s="656"/>
      <c r="EA33" s="656"/>
      <c r="EB33" s="656"/>
      <c r="EC33" s="657"/>
    </row>
    <row r="34" spans="2:133" ht="11.25" customHeight="1" x14ac:dyDescent="0.25">
      <c r="B34" s="620" t="s">
        <v>308</v>
      </c>
      <c r="C34" s="621"/>
      <c r="D34" s="621"/>
      <c r="E34" s="621"/>
      <c r="F34" s="621"/>
      <c r="G34" s="621"/>
      <c r="H34" s="621"/>
      <c r="I34" s="621"/>
      <c r="J34" s="621"/>
      <c r="K34" s="621"/>
      <c r="L34" s="621"/>
      <c r="M34" s="621"/>
      <c r="N34" s="621"/>
      <c r="O34" s="621"/>
      <c r="P34" s="621"/>
      <c r="Q34" s="622"/>
      <c r="R34" s="623">
        <v>327192</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22720292</v>
      </c>
      <c r="CS34" s="624"/>
      <c r="CT34" s="624"/>
      <c r="CU34" s="624"/>
      <c r="CV34" s="624"/>
      <c r="CW34" s="624"/>
      <c r="CX34" s="624"/>
      <c r="CY34" s="625"/>
      <c r="CZ34" s="628">
        <v>12.7</v>
      </c>
      <c r="DA34" s="656"/>
      <c r="DB34" s="656"/>
      <c r="DC34" s="658"/>
      <c r="DD34" s="632">
        <v>17998900</v>
      </c>
      <c r="DE34" s="624"/>
      <c r="DF34" s="624"/>
      <c r="DG34" s="624"/>
      <c r="DH34" s="624"/>
      <c r="DI34" s="624"/>
      <c r="DJ34" s="624"/>
      <c r="DK34" s="625"/>
      <c r="DL34" s="632">
        <v>14505783</v>
      </c>
      <c r="DM34" s="624"/>
      <c r="DN34" s="624"/>
      <c r="DO34" s="624"/>
      <c r="DP34" s="624"/>
      <c r="DQ34" s="624"/>
      <c r="DR34" s="624"/>
      <c r="DS34" s="624"/>
      <c r="DT34" s="624"/>
      <c r="DU34" s="624"/>
      <c r="DV34" s="625"/>
      <c r="DW34" s="628">
        <v>13.6</v>
      </c>
      <c r="DX34" s="656"/>
      <c r="DY34" s="656"/>
      <c r="DZ34" s="656"/>
      <c r="EA34" s="656"/>
      <c r="EB34" s="656"/>
      <c r="EC34" s="657"/>
    </row>
    <row r="35" spans="2:133" ht="11.25" customHeight="1" x14ac:dyDescent="0.25">
      <c r="B35" s="620" t="s">
        <v>310</v>
      </c>
      <c r="C35" s="621"/>
      <c r="D35" s="621"/>
      <c r="E35" s="621"/>
      <c r="F35" s="621"/>
      <c r="G35" s="621"/>
      <c r="H35" s="621"/>
      <c r="I35" s="621"/>
      <c r="J35" s="621"/>
      <c r="K35" s="621"/>
      <c r="L35" s="621"/>
      <c r="M35" s="621"/>
      <c r="N35" s="621"/>
      <c r="O35" s="621"/>
      <c r="P35" s="621"/>
      <c r="Q35" s="622"/>
      <c r="R35" s="623">
        <v>4317022</v>
      </c>
      <c r="S35" s="624"/>
      <c r="T35" s="624"/>
      <c r="U35" s="624"/>
      <c r="V35" s="624"/>
      <c r="W35" s="624"/>
      <c r="X35" s="624"/>
      <c r="Y35" s="625"/>
      <c r="Z35" s="626">
        <v>2.4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2561636</v>
      </c>
      <c r="CS35" s="644"/>
      <c r="CT35" s="644"/>
      <c r="CU35" s="644"/>
      <c r="CV35" s="644"/>
      <c r="CW35" s="644"/>
      <c r="CX35" s="644"/>
      <c r="CY35" s="645"/>
      <c r="CZ35" s="628">
        <v>1.4</v>
      </c>
      <c r="DA35" s="656"/>
      <c r="DB35" s="656"/>
      <c r="DC35" s="658"/>
      <c r="DD35" s="632">
        <v>2279451</v>
      </c>
      <c r="DE35" s="644"/>
      <c r="DF35" s="644"/>
      <c r="DG35" s="644"/>
      <c r="DH35" s="644"/>
      <c r="DI35" s="644"/>
      <c r="DJ35" s="644"/>
      <c r="DK35" s="645"/>
      <c r="DL35" s="632">
        <v>2260982</v>
      </c>
      <c r="DM35" s="644"/>
      <c r="DN35" s="644"/>
      <c r="DO35" s="644"/>
      <c r="DP35" s="644"/>
      <c r="DQ35" s="644"/>
      <c r="DR35" s="644"/>
      <c r="DS35" s="644"/>
      <c r="DT35" s="644"/>
      <c r="DU35" s="644"/>
      <c r="DV35" s="645"/>
      <c r="DW35" s="628">
        <v>2.1</v>
      </c>
      <c r="DX35" s="656"/>
      <c r="DY35" s="656"/>
      <c r="DZ35" s="656"/>
      <c r="EA35" s="656"/>
      <c r="EB35" s="656"/>
      <c r="EC35" s="657"/>
    </row>
    <row r="36" spans="2:133" ht="11.25" customHeight="1" x14ac:dyDescent="0.25">
      <c r="B36" s="620" t="s">
        <v>314</v>
      </c>
      <c r="C36" s="621"/>
      <c r="D36" s="621"/>
      <c r="E36" s="621"/>
      <c r="F36" s="621"/>
      <c r="G36" s="621"/>
      <c r="H36" s="621"/>
      <c r="I36" s="621"/>
      <c r="J36" s="621"/>
      <c r="K36" s="621"/>
      <c r="L36" s="621"/>
      <c r="M36" s="621"/>
      <c r="N36" s="621"/>
      <c r="O36" s="621"/>
      <c r="P36" s="621"/>
      <c r="Q36" s="622"/>
      <c r="R36" s="623">
        <v>4681319</v>
      </c>
      <c r="S36" s="624"/>
      <c r="T36" s="624"/>
      <c r="U36" s="624"/>
      <c r="V36" s="624"/>
      <c r="W36" s="624"/>
      <c r="X36" s="624"/>
      <c r="Y36" s="625"/>
      <c r="Z36" s="626">
        <v>2.6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24397341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17961276</v>
      </c>
      <c r="CS36" s="624"/>
      <c r="CT36" s="624"/>
      <c r="CU36" s="624"/>
      <c r="CV36" s="624"/>
      <c r="CW36" s="624"/>
      <c r="CX36" s="624"/>
      <c r="CY36" s="625"/>
      <c r="CZ36" s="628">
        <v>10.1</v>
      </c>
      <c r="DA36" s="656"/>
      <c r="DB36" s="656"/>
      <c r="DC36" s="658"/>
      <c r="DD36" s="632">
        <v>15054465</v>
      </c>
      <c r="DE36" s="624"/>
      <c r="DF36" s="624"/>
      <c r="DG36" s="624"/>
      <c r="DH36" s="624"/>
      <c r="DI36" s="624"/>
      <c r="DJ36" s="624"/>
      <c r="DK36" s="625"/>
      <c r="DL36" s="632">
        <v>9897949</v>
      </c>
      <c r="DM36" s="624"/>
      <c r="DN36" s="624"/>
      <c r="DO36" s="624"/>
      <c r="DP36" s="624"/>
      <c r="DQ36" s="624"/>
      <c r="DR36" s="624"/>
      <c r="DS36" s="624"/>
      <c r="DT36" s="624"/>
      <c r="DU36" s="624"/>
      <c r="DV36" s="625"/>
      <c r="DW36" s="628">
        <v>9.3000000000000007</v>
      </c>
      <c r="DX36" s="656"/>
      <c r="DY36" s="656"/>
      <c r="DZ36" s="656"/>
      <c r="EA36" s="656"/>
      <c r="EB36" s="656"/>
      <c r="EC36" s="657"/>
    </row>
    <row r="37" spans="2:133" ht="11.25" customHeight="1" x14ac:dyDescent="0.25">
      <c r="B37" s="620" t="s">
        <v>318</v>
      </c>
      <c r="C37" s="621"/>
      <c r="D37" s="621"/>
      <c r="E37" s="621"/>
      <c r="F37" s="621"/>
      <c r="G37" s="621"/>
      <c r="H37" s="621"/>
      <c r="I37" s="621"/>
      <c r="J37" s="621"/>
      <c r="K37" s="621"/>
      <c r="L37" s="621"/>
      <c r="M37" s="621"/>
      <c r="N37" s="621"/>
      <c r="O37" s="621"/>
      <c r="P37" s="621"/>
      <c r="Q37" s="622"/>
      <c r="R37" s="623">
        <v>3264406</v>
      </c>
      <c r="S37" s="624"/>
      <c r="T37" s="624"/>
      <c r="U37" s="624"/>
      <c r="V37" s="624"/>
      <c r="W37" s="624"/>
      <c r="X37" s="624"/>
      <c r="Y37" s="625"/>
      <c r="Z37" s="626">
        <v>1.8</v>
      </c>
      <c r="AA37" s="626"/>
      <c r="AB37" s="626"/>
      <c r="AC37" s="626"/>
      <c r="AD37" s="627">
        <v>24</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6994117</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-117409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1379925</v>
      </c>
      <c r="CS37" s="644"/>
      <c r="CT37" s="644"/>
      <c r="CU37" s="644"/>
      <c r="CV37" s="644"/>
      <c r="CW37" s="644"/>
      <c r="CX37" s="644"/>
      <c r="CY37" s="645"/>
      <c r="CZ37" s="628">
        <v>0.8</v>
      </c>
      <c r="DA37" s="656"/>
      <c r="DB37" s="656"/>
      <c r="DC37" s="658"/>
      <c r="DD37" s="632">
        <v>1358929</v>
      </c>
      <c r="DE37" s="644"/>
      <c r="DF37" s="644"/>
      <c r="DG37" s="644"/>
      <c r="DH37" s="644"/>
      <c r="DI37" s="644"/>
      <c r="DJ37" s="644"/>
      <c r="DK37" s="645"/>
      <c r="DL37" s="632">
        <v>1306367</v>
      </c>
      <c r="DM37" s="644"/>
      <c r="DN37" s="644"/>
      <c r="DO37" s="644"/>
      <c r="DP37" s="644"/>
      <c r="DQ37" s="644"/>
      <c r="DR37" s="644"/>
      <c r="DS37" s="644"/>
      <c r="DT37" s="644"/>
      <c r="DU37" s="644"/>
      <c r="DV37" s="645"/>
      <c r="DW37" s="628">
        <v>1.2</v>
      </c>
      <c r="DX37" s="656"/>
      <c r="DY37" s="656"/>
      <c r="DZ37" s="656"/>
      <c r="EA37" s="656"/>
      <c r="EB37" s="656"/>
      <c r="EC37" s="657"/>
    </row>
    <row r="38" spans="2:133" ht="11.25" customHeight="1" x14ac:dyDescent="0.25">
      <c r="B38" s="620" t="s">
        <v>322</v>
      </c>
      <c r="C38" s="621"/>
      <c r="D38" s="621"/>
      <c r="E38" s="621"/>
      <c r="F38" s="621"/>
      <c r="G38" s="621"/>
      <c r="H38" s="621"/>
      <c r="I38" s="621"/>
      <c r="J38" s="621"/>
      <c r="K38" s="621"/>
      <c r="L38" s="621"/>
      <c r="M38" s="621"/>
      <c r="N38" s="621"/>
      <c r="O38" s="621"/>
      <c r="P38" s="621"/>
      <c r="Q38" s="622"/>
      <c r="R38" s="623">
        <v>11144824</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1402156</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43362</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16927125</v>
      </c>
      <c r="CS38" s="624"/>
      <c r="CT38" s="624"/>
      <c r="CU38" s="624"/>
      <c r="CV38" s="624"/>
      <c r="CW38" s="624"/>
      <c r="CX38" s="624"/>
      <c r="CY38" s="625"/>
      <c r="CZ38" s="628">
        <v>9.5</v>
      </c>
      <c r="DA38" s="656"/>
      <c r="DB38" s="656"/>
      <c r="DC38" s="658"/>
      <c r="DD38" s="632">
        <v>14413240</v>
      </c>
      <c r="DE38" s="624"/>
      <c r="DF38" s="624"/>
      <c r="DG38" s="624"/>
      <c r="DH38" s="624"/>
      <c r="DI38" s="624"/>
      <c r="DJ38" s="624"/>
      <c r="DK38" s="625"/>
      <c r="DL38" s="632">
        <v>13920634</v>
      </c>
      <c r="DM38" s="624"/>
      <c r="DN38" s="624"/>
      <c r="DO38" s="624"/>
      <c r="DP38" s="624"/>
      <c r="DQ38" s="624"/>
      <c r="DR38" s="624"/>
      <c r="DS38" s="624"/>
      <c r="DT38" s="624"/>
      <c r="DU38" s="624"/>
      <c r="DV38" s="625"/>
      <c r="DW38" s="628">
        <v>13.1</v>
      </c>
      <c r="DX38" s="656"/>
      <c r="DY38" s="656"/>
      <c r="DZ38" s="656"/>
      <c r="EA38" s="656"/>
      <c r="EB38" s="656"/>
      <c r="EC38" s="657"/>
    </row>
    <row r="39" spans="2:133" ht="11.25" customHeight="1" x14ac:dyDescent="0.2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458989</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60764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3111436</v>
      </c>
      <c r="CS39" s="644"/>
      <c r="CT39" s="644"/>
      <c r="CU39" s="644"/>
      <c r="CV39" s="644"/>
      <c r="CW39" s="644"/>
      <c r="CX39" s="644"/>
      <c r="CY39" s="645"/>
      <c r="CZ39" s="628">
        <v>1.7</v>
      </c>
      <c r="DA39" s="656"/>
      <c r="DB39" s="656"/>
      <c r="DC39" s="658"/>
      <c r="DD39" s="632">
        <v>2351833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25">
      <c r="B40" s="620" t="s">
        <v>330</v>
      </c>
      <c r="C40" s="621"/>
      <c r="D40" s="621"/>
      <c r="E40" s="621"/>
      <c r="F40" s="621"/>
      <c r="G40" s="621"/>
      <c r="H40" s="621"/>
      <c r="I40" s="621"/>
      <c r="J40" s="621"/>
      <c r="K40" s="621"/>
      <c r="L40" s="621"/>
      <c r="M40" s="621"/>
      <c r="N40" s="621"/>
      <c r="O40" s="621"/>
      <c r="P40" s="621"/>
      <c r="Q40" s="622"/>
      <c r="R40" s="623">
        <v>2305524</v>
      </c>
      <c r="S40" s="624"/>
      <c r="T40" s="624"/>
      <c r="U40" s="624"/>
      <c r="V40" s="624"/>
      <c r="W40" s="624"/>
      <c r="X40" s="624"/>
      <c r="Y40" s="625"/>
      <c r="Z40" s="626">
        <v>1.3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101049</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96</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3168832</v>
      </c>
      <c r="CS40" s="624"/>
      <c r="CT40" s="624"/>
      <c r="CU40" s="624"/>
      <c r="CV40" s="624"/>
      <c r="CW40" s="624"/>
      <c r="CX40" s="624"/>
      <c r="CY40" s="625"/>
      <c r="CZ40" s="628">
        <v>1.8</v>
      </c>
      <c r="DA40" s="656"/>
      <c r="DB40" s="656"/>
      <c r="DC40" s="658"/>
      <c r="DD40" s="632">
        <v>2065964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25">
      <c r="B41" s="646" t="s">
        <v>335</v>
      </c>
      <c r="C41" s="647"/>
      <c r="D41" s="647"/>
      <c r="E41" s="647"/>
      <c r="F41" s="647"/>
      <c r="G41" s="647"/>
      <c r="H41" s="647"/>
      <c r="I41" s="647"/>
      <c r="J41" s="647"/>
      <c r="K41" s="647"/>
      <c r="L41" s="647"/>
      <c r="M41" s="647"/>
      <c r="N41" s="647"/>
      <c r="O41" s="647"/>
      <c r="P41" s="647"/>
      <c r="Q41" s="648"/>
      <c r="R41" s="695">
        <v>182807119</v>
      </c>
      <c r="S41" s="696"/>
      <c r="T41" s="696"/>
      <c r="U41" s="696"/>
      <c r="V41" s="696"/>
      <c r="W41" s="696"/>
      <c r="X41" s="696"/>
      <c r="Y41" s="700"/>
      <c r="Z41" s="701">
        <v>100</v>
      </c>
      <c r="AA41" s="701"/>
      <c r="AB41" s="701"/>
      <c r="AC41" s="701"/>
      <c r="AD41" s="702">
        <v>104206872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2136546</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5">
      <c r="AQ42" s="692" t="s">
        <v>339</v>
      </c>
      <c r="AR42" s="693"/>
      <c r="AS42" s="693"/>
      <c r="AT42" s="693"/>
      <c r="AU42" s="693"/>
      <c r="AV42" s="693"/>
      <c r="AW42" s="693"/>
      <c r="AX42" s="693"/>
      <c r="AY42" s="694"/>
      <c r="AZ42" s="695">
        <v>13304484</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389</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19740417</v>
      </c>
      <c r="CS42" s="644"/>
      <c r="CT42" s="644"/>
      <c r="CU42" s="644"/>
      <c r="CV42" s="644"/>
      <c r="CW42" s="644"/>
      <c r="CX42" s="644"/>
      <c r="CY42" s="645"/>
      <c r="CZ42" s="628">
        <v>11.1</v>
      </c>
      <c r="DA42" s="656"/>
      <c r="DB42" s="656"/>
      <c r="DC42" s="658"/>
      <c r="DD42" s="632">
        <v>5293530</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5">
      <c r="B43" s="214" t="s">
        <v>342</v>
      </c>
      <c r="CD43" s="620" t="s">
        <v>343</v>
      </c>
      <c r="CE43" s="621"/>
      <c r="CF43" s="621"/>
      <c r="CG43" s="621"/>
      <c r="CH43" s="621"/>
      <c r="CI43" s="621"/>
      <c r="CJ43" s="621"/>
      <c r="CK43" s="621"/>
      <c r="CL43" s="621"/>
      <c r="CM43" s="621"/>
      <c r="CN43" s="621"/>
      <c r="CO43" s="621"/>
      <c r="CP43" s="621"/>
      <c r="CQ43" s="622"/>
      <c r="CR43" s="623">
        <v>290073</v>
      </c>
      <c r="CS43" s="644"/>
      <c r="CT43" s="644"/>
      <c r="CU43" s="644"/>
      <c r="CV43" s="644"/>
      <c r="CW43" s="644"/>
      <c r="CX43" s="644"/>
      <c r="CY43" s="645"/>
      <c r="CZ43" s="628">
        <v>0.2</v>
      </c>
      <c r="DA43" s="656"/>
      <c r="DB43" s="656"/>
      <c r="DC43" s="658"/>
      <c r="DD43" s="632">
        <v>290073</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18705952</v>
      </c>
      <c r="CS44" s="624"/>
      <c r="CT44" s="624"/>
      <c r="CU44" s="624"/>
      <c r="CV44" s="624"/>
      <c r="CW44" s="624"/>
      <c r="CX44" s="624"/>
      <c r="CY44" s="625"/>
      <c r="CZ44" s="628">
        <v>10.5</v>
      </c>
      <c r="DA44" s="629"/>
      <c r="DB44" s="629"/>
      <c r="DC44" s="635"/>
      <c r="DD44" s="632">
        <v>4916056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7670450</v>
      </c>
      <c r="CS45" s="644"/>
      <c r="CT45" s="644"/>
      <c r="CU45" s="644"/>
      <c r="CV45" s="644"/>
      <c r="CW45" s="644"/>
      <c r="CX45" s="644"/>
      <c r="CY45" s="645"/>
      <c r="CZ45" s="628">
        <v>4.3</v>
      </c>
      <c r="DA45" s="656"/>
      <c r="DB45" s="656"/>
      <c r="DC45" s="658"/>
      <c r="DD45" s="632">
        <v>459295</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5">
      <c r="B46" s="225"/>
      <c r="CD46" s="663"/>
      <c r="CE46" s="664"/>
      <c r="CF46" s="620" t="s">
        <v>348</v>
      </c>
      <c r="CG46" s="621"/>
      <c r="CH46" s="621"/>
      <c r="CI46" s="621"/>
      <c r="CJ46" s="621"/>
      <c r="CK46" s="621"/>
      <c r="CL46" s="621"/>
      <c r="CM46" s="621"/>
      <c r="CN46" s="621"/>
      <c r="CO46" s="621"/>
      <c r="CP46" s="621"/>
      <c r="CQ46" s="622"/>
      <c r="CR46" s="623">
        <v>9808730</v>
      </c>
      <c r="CS46" s="624"/>
      <c r="CT46" s="624"/>
      <c r="CU46" s="624"/>
      <c r="CV46" s="624"/>
      <c r="CW46" s="624"/>
      <c r="CX46" s="624"/>
      <c r="CY46" s="625"/>
      <c r="CZ46" s="628">
        <v>5.5</v>
      </c>
      <c r="DA46" s="629"/>
      <c r="DB46" s="629"/>
      <c r="DC46" s="635"/>
      <c r="DD46" s="632">
        <v>4375174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5">
      <c r="B47" s="225"/>
      <c r="CD47" s="663"/>
      <c r="CE47" s="664"/>
      <c r="CF47" s="620" t="s">
        <v>349</v>
      </c>
      <c r="CG47" s="621"/>
      <c r="CH47" s="621"/>
      <c r="CI47" s="621"/>
      <c r="CJ47" s="621"/>
      <c r="CK47" s="621"/>
      <c r="CL47" s="621"/>
      <c r="CM47" s="621"/>
      <c r="CN47" s="621"/>
      <c r="CO47" s="621"/>
      <c r="CP47" s="621"/>
      <c r="CQ47" s="622"/>
      <c r="CR47" s="623">
        <v>1034465</v>
      </c>
      <c r="CS47" s="644"/>
      <c r="CT47" s="644"/>
      <c r="CU47" s="644"/>
      <c r="CV47" s="644"/>
      <c r="CW47" s="644"/>
      <c r="CX47" s="644"/>
      <c r="CY47" s="645"/>
      <c r="CZ47" s="628">
        <v>0.6</v>
      </c>
      <c r="DA47" s="656"/>
      <c r="DB47" s="656"/>
      <c r="DC47" s="658"/>
      <c r="DD47" s="632">
        <v>377474</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ht="10.5" x14ac:dyDescent="0.2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5">
      <c r="B49" s="225"/>
      <c r="CD49" s="646" t="s">
        <v>351</v>
      </c>
      <c r="CE49" s="647"/>
      <c r="CF49" s="647"/>
      <c r="CG49" s="647"/>
      <c r="CH49" s="647"/>
      <c r="CI49" s="647"/>
      <c r="CJ49" s="647"/>
      <c r="CK49" s="647"/>
      <c r="CL49" s="647"/>
      <c r="CM49" s="647"/>
      <c r="CN49" s="647"/>
      <c r="CO49" s="647"/>
      <c r="CP49" s="647"/>
      <c r="CQ49" s="648"/>
      <c r="CR49" s="695">
        <v>178438765</v>
      </c>
      <c r="CS49" s="682"/>
      <c r="CT49" s="682"/>
      <c r="CU49" s="682"/>
      <c r="CV49" s="682"/>
      <c r="CW49" s="682"/>
      <c r="CX49" s="682"/>
      <c r="CY49" s="711"/>
      <c r="CZ49" s="703">
        <v>100</v>
      </c>
      <c r="DA49" s="712"/>
      <c r="DB49" s="712"/>
      <c r="DC49" s="713"/>
      <c r="DD49" s="714">
        <v>122397338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0BHqJAEGRNCOJPqYLDqanq7Dar8l0lFFE1wg2B+ZrtIbARJkbRIx3NZNQ+9sAs5P/V7PtkrVO1GOosjpm0aGw==" saltValue="upN/b3A8KnBQnieSDIs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A135"/>
  <sheetViews>
    <sheetView zoomScale="60" zoomScaleNormal="60" zoomScaleSheetLayoutView="70" workbookViewId="0">
      <selection activeCell="CR29" sqref="CR29:CV29"/>
    </sheetView>
  </sheetViews>
  <sheetFormatPr defaultColWidth="0" defaultRowHeight="12.75" zeroHeight="1" x14ac:dyDescent="0.25"/>
  <cols>
    <col min="1" max="130" width="2.73046875" style="231" customWidth="1"/>
    <col min="131" max="131" width="1.597656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3">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5">
      <c r="A7" s="236">
        <v>1</v>
      </c>
      <c r="B7" s="749" t="s">
        <v>374</v>
      </c>
      <c r="C7" s="750"/>
      <c r="D7" s="750"/>
      <c r="E7" s="750"/>
      <c r="F7" s="750"/>
      <c r="G7" s="750"/>
      <c r="H7" s="750"/>
      <c r="I7" s="750"/>
      <c r="J7" s="750"/>
      <c r="K7" s="750"/>
      <c r="L7" s="750"/>
      <c r="M7" s="750"/>
      <c r="N7" s="750"/>
      <c r="O7" s="750"/>
      <c r="P7" s="751"/>
      <c r="Q7" s="752">
        <v>182526</v>
      </c>
      <c r="R7" s="753"/>
      <c r="S7" s="753"/>
      <c r="T7" s="753"/>
      <c r="U7" s="753"/>
      <c r="V7" s="753">
        <v>178186</v>
      </c>
      <c r="W7" s="753"/>
      <c r="X7" s="753"/>
      <c r="Y7" s="753"/>
      <c r="Z7" s="753"/>
      <c r="AA7" s="753">
        <v>4340</v>
      </c>
      <c r="AB7" s="753"/>
      <c r="AC7" s="753"/>
      <c r="AD7" s="753"/>
      <c r="AE7" s="754"/>
      <c r="AF7" s="755">
        <v>3381</v>
      </c>
      <c r="AG7" s="756"/>
      <c r="AH7" s="756"/>
      <c r="AI7" s="756"/>
      <c r="AJ7" s="757"/>
      <c r="AK7" s="758">
        <v>660</v>
      </c>
      <c r="AL7" s="759"/>
      <c r="AM7" s="759"/>
      <c r="AN7" s="759"/>
      <c r="AO7" s="759"/>
      <c r="AP7" s="759">
        <v>224986</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579</v>
      </c>
      <c r="BT7" s="747"/>
      <c r="BU7" s="747"/>
      <c r="BV7" s="747"/>
      <c r="BW7" s="747"/>
      <c r="BX7" s="747"/>
      <c r="BY7" s="747"/>
      <c r="BZ7" s="747"/>
      <c r="CA7" s="747"/>
      <c r="CB7" s="747"/>
      <c r="CC7" s="747"/>
      <c r="CD7" s="747"/>
      <c r="CE7" s="747"/>
      <c r="CF7" s="747"/>
      <c r="CG7" s="762"/>
      <c r="CH7" s="743">
        <v>87</v>
      </c>
      <c r="CI7" s="744"/>
      <c r="CJ7" s="744"/>
      <c r="CK7" s="744"/>
      <c r="CL7" s="745"/>
      <c r="CM7" s="743">
        <v>4281</v>
      </c>
      <c r="CN7" s="744"/>
      <c r="CO7" s="744"/>
      <c r="CP7" s="744"/>
      <c r="CQ7" s="745"/>
      <c r="CR7" s="743">
        <v>1887</v>
      </c>
      <c r="CS7" s="744"/>
      <c r="CT7" s="744"/>
      <c r="CU7" s="744"/>
      <c r="CV7" s="745"/>
      <c r="CW7" s="743">
        <v>5</v>
      </c>
      <c r="CX7" s="744"/>
      <c r="CY7" s="744"/>
      <c r="CZ7" s="744"/>
      <c r="DA7" s="745"/>
      <c r="DB7" s="743" t="s">
        <v>607</v>
      </c>
      <c r="DC7" s="744"/>
      <c r="DD7" s="744"/>
      <c r="DE7" s="744"/>
      <c r="DF7" s="745"/>
      <c r="DG7" s="743" t="s">
        <v>607</v>
      </c>
      <c r="DH7" s="744"/>
      <c r="DI7" s="744"/>
      <c r="DJ7" s="744"/>
      <c r="DK7" s="745"/>
      <c r="DL7" s="743" t="s">
        <v>561</v>
      </c>
      <c r="DM7" s="744"/>
      <c r="DN7" s="744"/>
      <c r="DO7" s="744"/>
      <c r="DP7" s="745"/>
      <c r="DQ7" s="743" t="s">
        <v>561</v>
      </c>
      <c r="DR7" s="744"/>
      <c r="DS7" s="744"/>
      <c r="DT7" s="744"/>
      <c r="DU7" s="745"/>
      <c r="DV7" s="746"/>
      <c r="DW7" s="747"/>
      <c r="DX7" s="747"/>
      <c r="DY7" s="747"/>
      <c r="DZ7" s="748"/>
      <c r="EA7" s="234"/>
    </row>
    <row r="8" spans="1:131" s="235" customFormat="1" ht="26.25" customHeight="1" x14ac:dyDescent="0.25">
      <c r="A8" s="238">
        <v>2</v>
      </c>
      <c r="B8" s="780" t="s">
        <v>375</v>
      </c>
      <c r="C8" s="781"/>
      <c r="D8" s="781"/>
      <c r="E8" s="781"/>
      <c r="F8" s="781"/>
      <c r="G8" s="781"/>
      <c r="H8" s="781"/>
      <c r="I8" s="781"/>
      <c r="J8" s="781"/>
      <c r="K8" s="781"/>
      <c r="L8" s="781"/>
      <c r="M8" s="781"/>
      <c r="N8" s="781"/>
      <c r="O8" s="781"/>
      <c r="P8" s="782"/>
      <c r="Q8" s="783">
        <v>22236</v>
      </c>
      <c r="R8" s="784"/>
      <c r="S8" s="784"/>
      <c r="T8" s="784"/>
      <c r="U8" s="784"/>
      <c r="V8" s="784">
        <v>22236</v>
      </c>
      <c r="W8" s="784"/>
      <c r="X8" s="784"/>
      <c r="Y8" s="784"/>
      <c r="Z8" s="784"/>
      <c r="AA8" s="784" t="s">
        <v>560</v>
      </c>
      <c r="AB8" s="784"/>
      <c r="AC8" s="784"/>
      <c r="AD8" s="784"/>
      <c r="AE8" s="785"/>
      <c r="AF8" s="786" t="s">
        <v>122</v>
      </c>
      <c r="AG8" s="787"/>
      <c r="AH8" s="787"/>
      <c r="AI8" s="787"/>
      <c r="AJ8" s="788"/>
      <c r="AK8" s="769">
        <v>22236</v>
      </c>
      <c r="AL8" s="770"/>
      <c r="AM8" s="770"/>
      <c r="AN8" s="770"/>
      <c r="AO8" s="770"/>
      <c r="AP8" s="770" t="s">
        <v>561</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580</v>
      </c>
      <c r="BT8" s="774"/>
      <c r="BU8" s="774"/>
      <c r="BV8" s="774"/>
      <c r="BW8" s="774"/>
      <c r="BX8" s="774"/>
      <c r="BY8" s="774"/>
      <c r="BZ8" s="774"/>
      <c r="CA8" s="774"/>
      <c r="CB8" s="774"/>
      <c r="CC8" s="774"/>
      <c r="CD8" s="774"/>
      <c r="CE8" s="774"/>
      <c r="CF8" s="774"/>
      <c r="CG8" s="775"/>
      <c r="CH8" s="776">
        <v>-1</v>
      </c>
      <c r="CI8" s="777"/>
      <c r="CJ8" s="777"/>
      <c r="CK8" s="777"/>
      <c r="CL8" s="778"/>
      <c r="CM8" s="776">
        <v>105</v>
      </c>
      <c r="CN8" s="777"/>
      <c r="CO8" s="777"/>
      <c r="CP8" s="777"/>
      <c r="CQ8" s="778"/>
      <c r="CR8" s="776">
        <v>31</v>
      </c>
      <c r="CS8" s="777"/>
      <c r="CT8" s="777"/>
      <c r="CU8" s="777"/>
      <c r="CV8" s="778"/>
      <c r="CW8" s="776">
        <v>223</v>
      </c>
      <c r="CX8" s="777"/>
      <c r="CY8" s="777"/>
      <c r="CZ8" s="777"/>
      <c r="DA8" s="778"/>
      <c r="DB8" s="776" t="s">
        <v>607</v>
      </c>
      <c r="DC8" s="777"/>
      <c r="DD8" s="777"/>
      <c r="DE8" s="777"/>
      <c r="DF8" s="778"/>
      <c r="DG8" s="776" t="s">
        <v>607</v>
      </c>
      <c r="DH8" s="777"/>
      <c r="DI8" s="777"/>
      <c r="DJ8" s="777"/>
      <c r="DK8" s="778"/>
      <c r="DL8" s="776" t="s">
        <v>561</v>
      </c>
      <c r="DM8" s="777"/>
      <c r="DN8" s="777"/>
      <c r="DO8" s="777"/>
      <c r="DP8" s="778"/>
      <c r="DQ8" s="776" t="s">
        <v>572</v>
      </c>
      <c r="DR8" s="777"/>
      <c r="DS8" s="777"/>
      <c r="DT8" s="777"/>
      <c r="DU8" s="778"/>
      <c r="DV8" s="773"/>
      <c r="DW8" s="774"/>
      <c r="DX8" s="774"/>
      <c r="DY8" s="774"/>
      <c r="DZ8" s="779"/>
      <c r="EA8" s="234"/>
    </row>
    <row r="9" spans="1:131" s="235" customFormat="1" ht="26.25" customHeight="1" x14ac:dyDescent="0.25">
      <c r="A9" s="238">
        <v>3</v>
      </c>
      <c r="B9" s="780" t="s">
        <v>376</v>
      </c>
      <c r="C9" s="781"/>
      <c r="D9" s="781"/>
      <c r="E9" s="781"/>
      <c r="F9" s="781"/>
      <c r="G9" s="781"/>
      <c r="H9" s="781"/>
      <c r="I9" s="781"/>
      <c r="J9" s="781"/>
      <c r="K9" s="781"/>
      <c r="L9" s="781"/>
      <c r="M9" s="781"/>
      <c r="N9" s="781"/>
      <c r="O9" s="781"/>
      <c r="P9" s="782"/>
      <c r="Q9" s="783">
        <v>71</v>
      </c>
      <c r="R9" s="784"/>
      <c r="S9" s="784"/>
      <c r="T9" s="784"/>
      <c r="U9" s="784"/>
      <c r="V9" s="784">
        <v>66</v>
      </c>
      <c r="W9" s="784"/>
      <c r="X9" s="784"/>
      <c r="Y9" s="784"/>
      <c r="Z9" s="784"/>
      <c r="AA9" s="784">
        <v>5</v>
      </c>
      <c r="AB9" s="784"/>
      <c r="AC9" s="784"/>
      <c r="AD9" s="784"/>
      <c r="AE9" s="785"/>
      <c r="AF9" s="786" t="s">
        <v>122</v>
      </c>
      <c r="AG9" s="787"/>
      <c r="AH9" s="787"/>
      <c r="AI9" s="787"/>
      <c r="AJ9" s="788"/>
      <c r="AK9" s="769">
        <v>10</v>
      </c>
      <c r="AL9" s="770"/>
      <c r="AM9" s="770"/>
      <c r="AN9" s="770"/>
      <c r="AO9" s="770"/>
      <c r="AP9" s="770">
        <v>205</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581</v>
      </c>
      <c r="BT9" s="774"/>
      <c r="BU9" s="774"/>
      <c r="BV9" s="774"/>
      <c r="BW9" s="774"/>
      <c r="BX9" s="774"/>
      <c r="BY9" s="774"/>
      <c r="BZ9" s="774"/>
      <c r="CA9" s="774"/>
      <c r="CB9" s="774"/>
      <c r="CC9" s="774"/>
      <c r="CD9" s="774"/>
      <c r="CE9" s="774"/>
      <c r="CF9" s="774"/>
      <c r="CG9" s="775"/>
      <c r="CH9" s="776">
        <v>3</v>
      </c>
      <c r="CI9" s="777"/>
      <c r="CJ9" s="777"/>
      <c r="CK9" s="777"/>
      <c r="CL9" s="778"/>
      <c r="CM9" s="776">
        <v>216</v>
      </c>
      <c r="CN9" s="777"/>
      <c r="CO9" s="777"/>
      <c r="CP9" s="777"/>
      <c r="CQ9" s="778"/>
      <c r="CR9" s="776">
        <v>10</v>
      </c>
      <c r="CS9" s="777"/>
      <c r="CT9" s="777"/>
      <c r="CU9" s="777"/>
      <c r="CV9" s="778"/>
      <c r="CW9" s="776">
        <v>61</v>
      </c>
      <c r="CX9" s="777"/>
      <c r="CY9" s="777"/>
      <c r="CZ9" s="777"/>
      <c r="DA9" s="778"/>
      <c r="DB9" s="776" t="s">
        <v>607</v>
      </c>
      <c r="DC9" s="777"/>
      <c r="DD9" s="777"/>
      <c r="DE9" s="777"/>
      <c r="DF9" s="778"/>
      <c r="DG9" s="776" t="s">
        <v>607</v>
      </c>
      <c r="DH9" s="777"/>
      <c r="DI9" s="777"/>
      <c r="DJ9" s="777"/>
      <c r="DK9" s="778"/>
      <c r="DL9" s="776" t="s">
        <v>561</v>
      </c>
      <c r="DM9" s="777"/>
      <c r="DN9" s="777"/>
      <c r="DO9" s="777"/>
      <c r="DP9" s="778"/>
      <c r="DQ9" s="776" t="s">
        <v>572</v>
      </c>
      <c r="DR9" s="777"/>
      <c r="DS9" s="777"/>
      <c r="DT9" s="777"/>
      <c r="DU9" s="778"/>
      <c r="DV9" s="773"/>
      <c r="DW9" s="774"/>
      <c r="DX9" s="774"/>
      <c r="DY9" s="774"/>
      <c r="DZ9" s="779"/>
      <c r="EA9" s="234"/>
    </row>
    <row r="10" spans="1:131" s="235" customFormat="1" ht="26.25" customHeight="1" x14ac:dyDescent="0.25">
      <c r="A10" s="238">
        <v>4</v>
      </c>
      <c r="B10" s="780" t="s">
        <v>377</v>
      </c>
      <c r="C10" s="781"/>
      <c r="D10" s="781"/>
      <c r="E10" s="781"/>
      <c r="F10" s="781"/>
      <c r="G10" s="781"/>
      <c r="H10" s="781"/>
      <c r="I10" s="781"/>
      <c r="J10" s="781"/>
      <c r="K10" s="781"/>
      <c r="L10" s="781"/>
      <c r="M10" s="781"/>
      <c r="N10" s="781"/>
      <c r="O10" s="781"/>
      <c r="P10" s="782"/>
      <c r="Q10" s="783">
        <v>117</v>
      </c>
      <c r="R10" s="784"/>
      <c r="S10" s="784"/>
      <c r="T10" s="784"/>
      <c r="U10" s="784"/>
      <c r="V10" s="784">
        <v>117</v>
      </c>
      <c r="W10" s="784"/>
      <c r="X10" s="784"/>
      <c r="Y10" s="784"/>
      <c r="Z10" s="784"/>
      <c r="AA10" s="784" t="s">
        <v>561</v>
      </c>
      <c r="AB10" s="784"/>
      <c r="AC10" s="784"/>
      <c r="AD10" s="784"/>
      <c r="AE10" s="785"/>
      <c r="AF10" s="786" t="s">
        <v>122</v>
      </c>
      <c r="AG10" s="787"/>
      <c r="AH10" s="787"/>
      <c r="AI10" s="787"/>
      <c r="AJ10" s="788"/>
      <c r="AK10" s="769">
        <v>26</v>
      </c>
      <c r="AL10" s="770"/>
      <c r="AM10" s="770"/>
      <c r="AN10" s="770"/>
      <c r="AO10" s="770"/>
      <c r="AP10" s="770" t="s">
        <v>562</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582</v>
      </c>
      <c r="BT10" s="774"/>
      <c r="BU10" s="774"/>
      <c r="BV10" s="774"/>
      <c r="BW10" s="774"/>
      <c r="BX10" s="774"/>
      <c r="BY10" s="774"/>
      <c r="BZ10" s="774"/>
      <c r="CA10" s="774"/>
      <c r="CB10" s="774"/>
      <c r="CC10" s="774"/>
      <c r="CD10" s="774"/>
      <c r="CE10" s="774"/>
      <c r="CF10" s="774"/>
      <c r="CG10" s="775"/>
      <c r="CH10" s="776">
        <v>-6</v>
      </c>
      <c r="CI10" s="777"/>
      <c r="CJ10" s="777"/>
      <c r="CK10" s="777"/>
      <c r="CL10" s="778"/>
      <c r="CM10" s="776">
        <v>467</v>
      </c>
      <c r="CN10" s="777"/>
      <c r="CO10" s="777"/>
      <c r="CP10" s="777"/>
      <c r="CQ10" s="778"/>
      <c r="CR10" s="776">
        <v>55</v>
      </c>
      <c r="CS10" s="777"/>
      <c r="CT10" s="777"/>
      <c r="CU10" s="777"/>
      <c r="CV10" s="778"/>
      <c r="CW10" s="776">
        <v>106</v>
      </c>
      <c r="CX10" s="777"/>
      <c r="CY10" s="777"/>
      <c r="CZ10" s="777"/>
      <c r="DA10" s="778"/>
      <c r="DB10" s="776" t="s">
        <v>607</v>
      </c>
      <c r="DC10" s="777"/>
      <c r="DD10" s="777"/>
      <c r="DE10" s="777"/>
      <c r="DF10" s="778"/>
      <c r="DG10" s="776" t="s">
        <v>607</v>
      </c>
      <c r="DH10" s="777"/>
      <c r="DI10" s="777"/>
      <c r="DJ10" s="777"/>
      <c r="DK10" s="778"/>
      <c r="DL10" s="776" t="s">
        <v>561</v>
      </c>
      <c r="DM10" s="777"/>
      <c r="DN10" s="777"/>
      <c r="DO10" s="777"/>
      <c r="DP10" s="778"/>
      <c r="DQ10" s="776" t="s">
        <v>572</v>
      </c>
      <c r="DR10" s="777"/>
      <c r="DS10" s="777"/>
      <c r="DT10" s="777"/>
      <c r="DU10" s="778"/>
      <c r="DV10" s="773"/>
      <c r="DW10" s="774"/>
      <c r="DX10" s="774"/>
      <c r="DY10" s="774"/>
      <c r="DZ10" s="779"/>
      <c r="EA10" s="234"/>
    </row>
    <row r="11" spans="1:131" s="235" customFormat="1" ht="26.25" customHeight="1" x14ac:dyDescent="0.25">
      <c r="A11" s="238">
        <v>5</v>
      </c>
      <c r="B11" s="780" t="s">
        <v>378</v>
      </c>
      <c r="C11" s="781"/>
      <c r="D11" s="781"/>
      <c r="E11" s="781"/>
      <c r="F11" s="781"/>
      <c r="G11" s="781"/>
      <c r="H11" s="781"/>
      <c r="I11" s="781"/>
      <c r="J11" s="781"/>
      <c r="K11" s="781"/>
      <c r="L11" s="781"/>
      <c r="M11" s="781"/>
      <c r="N11" s="781"/>
      <c r="O11" s="781"/>
      <c r="P11" s="782"/>
      <c r="Q11" s="783">
        <v>51</v>
      </c>
      <c r="R11" s="784"/>
      <c r="S11" s="784"/>
      <c r="T11" s="784"/>
      <c r="U11" s="784"/>
      <c r="V11" s="784">
        <v>51</v>
      </c>
      <c r="W11" s="784"/>
      <c r="X11" s="784"/>
      <c r="Y11" s="784"/>
      <c r="Z11" s="784"/>
      <c r="AA11" s="784" t="s">
        <v>561</v>
      </c>
      <c r="AB11" s="784"/>
      <c r="AC11" s="784"/>
      <c r="AD11" s="784"/>
      <c r="AE11" s="785"/>
      <c r="AF11" s="786" t="s">
        <v>122</v>
      </c>
      <c r="AG11" s="787"/>
      <c r="AH11" s="787"/>
      <c r="AI11" s="787"/>
      <c r="AJ11" s="788"/>
      <c r="AK11" s="769">
        <v>51</v>
      </c>
      <c r="AL11" s="770"/>
      <c r="AM11" s="770"/>
      <c r="AN11" s="770"/>
      <c r="AO11" s="770"/>
      <c r="AP11" s="770" t="s">
        <v>563</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583</v>
      </c>
      <c r="BT11" s="774"/>
      <c r="BU11" s="774"/>
      <c r="BV11" s="774"/>
      <c r="BW11" s="774"/>
      <c r="BX11" s="774"/>
      <c r="BY11" s="774"/>
      <c r="BZ11" s="774"/>
      <c r="CA11" s="774"/>
      <c r="CB11" s="774"/>
      <c r="CC11" s="774"/>
      <c r="CD11" s="774"/>
      <c r="CE11" s="774"/>
      <c r="CF11" s="774"/>
      <c r="CG11" s="775"/>
      <c r="CH11" s="776">
        <v>-1</v>
      </c>
      <c r="CI11" s="777"/>
      <c r="CJ11" s="777"/>
      <c r="CK11" s="777"/>
      <c r="CL11" s="778"/>
      <c r="CM11" s="776">
        <v>81</v>
      </c>
      <c r="CN11" s="777"/>
      <c r="CO11" s="777"/>
      <c r="CP11" s="777"/>
      <c r="CQ11" s="778"/>
      <c r="CR11" s="776">
        <v>30</v>
      </c>
      <c r="CS11" s="777"/>
      <c r="CT11" s="777"/>
      <c r="CU11" s="777"/>
      <c r="CV11" s="778"/>
      <c r="CW11" s="776">
        <v>18</v>
      </c>
      <c r="CX11" s="777"/>
      <c r="CY11" s="777"/>
      <c r="CZ11" s="777"/>
      <c r="DA11" s="778"/>
      <c r="DB11" s="776" t="s">
        <v>607</v>
      </c>
      <c r="DC11" s="777"/>
      <c r="DD11" s="777"/>
      <c r="DE11" s="777"/>
      <c r="DF11" s="778"/>
      <c r="DG11" s="776" t="s">
        <v>607</v>
      </c>
      <c r="DH11" s="777"/>
      <c r="DI11" s="777"/>
      <c r="DJ11" s="777"/>
      <c r="DK11" s="778"/>
      <c r="DL11" s="776" t="s">
        <v>561</v>
      </c>
      <c r="DM11" s="777"/>
      <c r="DN11" s="777"/>
      <c r="DO11" s="777"/>
      <c r="DP11" s="778"/>
      <c r="DQ11" s="776" t="s">
        <v>572</v>
      </c>
      <c r="DR11" s="777"/>
      <c r="DS11" s="777"/>
      <c r="DT11" s="777"/>
      <c r="DU11" s="778"/>
      <c r="DV11" s="773"/>
      <c r="DW11" s="774"/>
      <c r="DX11" s="774"/>
      <c r="DY11" s="774"/>
      <c r="DZ11" s="779"/>
      <c r="EA11" s="234"/>
    </row>
    <row r="12" spans="1:131" s="235" customFormat="1" ht="26.25" customHeight="1" x14ac:dyDescent="0.25">
      <c r="A12" s="238">
        <v>6</v>
      </c>
      <c r="B12" s="780" t="s">
        <v>379</v>
      </c>
      <c r="C12" s="781"/>
      <c r="D12" s="781"/>
      <c r="E12" s="781"/>
      <c r="F12" s="781"/>
      <c r="G12" s="781"/>
      <c r="H12" s="781"/>
      <c r="I12" s="781"/>
      <c r="J12" s="781"/>
      <c r="K12" s="781"/>
      <c r="L12" s="781"/>
      <c r="M12" s="781"/>
      <c r="N12" s="781"/>
      <c r="O12" s="781"/>
      <c r="P12" s="782"/>
      <c r="Q12" s="783">
        <v>47</v>
      </c>
      <c r="R12" s="784"/>
      <c r="S12" s="784"/>
      <c r="T12" s="784"/>
      <c r="U12" s="784"/>
      <c r="V12" s="784">
        <v>24</v>
      </c>
      <c r="W12" s="784"/>
      <c r="X12" s="784"/>
      <c r="Y12" s="784"/>
      <c r="Z12" s="784"/>
      <c r="AA12" s="784">
        <v>23</v>
      </c>
      <c r="AB12" s="784"/>
      <c r="AC12" s="784"/>
      <c r="AD12" s="784"/>
      <c r="AE12" s="785"/>
      <c r="AF12" s="786">
        <v>23</v>
      </c>
      <c r="AG12" s="787"/>
      <c r="AH12" s="787"/>
      <c r="AI12" s="787"/>
      <c r="AJ12" s="788"/>
      <c r="AK12" s="769" t="s">
        <v>561</v>
      </c>
      <c r="AL12" s="770"/>
      <c r="AM12" s="770"/>
      <c r="AN12" s="770"/>
      <c r="AO12" s="770"/>
      <c r="AP12" s="770" t="s">
        <v>561</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584</v>
      </c>
      <c r="BT12" s="774"/>
      <c r="BU12" s="774"/>
      <c r="BV12" s="774"/>
      <c r="BW12" s="774"/>
      <c r="BX12" s="774"/>
      <c r="BY12" s="774"/>
      <c r="BZ12" s="774"/>
      <c r="CA12" s="774"/>
      <c r="CB12" s="774"/>
      <c r="CC12" s="774"/>
      <c r="CD12" s="774"/>
      <c r="CE12" s="774"/>
      <c r="CF12" s="774"/>
      <c r="CG12" s="775"/>
      <c r="CH12" s="776">
        <v>12</v>
      </c>
      <c r="CI12" s="777"/>
      <c r="CJ12" s="777"/>
      <c r="CK12" s="777"/>
      <c r="CL12" s="778"/>
      <c r="CM12" s="776">
        <v>188</v>
      </c>
      <c r="CN12" s="777"/>
      <c r="CO12" s="777"/>
      <c r="CP12" s="777"/>
      <c r="CQ12" s="778"/>
      <c r="CR12" s="776">
        <v>30</v>
      </c>
      <c r="CS12" s="777"/>
      <c r="CT12" s="777"/>
      <c r="CU12" s="777"/>
      <c r="CV12" s="778"/>
      <c r="CW12" s="776">
        <v>85</v>
      </c>
      <c r="CX12" s="777"/>
      <c r="CY12" s="777"/>
      <c r="CZ12" s="777"/>
      <c r="DA12" s="778"/>
      <c r="DB12" s="776" t="s">
        <v>607</v>
      </c>
      <c r="DC12" s="777"/>
      <c r="DD12" s="777"/>
      <c r="DE12" s="777"/>
      <c r="DF12" s="778"/>
      <c r="DG12" s="776" t="s">
        <v>607</v>
      </c>
      <c r="DH12" s="777"/>
      <c r="DI12" s="777"/>
      <c r="DJ12" s="777"/>
      <c r="DK12" s="778"/>
      <c r="DL12" s="776" t="s">
        <v>561</v>
      </c>
      <c r="DM12" s="777"/>
      <c r="DN12" s="777"/>
      <c r="DO12" s="777"/>
      <c r="DP12" s="778"/>
      <c r="DQ12" s="776" t="s">
        <v>572</v>
      </c>
      <c r="DR12" s="777"/>
      <c r="DS12" s="777"/>
      <c r="DT12" s="777"/>
      <c r="DU12" s="778"/>
      <c r="DV12" s="773"/>
      <c r="DW12" s="774"/>
      <c r="DX12" s="774"/>
      <c r="DY12" s="774"/>
      <c r="DZ12" s="779"/>
      <c r="EA12" s="234"/>
    </row>
    <row r="13" spans="1:131" s="235" customFormat="1" ht="26.25" customHeight="1" x14ac:dyDescent="0.25">
      <c r="A13" s="238">
        <v>7</v>
      </c>
      <c r="B13" s="780" t="s">
        <v>380</v>
      </c>
      <c r="C13" s="781"/>
      <c r="D13" s="781"/>
      <c r="E13" s="781"/>
      <c r="F13" s="781"/>
      <c r="G13" s="781"/>
      <c r="H13" s="781"/>
      <c r="I13" s="781"/>
      <c r="J13" s="781"/>
      <c r="K13" s="781"/>
      <c r="L13" s="781"/>
      <c r="M13" s="781"/>
      <c r="N13" s="781"/>
      <c r="O13" s="781"/>
      <c r="P13" s="782"/>
      <c r="Q13" s="783">
        <v>231</v>
      </c>
      <c r="R13" s="784"/>
      <c r="S13" s="784"/>
      <c r="T13" s="784"/>
      <c r="U13" s="784"/>
      <c r="V13" s="784">
        <v>231</v>
      </c>
      <c r="W13" s="784"/>
      <c r="X13" s="784"/>
      <c r="Y13" s="784"/>
      <c r="Z13" s="784"/>
      <c r="AA13" s="784" t="s">
        <v>563</v>
      </c>
      <c r="AB13" s="784"/>
      <c r="AC13" s="784"/>
      <c r="AD13" s="784"/>
      <c r="AE13" s="785"/>
      <c r="AF13" s="786" t="s">
        <v>122</v>
      </c>
      <c r="AG13" s="787"/>
      <c r="AH13" s="787"/>
      <c r="AI13" s="787"/>
      <c r="AJ13" s="788"/>
      <c r="AK13" s="769">
        <v>138</v>
      </c>
      <c r="AL13" s="770"/>
      <c r="AM13" s="770"/>
      <c r="AN13" s="770"/>
      <c r="AO13" s="770"/>
      <c r="AP13" s="770">
        <v>188</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585</v>
      </c>
      <c r="BT13" s="774"/>
      <c r="BU13" s="774"/>
      <c r="BV13" s="774"/>
      <c r="BW13" s="774"/>
      <c r="BX13" s="774"/>
      <c r="BY13" s="774"/>
      <c r="BZ13" s="774"/>
      <c r="CA13" s="774"/>
      <c r="CB13" s="774"/>
      <c r="CC13" s="774"/>
      <c r="CD13" s="774"/>
      <c r="CE13" s="774"/>
      <c r="CF13" s="774"/>
      <c r="CG13" s="775"/>
      <c r="CH13" s="776">
        <v>-22</v>
      </c>
      <c r="CI13" s="777"/>
      <c r="CJ13" s="777"/>
      <c r="CK13" s="777"/>
      <c r="CL13" s="778"/>
      <c r="CM13" s="776">
        <v>288</v>
      </c>
      <c r="CN13" s="777"/>
      <c r="CO13" s="777"/>
      <c r="CP13" s="777"/>
      <c r="CQ13" s="778"/>
      <c r="CR13" s="776">
        <v>30</v>
      </c>
      <c r="CS13" s="777"/>
      <c r="CT13" s="777"/>
      <c r="CU13" s="777"/>
      <c r="CV13" s="778"/>
      <c r="CW13" s="776">
        <v>31</v>
      </c>
      <c r="CX13" s="777"/>
      <c r="CY13" s="777"/>
      <c r="CZ13" s="777"/>
      <c r="DA13" s="778"/>
      <c r="DB13" s="776" t="s">
        <v>607</v>
      </c>
      <c r="DC13" s="777"/>
      <c r="DD13" s="777"/>
      <c r="DE13" s="777"/>
      <c r="DF13" s="778"/>
      <c r="DG13" s="776" t="s">
        <v>607</v>
      </c>
      <c r="DH13" s="777"/>
      <c r="DI13" s="777"/>
      <c r="DJ13" s="777"/>
      <c r="DK13" s="778"/>
      <c r="DL13" s="776" t="s">
        <v>561</v>
      </c>
      <c r="DM13" s="777"/>
      <c r="DN13" s="777"/>
      <c r="DO13" s="777"/>
      <c r="DP13" s="778"/>
      <c r="DQ13" s="776" t="s">
        <v>572</v>
      </c>
      <c r="DR13" s="777"/>
      <c r="DS13" s="777"/>
      <c r="DT13" s="777"/>
      <c r="DU13" s="778"/>
      <c r="DV13" s="773"/>
      <c r="DW13" s="774"/>
      <c r="DX13" s="774"/>
      <c r="DY13" s="774"/>
      <c r="DZ13" s="779"/>
      <c r="EA13" s="234"/>
    </row>
    <row r="14" spans="1:131" s="235" customFormat="1" ht="26.25" customHeight="1" x14ac:dyDescent="0.2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586</v>
      </c>
      <c r="BT14" s="774"/>
      <c r="BU14" s="774"/>
      <c r="BV14" s="774"/>
      <c r="BW14" s="774"/>
      <c r="BX14" s="774"/>
      <c r="BY14" s="774"/>
      <c r="BZ14" s="774"/>
      <c r="CA14" s="774"/>
      <c r="CB14" s="774"/>
      <c r="CC14" s="774"/>
      <c r="CD14" s="774"/>
      <c r="CE14" s="774"/>
      <c r="CF14" s="774"/>
      <c r="CG14" s="775"/>
      <c r="CH14" s="776">
        <v>-4</v>
      </c>
      <c r="CI14" s="777"/>
      <c r="CJ14" s="777"/>
      <c r="CK14" s="777"/>
      <c r="CL14" s="778"/>
      <c r="CM14" s="776">
        <v>61</v>
      </c>
      <c r="CN14" s="777"/>
      <c r="CO14" s="777"/>
      <c r="CP14" s="777"/>
      <c r="CQ14" s="778"/>
      <c r="CR14" s="776">
        <v>30</v>
      </c>
      <c r="CS14" s="777"/>
      <c r="CT14" s="777"/>
      <c r="CU14" s="777"/>
      <c r="CV14" s="778"/>
      <c r="CW14" s="776">
        <v>276</v>
      </c>
      <c r="CX14" s="777"/>
      <c r="CY14" s="777"/>
      <c r="CZ14" s="777"/>
      <c r="DA14" s="778"/>
      <c r="DB14" s="776" t="s">
        <v>607</v>
      </c>
      <c r="DC14" s="777"/>
      <c r="DD14" s="777"/>
      <c r="DE14" s="777"/>
      <c r="DF14" s="778"/>
      <c r="DG14" s="776" t="s">
        <v>607</v>
      </c>
      <c r="DH14" s="777"/>
      <c r="DI14" s="777"/>
      <c r="DJ14" s="777"/>
      <c r="DK14" s="778"/>
      <c r="DL14" s="776" t="s">
        <v>561</v>
      </c>
      <c r="DM14" s="777"/>
      <c r="DN14" s="777"/>
      <c r="DO14" s="777"/>
      <c r="DP14" s="778"/>
      <c r="DQ14" s="776" t="s">
        <v>572</v>
      </c>
      <c r="DR14" s="777"/>
      <c r="DS14" s="777"/>
      <c r="DT14" s="777"/>
      <c r="DU14" s="778"/>
      <c r="DV14" s="773"/>
      <c r="DW14" s="774"/>
      <c r="DX14" s="774"/>
      <c r="DY14" s="774"/>
      <c r="DZ14" s="779"/>
      <c r="EA14" s="234"/>
    </row>
    <row r="15" spans="1:131" s="235" customFormat="1" ht="26.25" customHeight="1" x14ac:dyDescent="0.2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608</v>
      </c>
      <c r="BT15" s="774"/>
      <c r="BU15" s="774"/>
      <c r="BV15" s="774"/>
      <c r="BW15" s="774"/>
      <c r="BX15" s="774"/>
      <c r="BY15" s="774"/>
      <c r="BZ15" s="774"/>
      <c r="CA15" s="774"/>
      <c r="CB15" s="774"/>
      <c r="CC15" s="774"/>
      <c r="CD15" s="774"/>
      <c r="CE15" s="774"/>
      <c r="CF15" s="774"/>
      <c r="CG15" s="775"/>
      <c r="CH15" s="776">
        <v>6</v>
      </c>
      <c r="CI15" s="777"/>
      <c r="CJ15" s="777"/>
      <c r="CK15" s="777"/>
      <c r="CL15" s="778"/>
      <c r="CM15" s="776">
        <v>469</v>
      </c>
      <c r="CN15" s="777"/>
      <c r="CO15" s="777"/>
      <c r="CP15" s="777"/>
      <c r="CQ15" s="778"/>
      <c r="CR15" s="776">
        <v>371</v>
      </c>
      <c r="CS15" s="777"/>
      <c r="CT15" s="777"/>
      <c r="CU15" s="777"/>
      <c r="CV15" s="778"/>
      <c r="CW15" s="776">
        <v>370</v>
      </c>
      <c r="CX15" s="777"/>
      <c r="CY15" s="777"/>
      <c r="CZ15" s="777"/>
      <c r="DA15" s="778"/>
      <c r="DB15" s="776" t="s">
        <v>607</v>
      </c>
      <c r="DC15" s="777"/>
      <c r="DD15" s="777"/>
      <c r="DE15" s="777"/>
      <c r="DF15" s="778"/>
      <c r="DG15" s="776" t="s">
        <v>607</v>
      </c>
      <c r="DH15" s="777"/>
      <c r="DI15" s="777"/>
      <c r="DJ15" s="777"/>
      <c r="DK15" s="778"/>
      <c r="DL15" s="776" t="s">
        <v>561</v>
      </c>
      <c r="DM15" s="777"/>
      <c r="DN15" s="777"/>
      <c r="DO15" s="777"/>
      <c r="DP15" s="778"/>
      <c r="DQ15" s="776" t="s">
        <v>572</v>
      </c>
      <c r="DR15" s="777"/>
      <c r="DS15" s="777"/>
      <c r="DT15" s="777"/>
      <c r="DU15" s="778"/>
      <c r="DV15" s="773"/>
      <c r="DW15" s="774"/>
      <c r="DX15" s="774"/>
      <c r="DY15" s="774"/>
      <c r="DZ15" s="779"/>
      <c r="EA15" s="234"/>
    </row>
    <row r="16" spans="1:131" s="235" customFormat="1" ht="26.25" customHeight="1" x14ac:dyDescent="0.2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587</v>
      </c>
      <c r="BT16" s="774"/>
      <c r="BU16" s="774"/>
      <c r="BV16" s="774"/>
      <c r="BW16" s="774"/>
      <c r="BX16" s="774"/>
      <c r="BY16" s="774"/>
      <c r="BZ16" s="774"/>
      <c r="CA16" s="774"/>
      <c r="CB16" s="774"/>
      <c r="CC16" s="774"/>
      <c r="CD16" s="774"/>
      <c r="CE16" s="774"/>
      <c r="CF16" s="774"/>
      <c r="CG16" s="775"/>
      <c r="CH16" s="776">
        <v>0</v>
      </c>
      <c r="CI16" s="777"/>
      <c r="CJ16" s="777"/>
      <c r="CK16" s="777"/>
      <c r="CL16" s="778"/>
      <c r="CM16" s="776">
        <v>29</v>
      </c>
      <c r="CN16" s="777"/>
      <c r="CO16" s="777"/>
      <c r="CP16" s="777"/>
      <c r="CQ16" s="778"/>
      <c r="CR16" s="776">
        <v>10</v>
      </c>
      <c r="CS16" s="777"/>
      <c r="CT16" s="777"/>
      <c r="CU16" s="777"/>
      <c r="CV16" s="778"/>
      <c r="CW16" s="776">
        <v>170</v>
      </c>
      <c r="CX16" s="777"/>
      <c r="CY16" s="777"/>
      <c r="CZ16" s="777"/>
      <c r="DA16" s="778"/>
      <c r="DB16" s="776" t="s">
        <v>607</v>
      </c>
      <c r="DC16" s="777"/>
      <c r="DD16" s="777"/>
      <c r="DE16" s="777"/>
      <c r="DF16" s="778"/>
      <c r="DG16" s="776" t="s">
        <v>607</v>
      </c>
      <c r="DH16" s="777"/>
      <c r="DI16" s="777"/>
      <c r="DJ16" s="777"/>
      <c r="DK16" s="778"/>
      <c r="DL16" s="776" t="s">
        <v>561</v>
      </c>
      <c r="DM16" s="777"/>
      <c r="DN16" s="777"/>
      <c r="DO16" s="777"/>
      <c r="DP16" s="778"/>
      <c r="DQ16" s="776" t="s">
        <v>572</v>
      </c>
      <c r="DR16" s="777"/>
      <c r="DS16" s="777"/>
      <c r="DT16" s="777"/>
      <c r="DU16" s="778"/>
      <c r="DV16" s="773"/>
      <c r="DW16" s="774"/>
      <c r="DX16" s="774"/>
      <c r="DY16" s="774"/>
      <c r="DZ16" s="779"/>
      <c r="EA16" s="234"/>
    </row>
    <row r="17" spans="1:131" s="235" customFormat="1" ht="26.25" customHeight="1" x14ac:dyDescent="0.2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588</v>
      </c>
      <c r="BT17" s="774"/>
      <c r="BU17" s="774"/>
      <c r="BV17" s="774"/>
      <c r="BW17" s="774"/>
      <c r="BX17" s="774"/>
      <c r="BY17" s="774"/>
      <c r="BZ17" s="774"/>
      <c r="CA17" s="774"/>
      <c r="CB17" s="774"/>
      <c r="CC17" s="774"/>
      <c r="CD17" s="774"/>
      <c r="CE17" s="774"/>
      <c r="CF17" s="774"/>
      <c r="CG17" s="775"/>
      <c r="CH17" s="776">
        <v>2</v>
      </c>
      <c r="CI17" s="777"/>
      <c r="CJ17" s="777"/>
      <c r="CK17" s="777"/>
      <c r="CL17" s="778"/>
      <c r="CM17" s="776">
        <v>1251</v>
      </c>
      <c r="CN17" s="777"/>
      <c r="CO17" s="777"/>
      <c r="CP17" s="777"/>
      <c r="CQ17" s="778"/>
      <c r="CR17" s="776">
        <v>600</v>
      </c>
      <c r="CS17" s="777"/>
      <c r="CT17" s="777"/>
      <c r="CU17" s="777"/>
      <c r="CV17" s="778"/>
      <c r="CW17" s="776">
        <v>34</v>
      </c>
      <c r="CX17" s="777"/>
      <c r="CY17" s="777"/>
      <c r="CZ17" s="777"/>
      <c r="DA17" s="778"/>
      <c r="DB17" s="776" t="s">
        <v>607</v>
      </c>
      <c r="DC17" s="777"/>
      <c r="DD17" s="777"/>
      <c r="DE17" s="777"/>
      <c r="DF17" s="778"/>
      <c r="DG17" s="776" t="s">
        <v>607</v>
      </c>
      <c r="DH17" s="777"/>
      <c r="DI17" s="777"/>
      <c r="DJ17" s="777"/>
      <c r="DK17" s="778"/>
      <c r="DL17" s="776" t="s">
        <v>561</v>
      </c>
      <c r="DM17" s="777"/>
      <c r="DN17" s="777"/>
      <c r="DO17" s="777"/>
      <c r="DP17" s="778"/>
      <c r="DQ17" s="776" t="s">
        <v>572</v>
      </c>
      <c r="DR17" s="777"/>
      <c r="DS17" s="777"/>
      <c r="DT17" s="777"/>
      <c r="DU17" s="778"/>
      <c r="DV17" s="773"/>
      <c r="DW17" s="774"/>
      <c r="DX17" s="774"/>
      <c r="DY17" s="774"/>
      <c r="DZ17" s="779"/>
      <c r="EA17" s="234"/>
    </row>
    <row r="18" spans="1:131" s="235" customFormat="1" ht="26.25" customHeight="1" x14ac:dyDescent="0.2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t="s">
        <v>589</v>
      </c>
      <c r="BS18" s="773" t="s">
        <v>601</v>
      </c>
      <c r="BT18" s="774"/>
      <c r="BU18" s="774"/>
      <c r="BV18" s="774"/>
      <c r="BW18" s="774"/>
      <c r="BX18" s="774"/>
      <c r="BY18" s="774"/>
      <c r="BZ18" s="774"/>
      <c r="CA18" s="774"/>
      <c r="CB18" s="774"/>
      <c r="CC18" s="774"/>
      <c r="CD18" s="774"/>
      <c r="CE18" s="774"/>
      <c r="CF18" s="774"/>
      <c r="CG18" s="775"/>
      <c r="CH18" s="776">
        <v>0</v>
      </c>
      <c r="CI18" s="777"/>
      <c r="CJ18" s="777"/>
      <c r="CK18" s="777"/>
      <c r="CL18" s="778"/>
      <c r="CM18" s="776">
        <v>196</v>
      </c>
      <c r="CN18" s="777"/>
      <c r="CO18" s="777"/>
      <c r="CP18" s="777"/>
      <c r="CQ18" s="778"/>
      <c r="CR18" s="776">
        <v>15</v>
      </c>
      <c r="CS18" s="777"/>
      <c r="CT18" s="777"/>
      <c r="CU18" s="777"/>
      <c r="CV18" s="778"/>
      <c r="CW18" s="776">
        <v>3</v>
      </c>
      <c r="CX18" s="777"/>
      <c r="CY18" s="777"/>
      <c r="CZ18" s="777"/>
      <c r="DA18" s="778"/>
      <c r="DB18" s="776" t="s">
        <v>607</v>
      </c>
      <c r="DC18" s="777"/>
      <c r="DD18" s="777"/>
      <c r="DE18" s="777"/>
      <c r="DF18" s="778"/>
      <c r="DG18" s="776" t="s">
        <v>607</v>
      </c>
      <c r="DH18" s="777"/>
      <c r="DI18" s="777"/>
      <c r="DJ18" s="777"/>
      <c r="DK18" s="778"/>
      <c r="DL18" s="776" t="s">
        <v>561</v>
      </c>
      <c r="DM18" s="777"/>
      <c r="DN18" s="777"/>
      <c r="DO18" s="777"/>
      <c r="DP18" s="778"/>
      <c r="DQ18" s="776" t="s">
        <v>572</v>
      </c>
      <c r="DR18" s="777"/>
      <c r="DS18" s="777"/>
      <c r="DT18" s="777"/>
      <c r="DU18" s="778"/>
      <c r="DV18" s="773"/>
      <c r="DW18" s="774"/>
      <c r="DX18" s="774"/>
      <c r="DY18" s="774"/>
      <c r="DZ18" s="779"/>
      <c r="EA18" s="234"/>
    </row>
    <row r="19" spans="1:131" s="235" customFormat="1" ht="26.25" customHeight="1" x14ac:dyDescent="0.2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590</v>
      </c>
      <c r="BT19" s="774"/>
      <c r="BU19" s="774"/>
      <c r="BV19" s="774"/>
      <c r="BW19" s="774"/>
      <c r="BX19" s="774"/>
      <c r="BY19" s="774"/>
      <c r="BZ19" s="774"/>
      <c r="CA19" s="774"/>
      <c r="CB19" s="774"/>
      <c r="CC19" s="774"/>
      <c r="CD19" s="774"/>
      <c r="CE19" s="774"/>
      <c r="CF19" s="774"/>
      <c r="CG19" s="775"/>
      <c r="CH19" s="776">
        <v>2</v>
      </c>
      <c r="CI19" s="777"/>
      <c r="CJ19" s="777"/>
      <c r="CK19" s="777"/>
      <c r="CL19" s="778"/>
      <c r="CM19" s="776">
        <v>21</v>
      </c>
      <c r="CN19" s="777"/>
      <c r="CO19" s="777"/>
      <c r="CP19" s="777"/>
      <c r="CQ19" s="778"/>
      <c r="CR19" s="776">
        <v>5</v>
      </c>
      <c r="CS19" s="777"/>
      <c r="CT19" s="777"/>
      <c r="CU19" s="777"/>
      <c r="CV19" s="778"/>
      <c r="CW19" s="776" t="s">
        <v>607</v>
      </c>
      <c r="CX19" s="777"/>
      <c r="CY19" s="777"/>
      <c r="CZ19" s="777"/>
      <c r="DA19" s="778"/>
      <c r="DB19" s="776" t="s">
        <v>607</v>
      </c>
      <c r="DC19" s="777"/>
      <c r="DD19" s="777"/>
      <c r="DE19" s="777"/>
      <c r="DF19" s="778"/>
      <c r="DG19" s="776" t="s">
        <v>607</v>
      </c>
      <c r="DH19" s="777"/>
      <c r="DI19" s="777"/>
      <c r="DJ19" s="777"/>
      <c r="DK19" s="778"/>
      <c r="DL19" s="776" t="s">
        <v>561</v>
      </c>
      <c r="DM19" s="777"/>
      <c r="DN19" s="777"/>
      <c r="DO19" s="777"/>
      <c r="DP19" s="778"/>
      <c r="DQ19" s="776" t="s">
        <v>572</v>
      </c>
      <c r="DR19" s="777"/>
      <c r="DS19" s="777"/>
      <c r="DT19" s="777"/>
      <c r="DU19" s="778"/>
      <c r="DV19" s="773"/>
      <c r="DW19" s="774"/>
      <c r="DX19" s="774"/>
      <c r="DY19" s="774"/>
      <c r="DZ19" s="779"/>
      <c r="EA19" s="234"/>
    </row>
    <row r="20" spans="1:131" s="235" customFormat="1" ht="26.25" customHeight="1" x14ac:dyDescent="0.2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591</v>
      </c>
      <c r="BT20" s="774"/>
      <c r="BU20" s="774"/>
      <c r="BV20" s="774"/>
      <c r="BW20" s="774"/>
      <c r="BX20" s="774"/>
      <c r="BY20" s="774"/>
      <c r="BZ20" s="774"/>
      <c r="CA20" s="774"/>
      <c r="CB20" s="774"/>
      <c r="CC20" s="774"/>
      <c r="CD20" s="774"/>
      <c r="CE20" s="774"/>
      <c r="CF20" s="774"/>
      <c r="CG20" s="775"/>
      <c r="CH20" s="776">
        <v>1</v>
      </c>
      <c r="CI20" s="777"/>
      <c r="CJ20" s="777"/>
      <c r="CK20" s="777"/>
      <c r="CL20" s="778"/>
      <c r="CM20" s="776">
        <v>39</v>
      </c>
      <c r="CN20" s="777"/>
      <c r="CO20" s="777"/>
      <c r="CP20" s="777"/>
      <c r="CQ20" s="778"/>
      <c r="CR20" s="776">
        <v>30</v>
      </c>
      <c r="CS20" s="777"/>
      <c r="CT20" s="777"/>
      <c r="CU20" s="777"/>
      <c r="CV20" s="778"/>
      <c r="CW20" s="776">
        <v>60</v>
      </c>
      <c r="CX20" s="777"/>
      <c r="CY20" s="777"/>
      <c r="CZ20" s="777"/>
      <c r="DA20" s="778"/>
      <c r="DB20" s="776" t="s">
        <v>607</v>
      </c>
      <c r="DC20" s="777"/>
      <c r="DD20" s="777"/>
      <c r="DE20" s="777"/>
      <c r="DF20" s="778"/>
      <c r="DG20" s="776" t="s">
        <v>607</v>
      </c>
      <c r="DH20" s="777"/>
      <c r="DI20" s="777"/>
      <c r="DJ20" s="777"/>
      <c r="DK20" s="778"/>
      <c r="DL20" s="776" t="s">
        <v>561</v>
      </c>
      <c r="DM20" s="777"/>
      <c r="DN20" s="777"/>
      <c r="DO20" s="777"/>
      <c r="DP20" s="778"/>
      <c r="DQ20" s="776" t="s">
        <v>572</v>
      </c>
      <c r="DR20" s="777"/>
      <c r="DS20" s="777"/>
      <c r="DT20" s="777"/>
      <c r="DU20" s="778"/>
      <c r="DV20" s="773"/>
      <c r="DW20" s="774"/>
      <c r="DX20" s="774"/>
      <c r="DY20" s="774"/>
      <c r="DZ20" s="779"/>
      <c r="EA20" s="234"/>
    </row>
    <row r="21" spans="1:131" s="235" customFormat="1" ht="26.25" customHeight="1" thickBot="1" x14ac:dyDescent="0.3">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t="s">
        <v>589</v>
      </c>
      <c r="BS21" s="773" t="s">
        <v>592</v>
      </c>
      <c r="BT21" s="774"/>
      <c r="BU21" s="774"/>
      <c r="BV21" s="774"/>
      <c r="BW21" s="774"/>
      <c r="BX21" s="774"/>
      <c r="BY21" s="774"/>
      <c r="BZ21" s="774"/>
      <c r="CA21" s="774"/>
      <c r="CB21" s="774"/>
      <c r="CC21" s="774"/>
      <c r="CD21" s="774"/>
      <c r="CE21" s="774"/>
      <c r="CF21" s="774"/>
      <c r="CG21" s="775"/>
      <c r="CH21" s="776">
        <v>-2</v>
      </c>
      <c r="CI21" s="777"/>
      <c r="CJ21" s="777"/>
      <c r="CK21" s="777"/>
      <c r="CL21" s="778"/>
      <c r="CM21" s="776">
        <v>-372</v>
      </c>
      <c r="CN21" s="777"/>
      <c r="CO21" s="777"/>
      <c r="CP21" s="777"/>
      <c r="CQ21" s="778"/>
      <c r="CR21" s="776">
        <v>50</v>
      </c>
      <c r="CS21" s="777"/>
      <c r="CT21" s="777"/>
      <c r="CU21" s="777"/>
      <c r="CV21" s="778"/>
      <c r="CW21" s="776">
        <v>63</v>
      </c>
      <c r="CX21" s="777"/>
      <c r="CY21" s="777"/>
      <c r="CZ21" s="777"/>
      <c r="DA21" s="778"/>
      <c r="DB21" s="776" t="s">
        <v>607</v>
      </c>
      <c r="DC21" s="777"/>
      <c r="DD21" s="777"/>
      <c r="DE21" s="777"/>
      <c r="DF21" s="778"/>
      <c r="DG21" s="776">
        <v>4034</v>
      </c>
      <c r="DH21" s="777"/>
      <c r="DI21" s="777"/>
      <c r="DJ21" s="777"/>
      <c r="DK21" s="778"/>
      <c r="DL21" s="776" t="s">
        <v>561</v>
      </c>
      <c r="DM21" s="777"/>
      <c r="DN21" s="777"/>
      <c r="DO21" s="777"/>
      <c r="DP21" s="778"/>
      <c r="DQ21" s="776" t="s">
        <v>572</v>
      </c>
      <c r="DR21" s="777"/>
      <c r="DS21" s="777"/>
      <c r="DT21" s="777"/>
      <c r="DU21" s="778"/>
      <c r="DV21" s="773"/>
      <c r="DW21" s="774"/>
      <c r="DX21" s="774"/>
      <c r="DY21" s="774"/>
      <c r="DZ21" s="779"/>
      <c r="EA21" s="234"/>
    </row>
    <row r="22" spans="1:131" s="235" customFormat="1" ht="26.25" customHeight="1" x14ac:dyDescent="0.2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381</v>
      </c>
      <c r="BA22" s="806"/>
      <c r="BB22" s="806"/>
      <c r="BC22" s="806"/>
      <c r="BD22" s="807"/>
      <c r="BE22" s="233"/>
      <c r="BF22" s="233"/>
      <c r="BG22" s="233"/>
      <c r="BH22" s="233"/>
      <c r="BI22" s="233"/>
      <c r="BJ22" s="233"/>
      <c r="BK22" s="233"/>
      <c r="BL22" s="233"/>
      <c r="BM22" s="233"/>
      <c r="BN22" s="233"/>
      <c r="BO22" s="233"/>
      <c r="BP22" s="233"/>
      <c r="BQ22" s="238">
        <v>16</v>
      </c>
      <c r="BR22" s="239" t="s">
        <v>589</v>
      </c>
      <c r="BS22" s="773" t="s">
        <v>593</v>
      </c>
      <c r="BT22" s="774"/>
      <c r="BU22" s="774"/>
      <c r="BV22" s="774"/>
      <c r="BW22" s="774"/>
      <c r="BX22" s="774"/>
      <c r="BY22" s="774"/>
      <c r="BZ22" s="774"/>
      <c r="CA22" s="774"/>
      <c r="CB22" s="774"/>
      <c r="CC22" s="774"/>
      <c r="CD22" s="774"/>
      <c r="CE22" s="774"/>
      <c r="CF22" s="774"/>
      <c r="CG22" s="775"/>
      <c r="CH22" s="776">
        <v>-3</v>
      </c>
      <c r="CI22" s="777"/>
      <c r="CJ22" s="777"/>
      <c r="CK22" s="777"/>
      <c r="CL22" s="778"/>
      <c r="CM22" s="776">
        <v>61</v>
      </c>
      <c r="CN22" s="777"/>
      <c r="CO22" s="777"/>
      <c r="CP22" s="777"/>
      <c r="CQ22" s="778"/>
      <c r="CR22" s="776">
        <v>73</v>
      </c>
      <c r="CS22" s="777"/>
      <c r="CT22" s="777"/>
      <c r="CU22" s="777"/>
      <c r="CV22" s="778"/>
      <c r="CW22" s="776">
        <v>44</v>
      </c>
      <c r="CX22" s="777"/>
      <c r="CY22" s="777"/>
      <c r="CZ22" s="777"/>
      <c r="DA22" s="778"/>
      <c r="DB22" s="776" t="s">
        <v>607</v>
      </c>
      <c r="DC22" s="777"/>
      <c r="DD22" s="777"/>
      <c r="DE22" s="777"/>
      <c r="DF22" s="778"/>
      <c r="DG22" s="776" t="s">
        <v>609</v>
      </c>
      <c r="DH22" s="777"/>
      <c r="DI22" s="777"/>
      <c r="DJ22" s="777"/>
      <c r="DK22" s="778"/>
      <c r="DL22" s="776" t="s">
        <v>561</v>
      </c>
      <c r="DM22" s="777"/>
      <c r="DN22" s="777"/>
      <c r="DO22" s="777"/>
      <c r="DP22" s="778"/>
      <c r="DQ22" s="776" t="s">
        <v>572</v>
      </c>
      <c r="DR22" s="777"/>
      <c r="DS22" s="777"/>
      <c r="DT22" s="777"/>
      <c r="DU22" s="778"/>
      <c r="DV22" s="773"/>
      <c r="DW22" s="774"/>
      <c r="DX22" s="774"/>
      <c r="DY22" s="774"/>
      <c r="DZ22" s="779"/>
      <c r="EA22" s="234"/>
    </row>
    <row r="23" spans="1:131" s="235" customFormat="1" ht="26.25" customHeight="1" thickBot="1" x14ac:dyDescent="0.3">
      <c r="A23" s="240" t="s">
        <v>382</v>
      </c>
      <c r="B23" s="789" t="s">
        <v>383</v>
      </c>
      <c r="C23" s="790"/>
      <c r="D23" s="790"/>
      <c r="E23" s="790"/>
      <c r="F23" s="790"/>
      <c r="G23" s="790"/>
      <c r="H23" s="790"/>
      <c r="I23" s="790"/>
      <c r="J23" s="790"/>
      <c r="K23" s="790"/>
      <c r="L23" s="790"/>
      <c r="M23" s="790"/>
      <c r="N23" s="790"/>
      <c r="O23" s="790"/>
      <c r="P23" s="791"/>
      <c r="Q23" s="792">
        <v>182822</v>
      </c>
      <c r="R23" s="793"/>
      <c r="S23" s="793"/>
      <c r="T23" s="793"/>
      <c r="U23" s="793"/>
      <c r="V23" s="793">
        <v>178454</v>
      </c>
      <c r="W23" s="793"/>
      <c r="X23" s="793"/>
      <c r="Y23" s="793"/>
      <c r="Z23" s="793"/>
      <c r="AA23" s="793">
        <v>4368</v>
      </c>
      <c r="AB23" s="793"/>
      <c r="AC23" s="793"/>
      <c r="AD23" s="793"/>
      <c r="AE23" s="794"/>
      <c r="AF23" s="795">
        <v>3404</v>
      </c>
      <c r="AG23" s="793"/>
      <c r="AH23" s="793"/>
      <c r="AI23" s="793"/>
      <c r="AJ23" s="796"/>
      <c r="AK23" s="797"/>
      <c r="AL23" s="798"/>
      <c r="AM23" s="798"/>
      <c r="AN23" s="798"/>
      <c r="AO23" s="798"/>
      <c r="AP23" s="793">
        <v>225379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594</v>
      </c>
      <c r="BT23" s="774"/>
      <c r="BU23" s="774"/>
      <c r="BV23" s="774"/>
      <c r="BW23" s="774"/>
      <c r="BX23" s="774"/>
      <c r="BY23" s="774"/>
      <c r="BZ23" s="774"/>
      <c r="CA23" s="774"/>
      <c r="CB23" s="774"/>
      <c r="CC23" s="774"/>
      <c r="CD23" s="774"/>
      <c r="CE23" s="774"/>
      <c r="CF23" s="774"/>
      <c r="CG23" s="775"/>
      <c r="CH23" s="776">
        <v>-1</v>
      </c>
      <c r="CI23" s="777"/>
      <c r="CJ23" s="777"/>
      <c r="CK23" s="777"/>
      <c r="CL23" s="778"/>
      <c r="CM23" s="776">
        <v>42</v>
      </c>
      <c r="CN23" s="777"/>
      <c r="CO23" s="777"/>
      <c r="CP23" s="777"/>
      <c r="CQ23" s="778"/>
      <c r="CR23" s="776">
        <v>35</v>
      </c>
      <c r="CS23" s="777"/>
      <c r="CT23" s="777"/>
      <c r="CU23" s="777"/>
      <c r="CV23" s="778"/>
      <c r="CW23" s="776">
        <v>21</v>
      </c>
      <c r="CX23" s="777"/>
      <c r="CY23" s="777"/>
      <c r="CZ23" s="777"/>
      <c r="DA23" s="778"/>
      <c r="DB23" s="776" t="s">
        <v>607</v>
      </c>
      <c r="DC23" s="777"/>
      <c r="DD23" s="777"/>
      <c r="DE23" s="777"/>
      <c r="DF23" s="778"/>
      <c r="DG23" s="776" t="s">
        <v>609</v>
      </c>
      <c r="DH23" s="777"/>
      <c r="DI23" s="777"/>
      <c r="DJ23" s="777"/>
      <c r="DK23" s="778"/>
      <c r="DL23" s="776" t="s">
        <v>561</v>
      </c>
      <c r="DM23" s="777"/>
      <c r="DN23" s="777"/>
      <c r="DO23" s="777"/>
      <c r="DP23" s="778"/>
      <c r="DQ23" s="776" t="s">
        <v>572</v>
      </c>
      <c r="DR23" s="777"/>
      <c r="DS23" s="777"/>
      <c r="DT23" s="777"/>
      <c r="DU23" s="778"/>
      <c r="DV23" s="773"/>
      <c r="DW23" s="774"/>
      <c r="DX23" s="774"/>
      <c r="DY23" s="774"/>
      <c r="DZ23" s="779"/>
      <c r="EA23" s="234"/>
    </row>
    <row r="24" spans="1:131" s="235" customFormat="1" ht="26.25" customHeight="1" x14ac:dyDescent="0.25">
      <c r="A24" s="808" t="s">
        <v>384</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595</v>
      </c>
      <c r="BT24" s="774"/>
      <c r="BU24" s="774"/>
      <c r="BV24" s="774"/>
      <c r="BW24" s="774"/>
      <c r="BX24" s="774"/>
      <c r="BY24" s="774"/>
      <c r="BZ24" s="774"/>
      <c r="CA24" s="774"/>
      <c r="CB24" s="774"/>
      <c r="CC24" s="774"/>
      <c r="CD24" s="774"/>
      <c r="CE24" s="774"/>
      <c r="CF24" s="774"/>
      <c r="CG24" s="775"/>
      <c r="CH24" s="776">
        <v>3</v>
      </c>
      <c r="CI24" s="777"/>
      <c r="CJ24" s="777"/>
      <c r="CK24" s="777"/>
      <c r="CL24" s="778"/>
      <c r="CM24" s="776">
        <v>128</v>
      </c>
      <c r="CN24" s="777"/>
      <c r="CO24" s="777"/>
      <c r="CP24" s="777"/>
      <c r="CQ24" s="778"/>
      <c r="CR24" s="776">
        <v>48</v>
      </c>
      <c r="CS24" s="777"/>
      <c r="CT24" s="777"/>
      <c r="CU24" s="777"/>
      <c r="CV24" s="778"/>
      <c r="CW24" s="776" t="s">
        <v>610</v>
      </c>
      <c r="CX24" s="777"/>
      <c r="CY24" s="777"/>
      <c r="CZ24" s="777"/>
      <c r="DA24" s="778"/>
      <c r="DB24" s="776" t="s">
        <v>607</v>
      </c>
      <c r="DC24" s="777"/>
      <c r="DD24" s="777"/>
      <c r="DE24" s="777"/>
      <c r="DF24" s="778"/>
      <c r="DG24" s="776" t="s">
        <v>609</v>
      </c>
      <c r="DH24" s="777"/>
      <c r="DI24" s="777"/>
      <c r="DJ24" s="777"/>
      <c r="DK24" s="778"/>
      <c r="DL24" s="776" t="s">
        <v>561</v>
      </c>
      <c r="DM24" s="777"/>
      <c r="DN24" s="777"/>
      <c r="DO24" s="777"/>
      <c r="DP24" s="778"/>
      <c r="DQ24" s="776" t="s">
        <v>572</v>
      </c>
      <c r="DR24" s="777"/>
      <c r="DS24" s="777"/>
      <c r="DT24" s="777"/>
      <c r="DU24" s="778"/>
      <c r="DV24" s="773"/>
      <c r="DW24" s="774"/>
      <c r="DX24" s="774"/>
      <c r="DY24" s="774"/>
      <c r="DZ24" s="779"/>
      <c r="EA24" s="234"/>
    </row>
    <row r="25" spans="1:131" ht="26.25" customHeight="1" thickBot="1" x14ac:dyDescent="0.3">
      <c r="A25" s="725" t="s">
        <v>385</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t="s">
        <v>589</v>
      </c>
      <c r="BS25" s="773" t="s">
        <v>596</v>
      </c>
      <c r="BT25" s="774"/>
      <c r="BU25" s="774"/>
      <c r="BV25" s="774"/>
      <c r="BW25" s="774"/>
      <c r="BX25" s="774"/>
      <c r="BY25" s="774"/>
      <c r="BZ25" s="774"/>
      <c r="CA25" s="774"/>
      <c r="CB25" s="774"/>
      <c r="CC25" s="774"/>
      <c r="CD25" s="774"/>
      <c r="CE25" s="774"/>
      <c r="CF25" s="774"/>
      <c r="CG25" s="775"/>
      <c r="CH25" s="776">
        <v>-98</v>
      </c>
      <c r="CI25" s="777"/>
      <c r="CJ25" s="777"/>
      <c r="CK25" s="777"/>
      <c r="CL25" s="778"/>
      <c r="CM25" s="776">
        <v>301</v>
      </c>
      <c r="CN25" s="777"/>
      <c r="CO25" s="777"/>
      <c r="CP25" s="777"/>
      <c r="CQ25" s="778"/>
      <c r="CR25" s="776">
        <v>19</v>
      </c>
      <c r="CS25" s="777"/>
      <c r="CT25" s="777"/>
      <c r="CU25" s="777"/>
      <c r="CV25" s="778"/>
      <c r="CW25" s="776">
        <v>22</v>
      </c>
      <c r="CX25" s="777"/>
      <c r="CY25" s="777"/>
      <c r="CZ25" s="777"/>
      <c r="DA25" s="778"/>
      <c r="DB25" s="776" t="s">
        <v>607</v>
      </c>
      <c r="DC25" s="777"/>
      <c r="DD25" s="777"/>
      <c r="DE25" s="777"/>
      <c r="DF25" s="778"/>
      <c r="DG25" s="776" t="s">
        <v>609</v>
      </c>
      <c r="DH25" s="777"/>
      <c r="DI25" s="777"/>
      <c r="DJ25" s="777"/>
      <c r="DK25" s="778"/>
      <c r="DL25" s="776" t="s">
        <v>561</v>
      </c>
      <c r="DM25" s="777"/>
      <c r="DN25" s="777"/>
      <c r="DO25" s="777"/>
      <c r="DP25" s="778"/>
      <c r="DQ25" s="776" t="s">
        <v>572</v>
      </c>
      <c r="DR25" s="777"/>
      <c r="DS25" s="777"/>
      <c r="DT25" s="777"/>
      <c r="DU25" s="778"/>
      <c r="DV25" s="773"/>
      <c r="DW25" s="774"/>
      <c r="DX25" s="774"/>
      <c r="DY25" s="774"/>
      <c r="DZ25" s="779"/>
      <c r="EA25" s="230"/>
    </row>
    <row r="26" spans="1:131" ht="26.25" customHeight="1" x14ac:dyDescent="0.25">
      <c r="A26" s="727" t="s">
        <v>357</v>
      </c>
      <c r="B26" s="728"/>
      <c r="C26" s="728"/>
      <c r="D26" s="728"/>
      <c r="E26" s="728"/>
      <c r="F26" s="728"/>
      <c r="G26" s="728"/>
      <c r="H26" s="728"/>
      <c r="I26" s="728"/>
      <c r="J26" s="728"/>
      <c r="K26" s="728"/>
      <c r="L26" s="728"/>
      <c r="M26" s="728"/>
      <c r="N26" s="728"/>
      <c r="O26" s="728"/>
      <c r="P26" s="729"/>
      <c r="Q26" s="733" t="s">
        <v>386</v>
      </c>
      <c r="R26" s="734"/>
      <c r="S26" s="734"/>
      <c r="T26" s="734"/>
      <c r="U26" s="735"/>
      <c r="V26" s="733" t="s">
        <v>387</v>
      </c>
      <c r="W26" s="734"/>
      <c r="X26" s="734"/>
      <c r="Y26" s="734"/>
      <c r="Z26" s="735"/>
      <c r="AA26" s="733" t="s">
        <v>388</v>
      </c>
      <c r="AB26" s="734"/>
      <c r="AC26" s="734"/>
      <c r="AD26" s="734"/>
      <c r="AE26" s="734"/>
      <c r="AF26" s="814" t="s">
        <v>389</v>
      </c>
      <c r="AG26" s="815"/>
      <c r="AH26" s="815"/>
      <c r="AI26" s="815"/>
      <c r="AJ26" s="816"/>
      <c r="AK26" s="734" t="s">
        <v>390</v>
      </c>
      <c r="AL26" s="734"/>
      <c r="AM26" s="734"/>
      <c r="AN26" s="734"/>
      <c r="AO26" s="735"/>
      <c r="AP26" s="733" t="s">
        <v>391</v>
      </c>
      <c r="AQ26" s="734"/>
      <c r="AR26" s="734"/>
      <c r="AS26" s="734"/>
      <c r="AT26" s="735"/>
      <c r="AU26" s="733" t="s">
        <v>392</v>
      </c>
      <c r="AV26" s="734"/>
      <c r="AW26" s="734"/>
      <c r="AX26" s="734"/>
      <c r="AY26" s="735"/>
      <c r="AZ26" s="733" t="s">
        <v>393</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3">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5">
      <c r="A28" s="242">
        <v>1</v>
      </c>
      <c r="B28" s="749" t="s">
        <v>394</v>
      </c>
      <c r="C28" s="750"/>
      <c r="D28" s="750"/>
      <c r="E28" s="750"/>
      <c r="F28" s="750"/>
      <c r="G28" s="750"/>
      <c r="H28" s="750"/>
      <c r="I28" s="750"/>
      <c r="J28" s="750"/>
      <c r="K28" s="750"/>
      <c r="L28" s="750"/>
      <c r="M28" s="750"/>
      <c r="N28" s="750"/>
      <c r="O28" s="750"/>
      <c r="P28" s="751"/>
      <c r="Q28" s="822">
        <v>287</v>
      </c>
      <c r="R28" s="823"/>
      <c r="S28" s="823"/>
      <c r="T28" s="823"/>
      <c r="U28" s="823"/>
      <c r="V28" s="823">
        <v>274</v>
      </c>
      <c r="W28" s="823"/>
      <c r="X28" s="823"/>
      <c r="Y28" s="823"/>
      <c r="Z28" s="823"/>
      <c r="AA28" s="823">
        <v>13</v>
      </c>
      <c r="AB28" s="823"/>
      <c r="AC28" s="823"/>
      <c r="AD28" s="823"/>
      <c r="AE28" s="824"/>
      <c r="AF28" s="825">
        <v>13</v>
      </c>
      <c r="AG28" s="823"/>
      <c r="AH28" s="823"/>
      <c r="AI28" s="823"/>
      <c r="AJ28" s="826"/>
      <c r="AK28" s="827" t="s">
        <v>561</v>
      </c>
      <c r="AL28" s="828"/>
      <c r="AM28" s="828"/>
      <c r="AN28" s="828"/>
      <c r="AO28" s="828"/>
      <c r="AP28" s="828" t="s">
        <v>561</v>
      </c>
      <c r="AQ28" s="828"/>
      <c r="AR28" s="828"/>
      <c r="AS28" s="828"/>
      <c r="AT28" s="828"/>
      <c r="AU28" s="828" t="s">
        <v>561</v>
      </c>
      <c r="AV28" s="828"/>
      <c r="AW28" s="828"/>
      <c r="AX28" s="828"/>
      <c r="AY28" s="828"/>
      <c r="AZ28" s="829" t="s">
        <v>561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5">
      <c r="A29" s="242">
        <v>2</v>
      </c>
      <c r="B29" s="780" t="s">
        <v>395</v>
      </c>
      <c r="C29" s="781"/>
      <c r="D29" s="781"/>
      <c r="E29" s="781"/>
      <c r="F29" s="781"/>
      <c r="G29" s="781"/>
      <c r="H29" s="781"/>
      <c r="I29" s="781"/>
      <c r="J29" s="781"/>
      <c r="K29" s="781"/>
      <c r="L29" s="781"/>
      <c r="M29" s="781"/>
      <c r="N29" s="781"/>
      <c r="O29" s="781"/>
      <c r="P29" s="782"/>
      <c r="Q29" s="783">
        <v>12084</v>
      </c>
      <c r="R29" s="784"/>
      <c r="S29" s="784"/>
      <c r="T29" s="784"/>
      <c r="U29" s="784"/>
      <c r="V29" s="784">
        <v>12067</v>
      </c>
      <c r="W29" s="784"/>
      <c r="X29" s="784"/>
      <c r="Y29" s="784"/>
      <c r="Z29" s="784"/>
      <c r="AA29" s="784">
        <v>17</v>
      </c>
      <c r="AB29" s="784"/>
      <c r="AC29" s="784"/>
      <c r="AD29" s="784"/>
      <c r="AE29" s="785"/>
      <c r="AF29" s="786">
        <v>17</v>
      </c>
      <c r="AG29" s="787"/>
      <c r="AH29" s="787"/>
      <c r="AI29" s="787"/>
      <c r="AJ29" s="788"/>
      <c r="AK29" s="834">
        <v>6640</v>
      </c>
      <c r="AL29" s="830"/>
      <c r="AM29" s="830"/>
      <c r="AN29" s="830"/>
      <c r="AO29" s="830"/>
      <c r="AP29" s="830" t="s">
        <v>569</v>
      </c>
      <c r="AQ29" s="830"/>
      <c r="AR29" s="830"/>
      <c r="AS29" s="830"/>
      <c r="AT29" s="830"/>
      <c r="AU29" s="830" t="s">
        <v>566</v>
      </c>
      <c r="AV29" s="830"/>
      <c r="AW29" s="830"/>
      <c r="AX29" s="830"/>
      <c r="AY29" s="830"/>
      <c r="AZ29" s="831" t="s">
        <v>571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5">
      <c r="A30" s="242">
        <v>3</v>
      </c>
      <c r="B30" s="780" t="s">
        <v>396</v>
      </c>
      <c r="C30" s="781"/>
      <c r="D30" s="781"/>
      <c r="E30" s="781"/>
      <c r="F30" s="781"/>
      <c r="G30" s="781"/>
      <c r="H30" s="781"/>
      <c r="I30" s="781"/>
      <c r="J30" s="781"/>
      <c r="K30" s="781"/>
      <c r="L30" s="781"/>
      <c r="M30" s="781"/>
      <c r="N30" s="781"/>
      <c r="O30" s="781"/>
      <c r="P30" s="782"/>
      <c r="Q30" s="783">
        <v>44713</v>
      </c>
      <c r="R30" s="784"/>
      <c r="S30" s="784"/>
      <c r="T30" s="784"/>
      <c r="U30" s="784"/>
      <c r="V30" s="784">
        <v>44219</v>
      </c>
      <c r="W30" s="784"/>
      <c r="X30" s="784"/>
      <c r="Y30" s="784"/>
      <c r="Z30" s="784"/>
      <c r="AA30" s="784">
        <v>494</v>
      </c>
      <c r="AB30" s="784"/>
      <c r="AC30" s="784"/>
      <c r="AD30" s="784"/>
      <c r="AE30" s="785"/>
      <c r="AF30" s="786">
        <v>494</v>
      </c>
      <c r="AG30" s="787"/>
      <c r="AH30" s="787"/>
      <c r="AI30" s="787"/>
      <c r="AJ30" s="788"/>
      <c r="AK30" s="834">
        <v>6525</v>
      </c>
      <c r="AL30" s="830"/>
      <c r="AM30" s="830"/>
      <c r="AN30" s="830"/>
      <c r="AO30" s="830"/>
      <c r="AP30" s="830" t="s">
        <v>567</v>
      </c>
      <c r="AQ30" s="830"/>
      <c r="AR30" s="830"/>
      <c r="AS30" s="830"/>
      <c r="AT30" s="830"/>
      <c r="AU30" s="830" t="s">
        <v>561</v>
      </c>
      <c r="AV30" s="830"/>
      <c r="AW30" s="830"/>
      <c r="AX30" s="830"/>
      <c r="AY30" s="830"/>
      <c r="AZ30" s="831" t="s">
        <v>572</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5">
      <c r="A31" s="242">
        <v>4</v>
      </c>
      <c r="B31" s="780" t="s">
        <v>397</v>
      </c>
      <c r="C31" s="781"/>
      <c r="D31" s="781"/>
      <c r="E31" s="781"/>
      <c r="F31" s="781"/>
      <c r="G31" s="781"/>
      <c r="H31" s="781"/>
      <c r="I31" s="781"/>
      <c r="J31" s="781"/>
      <c r="K31" s="781"/>
      <c r="L31" s="781"/>
      <c r="M31" s="781"/>
      <c r="N31" s="781"/>
      <c r="O31" s="781"/>
      <c r="P31" s="782"/>
      <c r="Q31" s="783">
        <v>32365</v>
      </c>
      <c r="R31" s="784"/>
      <c r="S31" s="784"/>
      <c r="T31" s="784"/>
      <c r="U31" s="784"/>
      <c r="V31" s="784">
        <v>32365</v>
      </c>
      <c r="W31" s="784"/>
      <c r="X31" s="784"/>
      <c r="Y31" s="784"/>
      <c r="Z31" s="784"/>
      <c r="AA31" s="784" t="s">
        <v>563</v>
      </c>
      <c r="AB31" s="784"/>
      <c r="AC31" s="784"/>
      <c r="AD31" s="784"/>
      <c r="AE31" s="785"/>
      <c r="AF31" s="786" t="s">
        <v>122</v>
      </c>
      <c r="AG31" s="787"/>
      <c r="AH31" s="787"/>
      <c r="AI31" s="787"/>
      <c r="AJ31" s="788"/>
      <c r="AK31" s="834">
        <v>2258</v>
      </c>
      <c r="AL31" s="830"/>
      <c r="AM31" s="830"/>
      <c r="AN31" s="830"/>
      <c r="AO31" s="830"/>
      <c r="AP31" s="830" t="s">
        <v>566</v>
      </c>
      <c r="AQ31" s="830"/>
      <c r="AR31" s="830"/>
      <c r="AS31" s="830"/>
      <c r="AT31" s="830"/>
      <c r="AU31" s="830" t="s">
        <v>561</v>
      </c>
      <c r="AV31" s="830"/>
      <c r="AW31" s="830"/>
      <c r="AX31" s="830"/>
      <c r="AY31" s="830"/>
      <c r="AZ31" s="831" t="s">
        <v>561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5">
      <c r="A32" s="242">
        <v>5</v>
      </c>
      <c r="B32" s="780" t="s">
        <v>398</v>
      </c>
      <c r="C32" s="781"/>
      <c r="D32" s="781"/>
      <c r="E32" s="781"/>
      <c r="F32" s="781"/>
      <c r="G32" s="781"/>
      <c r="H32" s="781"/>
      <c r="I32" s="781"/>
      <c r="J32" s="781"/>
      <c r="K32" s="781"/>
      <c r="L32" s="781"/>
      <c r="M32" s="781"/>
      <c r="N32" s="781"/>
      <c r="O32" s="781"/>
      <c r="P32" s="782"/>
      <c r="Q32" s="783">
        <v>24375</v>
      </c>
      <c r="R32" s="784"/>
      <c r="S32" s="784"/>
      <c r="T32" s="784"/>
      <c r="U32" s="784"/>
      <c r="V32" s="784">
        <v>24177</v>
      </c>
      <c r="W32" s="784"/>
      <c r="X32" s="784"/>
      <c r="Y32" s="784"/>
      <c r="Z32" s="784"/>
      <c r="AA32" s="784">
        <v>198</v>
      </c>
      <c r="AB32" s="784"/>
      <c r="AC32" s="784"/>
      <c r="AD32" s="784"/>
      <c r="AE32" s="785"/>
      <c r="AF32" s="786">
        <v>198</v>
      </c>
      <c r="AG32" s="787"/>
      <c r="AH32" s="787"/>
      <c r="AI32" s="787"/>
      <c r="AJ32" s="788"/>
      <c r="AK32" s="834" t="s">
        <v>561</v>
      </c>
      <c r="AL32" s="830"/>
      <c r="AM32" s="830"/>
      <c r="AN32" s="830"/>
      <c r="AO32" s="830"/>
      <c r="AP32" s="830" t="s">
        <v>570</v>
      </c>
      <c r="AQ32" s="830"/>
      <c r="AR32" s="830"/>
      <c r="AS32" s="830"/>
      <c r="AT32" s="830"/>
      <c r="AU32" s="830" t="s">
        <v>561</v>
      </c>
      <c r="AV32" s="830"/>
      <c r="AW32" s="830"/>
      <c r="AX32" s="830"/>
      <c r="AY32" s="830"/>
      <c r="AZ32" s="831" t="s">
        <v>561</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5">
      <c r="A33" s="242">
        <v>6</v>
      </c>
      <c r="B33" s="780" t="s">
        <v>399</v>
      </c>
      <c r="C33" s="781"/>
      <c r="D33" s="781"/>
      <c r="E33" s="781"/>
      <c r="F33" s="781"/>
      <c r="G33" s="781"/>
      <c r="H33" s="781"/>
      <c r="I33" s="781"/>
      <c r="J33" s="781"/>
      <c r="K33" s="781"/>
      <c r="L33" s="781"/>
      <c r="M33" s="781"/>
      <c r="N33" s="781"/>
      <c r="O33" s="781"/>
      <c r="P33" s="782"/>
      <c r="Q33" s="783">
        <v>6918</v>
      </c>
      <c r="R33" s="784"/>
      <c r="S33" s="784"/>
      <c r="T33" s="784"/>
      <c r="U33" s="784"/>
      <c r="V33" s="784">
        <v>6719</v>
      </c>
      <c r="W33" s="784"/>
      <c r="X33" s="784"/>
      <c r="Y33" s="784"/>
      <c r="Z33" s="784"/>
      <c r="AA33" s="784">
        <v>199</v>
      </c>
      <c r="AB33" s="784"/>
      <c r="AC33" s="784"/>
      <c r="AD33" s="784"/>
      <c r="AE33" s="785"/>
      <c r="AF33" s="786">
        <v>2046</v>
      </c>
      <c r="AG33" s="787"/>
      <c r="AH33" s="787"/>
      <c r="AI33" s="787"/>
      <c r="AJ33" s="788"/>
      <c r="AK33" s="834">
        <v>22</v>
      </c>
      <c r="AL33" s="830"/>
      <c r="AM33" s="830"/>
      <c r="AN33" s="830"/>
      <c r="AO33" s="830"/>
      <c r="AP33" s="830">
        <v>37207</v>
      </c>
      <c r="AQ33" s="830"/>
      <c r="AR33" s="830"/>
      <c r="AS33" s="830"/>
      <c r="AT33" s="830"/>
      <c r="AU33" s="830">
        <v>693</v>
      </c>
      <c r="AV33" s="830"/>
      <c r="AW33" s="830"/>
      <c r="AX33" s="830"/>
      <c r="AY33" s="830"/>
      <c r="AZ33" s="831" t="s">
        <v>561</v>
      </c>
      <c r="BA33" s="831"/>
      <c r="BB33" s="831"/>
      <c r="BC33" s="831"/>
      <c r="BD33" s="831"/>
      <c r="BE33" s="832" t="s">
        <v>400</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5">
      <c r="A34" s="242">
        <v>7</v>
      </c>
      <c r="B34" s="780" t="s">
        <v>401</v>
      </c>
      <c r="C34" s="781"/>
      <c r="D34" s="781"/>
      <c r="E34" s="781"/>
      <c r="F34" s="781"/>
      <c r="G34" s="781"/>
      <c r="H34" s="781"/>
      <c r="I34" s="781"/>
      <c r="J34" s="781"/>
      <c r="K34" s="781"/>
      <c r="L34" s="781"/>
      <c r="M34" s="781"/>
      <c r="N34" s="781"/>
      <c r="O34" s="781"/>
      <c r="P34" s="782"/>
      <c r="Q34" s="783">
        <v>451</v>
      </c>
      <c r="R34" s="784"/>
      <c r="S34" s="784"/>
      <c r="T34" s="784"/>
      <c r="U34" s="784"/>
      <c r="V34" s="784">
        <v>285</v>
      </c>
      <c r="W34" s="784"/>
      <c r="X34" s="784"/>
      <c r="Y34" s="784"/>
      <c r="Z34" s="784"/>
      <c r="AA34" s="784">
        <v>166</v>
      </c>
      <c r="AB34" s="784"/>
      <c r="AC34" s="784"/>
      <c r="AD34" s="784"/>
      <c r="AE34" s="785"/>
      <c r="AF34" s="786">
        <v>2683</v>
      </c>
      <c r="AG34" s="787"/>
      <c r="AH34" s="787"/>
      <c r="AI34" s="787"/>
      <c r="AJ34" s="788"/>
      <c r="AK34" s="834" t="s">
        <v>561</v>
      </c>
      <c r="AL34" s="830"/>
      <c r="AM34" s="830"/>
      <c r="AN34" s="830"/>
      <c r="AO34" s="830"/>
      <c r="AP34" s="830">
        <v>250</v>
      </c>
      <c r="AQ34" s="830"/>
      <c r="AR34" s="830"/>
      <c r="AS34" s="830"/>
      <c r="AT34" s="830"/>
      <c r="AU34" s="830" t="s">
        <v>561</v>
      </c>
      <c r="AV34" s="830"/>
      <c r="AW34" s="830"/>
      <c r="AX34" s="830"/>
      <c r="AY34" s="830"/>
      <c r="AZ34" s="831" t="s">
        <v>567</v>
      </c>
      <c r="BA34" s="831"/>
      <c r="BB34" s="831"/>
      <c r="BC34" s="831"/>
      <c r="BD34" s="831"/>
      <c r="BE34" s="832" t="s">
        <v>400</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5">
      <c r="A35" s="242">
        <v>8</v>
      </c>
      <c r="B35" s="780" t="s">
        <v>402</v>
      </c>
      <c r="C35" s="781"/>
      <c r="D35" s="781"/>
      <c r="E35" s="781"/>
      <c r="F35" s="781"/>
      <c r="G35" s="781"/>
      <c r="H35" s="781"/>
      <c r="I35" s="781"/>
      <c r="J35" s="781"/>
      <c r="K35" s="781"/>
      <c r="L35" s="781"/>
      <c r="M35" s="781"/>
      <c r="N35" s="781"/>
      <c r="O35" s="781"/>
      <c r="P35" s="782"/>
      <c r="Q35" s="783">
        <v>14947</v>
      </c>
      <c r="R35" s="784"/>
      <c r="S35" s="784"/>
      <c r="T35" s="784"/>
      <c r="U35" s="784"/>
      <c r="V35" s="784">
        <v>13445</v>
      </c>
      <c r="W35" s="784"/>
      <c r="X35" s="784"/>
      <c r="Y35" s="784"/>
      <c r="Z35" s="784"/>
      <c r="AA35" s="784">
        <v>1502</v>
      </c>
      <c r="AB35" s="784"/>
      <c r="AC35" s="784"/>
      <c r="AD35" s="784"/>
      <c r="AE35" s="785"/>
      <c r="AF35" s="786">
        <v>3160</v>
      </c>
      <c r="AG35" s="787"/>
      <c r="AH35" s="787"/>
      <c r="AI35" s="787"/>
      <c r="AJ35" s="788"/>
      <c r="AK35" s="834">
        <v>4120</v>
      </c>
      <c r="AL35" s="830"/>
      <c r="AM35" s="830"/>
      <c r="AN35" s="830"/>
      <c r="AO35" s="830"/>
      <c r="AP35" s="830">
        <v>83268</v>
      </c>
      <c r="AQ35" s="830"/>
      <c r="AR35" s="830"/>
      <c r="AS35" s="830"/>
      <c r="AT35" s="830"/>
      <c r="AU35" s="830">
        <v>28775</v>
      </c>
      <c r="AV35" s="830"/>
      <c r="AW35" s="830"/>
      <c r="AX35" s="830"/>
      <c r="AY35" s="830"/>
      <c r="AZ35" s="831" t="s">
        <v>561</v>
      </c>
      <c r="BA35" s="831"/>
      <c r="BB35" s="831"/>
      <c r="BC35" s="831"/>
      <c r="BD35" s="831"/>
      <c r="BE35" s="832" t="s">
        <v>400</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5">
      <c r="A36" s="242">
        <v>9</v>
      </c>
      <c r="B36" s="780" t="s">
        <v>403</v>
      </c>
      <c r="C36" s="781"/>
      <c r="D36" s="781"/>
      <c r="E36" s="781"/>
      <c r="F36" s="781"/>
      <c r="G36" s="781"/>
      <c r="H36" s="781"/>
      <c r="I36" s="781"/>
      <c r="J36" s="781"/>
      <c r="K36" s="781"/>
      <c r="L36" s="781"/>
      <c r="M36" s="781"/>
      <c r="N36" s="781"/>
      <c r="O36" s="781"/>
      <c r="P36" s="782"/>
      <c r="Q36" s="783">
        <v>13938</v>
      </c>
      <c r="R36" s="784"/>
      <c r="S36" s="784"/>
      <c r="T36" s="784"/>
      <c r="U36" s="784"/>
      <c r="V36" s="784">
        <v>14269</v>
      </c>
      <c r="W36" s="784"/>
      <c r="X36" s="784"/>
      <c r="Y36" s="784"/>
      <c r="Z36" s="784"/>
      <c r="AA36" s="784">
        <v>-331</v>
      </c>
      <c r="AB36" s="784"/>
      <c r="AC36" s="784"/>
      <c r="AD36" s="784"/>
      <c r="AE36" s="785"/>
      <c r="AF36" s="786">
        <v>1721</v>
      </c>
      <c r="AG36" s="787"/>
      <c r="AH36" s="787"/>
      <c r="AI36" s="787"/>
      <c r="AJ36" s="788"/>
      <c r="AK36" s="834">
        <v>1268</v>
      </c>
      <c r="AL36" s="830"/>
      <c r="AM36" s="830"/>
      <c r="AN36" s="830"/>
      <c r="AO36" s="830"/>
      <c r="AP36" s="830">
        <v>3697</v>
      </c>
      <c r="AQ36" s="830"/>
      <c r="AR36" s="830"/>
      <c r="AS36" s="830"/>
      <c r="AT36" s="830"/>
      <c r="AU36" s="830">
        <v>1882</v>
      </c>
      <c r="AV36" s="830"/>
      <c r="AW36" s="830"/>
      <c r="AX36" s="830"/>
      <c r="AY36" s="830"/>
      <c r="AZ36" s="831" t="s">
        <v>561</v>
      </c>
      <c r="BA36" s="831"/>
      <c r="BB36" s="831"/>
      <c r="BC36" s="831"/>
      <c r="BD36" s="831"/>
      <c r="BE36" s="832" t="s">
        <v>400</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5">
      <c r="A37" s="242">
        <v>10</v>
      </c>
      <c r="B37" s="780" t="s">
        <v>404</v>
      </c>
      <c r="C37" s="781"/>
      <c r="D37" s="781"/>
      <c r="E37" s="781"/>
      <c r="F37" s="781"/>
      <c r="G37" s="781"/>
      <c r="H37" s="781"/>
      <c r="I37" s="781"/>
      <c r="J37" s="781"/>
      <c r="K37" s="781"/>
      <c r="L37" s="781"/>
      <c r="M37" s="781"/>
      <c r="N37" s="781"/>
      <c r="O37" s="781"/>
      <c r="P37" s="782"/>
      <c r="Q37" s="783">
        <v>130</v>
      </c>
      <c r="R37" s="784"/>
      <c r="S37" s="784"/>
      <c r="T37" s="784"/>
      <c r="U37" s="784"/>
      <c r="V37" s="784">
        <v>130</v>
      </c>
      <c r="W37" s="784"/>
      <c r="X37" s="784"/>
      <c r="Y37" s="784"/>
      <c r="Z37" s="784"/>
      <c r="AA37" s="784" t="s">
        <v>561</v>
      </c>
      <c r="AB37" s="784"/>
      <c r="AC37" s="784"/>
      <c r="AD37" s="784"/>
      <c r="AE37" s="785"/>
      <c r="AF37" s="786" t="s">
        <v>122</v>
      </c>
      <c r="AG37" s="787"/>
      <c r="AH37" s="787"/>
      <c r="AI37" s="787"/>
      <c r="AJ37" s="788"/>
      <c r="AK37" s="834">
        <v>63</v>
      </c>
      <c r="AL37" s="830"/>
      <c r="AM37" s="830"/>
      <c r="AN37" s="830"/>
      <c r="AO37" s="830"/>
      <c r="AP37" s="830">
        <v>72</v>
      </c>
      <c r="AQ37" s="830"/>
      <c r="AR37" s="830"/>
      <c r="AS37" s="830"/>
      <c r="AT37" s="830"/>
      <c r="AU37" s="830">
        <v>28</v>
      </c>
      <c r="AV37" s="830"/>
      <c r="AW37" s="830"/>
      <c r="AX37" s="830"/>
      <c r="AY37" s="830"/>
      <c r="AZ37" s="831" t="s">
        <v>568</v>
      </c>
      <c r="BA37" s="831"/>
      <c r="BB37" s="831"/>
      <c r="BC37" s="831"/>
      <c r="BD37" s="831"/>
      <c r="BE37" s="832" t="s">
        <v>405</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5">
      <c r="A38" s="242">
        <v>11</v>
      </c>
      <c r="B38" s="780" t="s">
        <v>406</v>
      </c>
      <c r="C38" s="781"/>
      <c r="D38" s="781"/>
      <c r="E38" s="781"/>
      <c r="F38" s="781"/>
      <c r="G38" s="781"/>
      <c r="H38" s="781"/>
      <c r="I38" s="781"/>
      <c r="J38" s="781"/>
      <c r="K38" s="781"/>
      <c r="L38" s="781"/>
      <c r="M38" s="781"/>
      <c r="N38" s="781"/>
      <c r="O38" s="781"/>
      <c r="P38" s="782"/>
      <c r="Q38" s="783">
        <v>1279</v>
      </c>
      <c r="R38" s="784"/>
      <c r="S38" s="784"/>
      <c r="T38" s="784"/>
      <c r="U38" s="784"/>
      <c r="V38" s="784">
        <v>1279</v>
      </c>
      <c r="W38" s="784"/>
      <c r="X38" s="784"/>
      <c r="Y38" s="784"/>
      <c r="Z38" s="784"/>
      <c r="AA38" s="784" t="s">
        <v>561</v>
      </c>
      <c r="AB38" s="784"/>
      <c r="AC38" s="784"/>
      <c r="AD38" s="784"/>
      <c r="AE38" s="785"/>
      <c r="AF38" s="786" t="s">
        <v>122</v>
      </c>
      <c r="AG38" s="787"/>
      <c r="AH38" s="787"/>
      <c r="AI38" s="787"/>
      <c r="AJ38" s="788"/>
      <c r="AK38" s="834">
        <v>1024</v>
      </c>
      <c r="AL38" s="830"/>
      <c r="AM38" s="830"/>
      <c r="AN38" s="830"/>
      <c r="AO38" s="830"/>
      <c r="AP38" s="830">
        <v>4753</v>
      </c>
      <c r="AQ38" s="830"/>
      <c r="AR38" s="830"/>
      <c r="AS38" s="830"/>
      <c r="AT38" s="830"/>
      <c r="AU38" s="830">
        <v>4734</v>
      </c>
      <c r="AV38" s="830"/>
      <c r="AW38" s="830"/>
      <c r="AX38" s="830"/>
      <c r="AY38" s="830"/>
      <c r="AZ38" s="831" t="s">
        <v>561</v>
      </c>
      <c r="BA38" s="831"/>
      <c r="BB38" s="831"/>
      <c r="BC38" s="831"/>
      <c r="BD38" s="831"/>
      <c r="BE38" s="832" t="s">
        <v>405</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5">
      <c r="A39" s="242">
        <v>12</v>
      </c>
      <c r="B39" s="780" t="s">
        <v>407</v>
      </c>
      <c r="C39" s="781"/>
      <c r="D39" s="781"/>
      <c r="E39" s="781"/>
      <c r="F39" s="781"/>
      <c r="G39" s="781"/>
      <c r="H39" s="781"/>
      <c r="I39" s="781"/>
      <c r="J39" s="781"/>
      <c r="K39" s="781"/>
      <c r="L39" s="781"/>
      <c r="M39" s="781"/>
      <c r="N39" s="781"/>
      <c r="O39" s="781"/>
      <c r="P39" s="782"/>
      <c r="Q39" s="783">
        <v>800</v>
      </c>
      <c r="R39" s="784"/>
      <c r="S39" s="784"/>
      <c r="T39" s="784"/>
      <c r="U39" s="784"/>
      <c r="V39" s="784">
        <v>800</v>
      </c>
      <c r="W39" s="784"/>
      <c r="X39" s="784"/>
      <c r="Y39" s="784"/>
      <c r="Z39" s="784"/>
      <c r="AA39" s="784" t="s">
        <v>561</v>
      </c>
      <c r="AB39" s="784"/>
      <c r="AC39" s="784"/>
      <c r="AD39" s="784"/>
      <c r="AE39" s="785"/>
      <c r="AF39" s="786" t="s">
        <v>122</v>
      </c>
      <c r="AG39" s="787"/>
      <c r="AH39" s="787"/>
      <c r="AI39" s="787"/>
      <c r="AJ39" s="788"/>
      <c r="AK39" s="834">
        <v>459</v>
      </c>
      <c r="AL39" s="830"/>
      <c r="AM39" s="830"/>
      <c r="AN39" s="830"/>
      <c r="AO39" s="830"/>
      <c r="AP39" s="830">
        <v>528</v>
      </c>
      <c r="AQ39" s="830"/>
      <c r="AR39" s="830"/>
      <c r="AS39" s="830"/>
      <c r="AT39" s="830"/>
      <c r="AU39" s="830">
        <v>264</v>
      </c>
      <c r="AV39" s="830"/>
      <c r="AW39" s="830"/>
      <c r="AX39" s="830"/>
      <c r="AY39" s="830"/>
      <c r="AZ39" s="831" t="s">
        <v>561</v>
      </c>
      <c r="BA39" s="831"/>
      <c r="BB39" s="831"/>
      <c r="BC39" s="831"/>
      <c r="BD39" s="831"/>
      <c r="BE39" s="832" t="s">
        <v>405</v>
      </c>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5">
      <c r="A40" s="238">
        <v>13</v>
      </c>
      <c r="B40" s="780" t="s">
        <v>408</v>
      </c>
      <c r="C40" s="781"/>
      <c r="D40" s="781"/>
      <c r="E40" s="781"/>
      <c r="F40" s="781"/>
      <c r="G40" s="781"/>
      <c r="H40" s="781"/>
      <c r="I40" s="781"/>
      <c r="J40" s="781"/>
      <c r="K40" s="781"/>
      <c r="L40" s="781"/>
      <c r="M40" s="781"/>
      <c r="N40" s="781"/>
      <c r="O40" s="781"/>
      <c r="P40" s="782"/>
      <c r="Q40" s="783">
        <v>522</v>
      </c>
      <c r="R40" s="784"/>
      <c r="S40" s="784"/>
      <c r="T40" s="784"/>
      <c r="U40" s="784"/>
      <c r="V40" s="784">
        <v>522</v>
      </c>
      <c r="W40" s="784"/>
      <c r="X40" s="784"/>
      <c r="Y40" s="784"/>
      <c r="Z40" s="784"/>
      <c r="AA40" s="784" t="s">
        <v>561</v>
      </c>
      <c r="AB40" s="784"/>
      <c r="AC40" s="784"/>
      <c r="AD40" s="784"/>
      <c r="AE40" s="785"/>
      <c r="AF40" s="786">
        <v>717</v>
      </c>
      <c r="AG40" s="787"/>
      <c r="AH40" s="787"/>
      <c r="AI40" s="787"/>
      <c r="AJ40" s="788"/>
      <c r="AK40" s="834">
        <v>101</v>
      </c>
      <c r="AL40" s="830"/>
      <c r="AM40" s="830"/>
      <c r="AN40" s="830"/>
      <c r="AO40" s="830"/>
      <c r="AP40" s="830">
        <v>3134</v>
      </c>
      <c r="AQ40" s="830"/>
      <c r="AR40" s="830"/>
      <c r="AS40" s="830"/>
      <c r="AT40" s="830"/>
      <c r="AU40" s="830" t="s">
        <v>564</v>
      </c>
      <c r="AV40" s="830"/>
      <c r="AW40" s="830"/>
      <c r="AX40" s="830"/>
      <c r="AY40" s="830"/>
      <c r="AZ40" s="831" t="s">
        <v>561</v>
      </c>
      <c r="BA40" s="831"/>
      <c r="BB40" s="831"/>
      <c r="BC40" s="831"/>
      <c r="BD40" s="831"/>
      <c r="BE40" s="832" t="s">
        <v>405</v>
      </c>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3">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3">
      <c r="A63" s="240" t="s">
        <v>382</v>
      </c>
      <c r="B63" s="789" t="s">
        <v>410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11049</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3">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5">
      <c r="A66" s="727" t="s">
        <v>412</v>
      </c>
      <c r="B66" s="728"/>
      <c r="C66" s="728"/>
      <c r="D66" s="728"/>
      <c r="E66" s="728"/>
      <c r="F66" s="728"/>
      <c r="G66" s="728"/>
      <c r="H66" s="728"/>
      <c r="I66" s="728"/>
      <c r="J66" s="728"/>
      <c r="K66" s="728"/>
      <c r="L66" s="728"/>
      <c r="M66" s="728"/>
      <c r="N66" s="728"/>
      <c r="O66" s="728"/>
      <c r="P66" s="729"/>
      <c r="Q66" s="733" t="s">
        <v>386</v>
      </c>
      <c r="R66" s="734"/>
      <c r="S66" s="734"/>
      <c r="T66" s="734"/>
      <c r="U66" s="735"/>
      <c r="V66" s="733" t="s">
        <v>387</v>
      </c>
      <c r="W66" s="734"/>
      <c r="X66" s="734"/>
      <c r="Y66" s="734"/>
      <c r="Z66" s="735"/>
      <c r="AA66" s="733" t="s">
        <v>388</v>
      </c>
      <c r="AB66" s="734"/>
      <c r="AC66" s="734"/>
      <c r="AD66" s="734"/>
      <c r="AE66" s="735"/>
      <c r="AF66" s="854" t="s">
        <v>389</v>
      </c>
      <c r="AG66" s="815"/>
      <c r="AH66" s="815"/>
      <c r="AI66" s="815"/>
      <c r="AJ66" s="855"/>
      <c r="AK66" s="733" t="s">
        <v>390</v>
      </c>
      <c r="AL66" s="728"/>
      <c r="AM66" s="728"/>
      <c r="AN66" s="728"/>
      <c r="AO66" s="729"/>
      <c r="AP66" s="733" t="s">
        <v>391</v>
      </c>
      <c r="AQ66" s="734"/>
      <c r="AR66" s="734"/>
      <c r="AS66" s="734"/>
      <c r="AT66" s="735"/>
      <c r="AU66" s="733" t="s">
        <v>413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3">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5">
      <c r="A68" s="236">
        <v>1</v>
      </c>
      <c r="B68" s="869" t="s">
        <v>573</v>
      </c>
      <c r="C68" s="870"/>
      <c r="D68" s="870"/>
      <c r="E68" s="870"/>
      <c r="F68" s="870"/>
      <c r="G68" s="870"/>
      <c r="H68" s="870"/>
      <c r="I68" s="870"/>
      <c r="J68" s="870"/>
      <c r="K68" s="870"/>
      <c r="L68" s="870"/>
      <c r="M68" s="870"/>
      <c r="N68" s="870"/>
      <c r="O68" s="870"/>
      <c r="P68" s="871"/>
      <c r="Q68" s="872">
        <v>5494</v>
      </c>
      <c r="R68" s="866"/>
      <c r="S68" s="866"/>
      <c r="T68" s="866"/>
      <c r="U68" s="866"/>
      <c r="V68" s="866">
        <v>4752</v>
      </c>
      <c r="W68" s="866"/>
      <c r="X68" s="866"/>
      <c r="Y68" s="866"/>
      <c r="Z68" s="866"/>
      <c r="AA68" s="866">
        <v>742</v>
      </c>
      <c r="AB68" s="866"/>
      <c r="AC68" s="866"/>
      <c r="AD68" s="866"/>
      <c r="AE68" s="866"/>
      <c r="AF68" s="866">
        <v>742</v>
      </c>
      <c r="AG68" s="866"/>
      <c r="AH68" s="866"/>
      <c r="AI68" s="866"/>
      <c r="AJ68" s="866"/>
      <c r="AK68" s="866" t="s">
        <v>562</v>
      </c>
      <c r="AL68" s="866"/>
      <c r="AM68" s="866"/>
      <c r="AN68" s="866"/>
      <c r="AO68" s="866"/>
      <c r="AP68" s="866">
        <v>601</v>
      </c>
      <c r="AQ68" s="866"/>
      <c r="AR68" s="866"/>
      <c r="AS68" s="866"/>
      <c r="AT68" s="866"/>
      <c r="AU68" s="866">
        <v>354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5">
      <c r="A69" s="238">
        <v>2</v>
      </c>
      <c r="B69" s="873" t="s">
        <v>574</v>
      </c>
      <c r="C69" s="874"/>
      <c r="D69" s="874"/>
      <c r="E69" s="874"/>
      <c r="F69" s="874"/>
      <c r="G69" s="874"/>
      <c r="H69" s="874"/>
      <c r="I69" s="874"/>
      <c r="J69" s="874"/>
      <c r="K69" s="874"/>
      <c r="L69" s="874"/>
      <c r="M69" s="874"/>
      <c r="N69" s="874"/>
      <c r="O69" s="874"/>
      <c r="P69" s="875"/>
      <c r="Q69" s="876">
        <v>546</v>
      </c>
      <c r="R69" s="830"/>
      <c r="S69" s="830"/>
      <c r="T69" s="830"/>
      <c r="U69" s="830"/>
      <c r="V69" s="830">
        <v>481</v>
      </c>
      <c r="W69" s="830"/>
      <c r="X69" s="830"/>
      <c r="Y69" s="830"/>
      <c r="Z69" s="830"/>
      <c r="AA69" s="830">
        <v>65</v>
      </c>
      <c r="AB69" s="830"/>
      <c r="AC69" s="830"/>
      <c r="AD69" s="830"/>
      <c r="AE69" s="830"/>
      <c r="AF69" s="830">
        <v>65</v>
      </c>
      <c r="AG69" s="830"/>
      <c r="AH69" s="830"/>
      <c r="AI69" s="830"/>
      <c r="AJ69" s="830"/>
      <c r="AK69" s="830" t="s">
        <v>600</v>
      </c>
      <c r="AL69" s="830"/>
      <c r="AM69" s="830"/>
      <c r="AN69" s="830"/>
      <c r="AO69" s="830"/>
      <c r="AP69" s="830" t="s">
        <v>561</v>
      </c>
      <c r="AQ69" s="830"/>
      <c r="AR69" s="830"/>
      <c r="AS69" s="830"/>
      <c r="AT69" s="830"/>
      <c r="AU69" s="830" t="s">
        <v>561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5">
      <c r="A70" s="238">
        <v>3</v>
      </c>
      <c r="B70" s="873" t="s">
        <v>575</v>
      </c>
      <c r="C70" s="874"/>
      <c r="D70" s="874"/>
      <c r="E70" s="874"/>
      <c r="F70" s="874"/>
      <c r="G70" s="874"/>
      <c r="H70" s="874"/>
      <c r="I70" s="874"/>
      <c r="J70" s="874"/>
      <c r="K70" s="874"/>
      <c r="L70" s="874"/>
      <c r="M70" s="874"/>
      <c r="N70" s="874"/>
      <c r="O70" s="874"/>
      <c r="P70" s="875"/>
      <c r="Q70" s="876">
        <v>5</v>
      </c>
      <c r="R70" s="830"/>
      <c r="S70" s="830"/>
      <c r="T70" s="830"/>
      <c r="U70" s="830"/>
      <c r="V70" s="830">
        <v>3</v>
      </c>
      <c r="W70" s="830"/>
      <c r="X70" s="830"/>
      <c r="Y70" s="830"/>
      <c r="Z70" s="830"/>
      <c r="AA70" s="830">
        <v>2</v>
      </c>
      <c r="AB70" s="830"/>
      <c r="AC70" s="830"/>
      <c r="AD70" s="830"/>
      <c r="AE70" s="830"/>
      <c r="AF70" s="830">
        <v>2</v>
      </c>
      <c r="AG70" s="830"/>
      <c r="AH70" s="830"/>
      <c r="AI70" s="830"/>
      <c r="AJ70" s="830"/>
      <c r="AK70" s="830" t="s">
        <v>597</v>
      </c>
      <c r="AL70" s="830"/>
      <c r="AM70" s="830"/>
      <c r="AN70" s="830"/>
      <c r="AO70" s="830"/>
      <c r="AP70" s="830" t="s">
        <v>561</v>
      </c>
      <c r="AQ70" s="830"/>
      <c r="AR70" s="830"/>
      <c r="AS70" s="830"/>
      <c r="AT70" s="830"/>
      <c r="AU70" s="830" t="s">
        <v>561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5">
      <c r="A71" s="238">
        <v>4</v>
      </c>
      <c r="B71" s="873" t="s">
        <v>576</v>
      </c>
      <c r="C71" s="874"/>
      <c r="D71" s="874"/>
      <c r="E71" s="874"/>
      <c r="F71" s="874"/>
      <c r="G71" s="874"/>
      <c r="H71" s="874"/>
      <c r="I71" s="874"/>
      <c r="J71" s="874"/>
      <c r="K71" s="874"/>
      <c r="L71" s="874"/>
      <c r="M71" s="874"/>
      <c r="N71" s="874"/>
      <c r="O71" s="874"/>
      <c r="P71" s="875"/>
      <c r="Q71" s="876">
        <v>0</v>
      </c>
      <c r="R71" s="830"/>
      <c r="S71" s="830"/>
      <c r="T71" s="830"/>
      <c r="U71" s="830"/>
      <c r="V71" s="830">
        <v>0</v>
      </c>
      <c r="W71" s="830"/>
      <c r="X71" s="830"/>
      <c r="Y71" s="830"/>
      <c r="Z71" s="830"/>
      <c r="AA71" s="830">
        <v>0</v>
      </c>
      <c r="AB71" s="830"/>
      <c r="AC71" s="830"/>
      <c r="AD71" s="830"/>
      <c r="AE71" s="830"/>
      <c r="AF71" s="830">
        <v>0</v>
      </c>
      <c r="AG71" s="830"/>
      <c r="AH71" s="830"/>
      <c r="AI71" s="830"/>
      <c r="AJ71" s="830"/>
      <c r="AK71" s="830" t="s">
        <v>561</v>
      </c>
      <c r="AL71" s="830"/>
      <c r="AM71" s="830"/>
      <c r="AN71" s="830"/>
      <c r="AO71" s="830"/>
      <c r="AP71" s="830" t="s">
        <v>565</v>
      </c>
      <c r="AQ71" s="830"/>
      <c r="AR71" s="830"/>
      <c r="AS71" s="830"/>
      <c r="AT71" s="830"/>
      <c r="AU71" s="830" t="s">
        <v>561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5">
      <c r="A72" s="238">
        <v>5</v>
      </c>
      <c r="B72" s="873" t="s">
        <v>577</v>
      </c>
      <c r="C72" s="874"/>
      <c r="D72" s="874"/>
      <c r="E72" s="874"/>
      <c r="F72" s="874"/>
      <c r="G72" s="874"/>
      <c r="H72" s="874"/>
      <c r="I72" s="874"/>
      <c r="J72" s="874"/>
      <c r="K72" s="874"/>
      <c r="L72" s="874"/>
      <c r="M72" s="874"/>
      <c r="N72" s="874"/>
      <c r="O72" s="874"/>
      <c r="P72" s="875"/>
      <c r="Q72" s="876">
        <v>156</v>
      </c>
      <c r="R72" s="830"/>
      <c r="S72" s="830"/>
      <c r="T72" s="830"/>
      <c r="U72" s="830"/>
      <c r="V72" s="830">
        <v>154</v>
      </c>
      <c r="W72" s="830"/>
      <c r="X72" s="830"/>
      <c r="Y72" s="830"/>
      <c r="Z72" s="830"/>
      <c r="AA72" s="830">
        <v>2</v>
      </c>
      <c r="AB72" s="830"/>
      <c r="AC72" s="830"/>
      <c r="AD72" s="830"/>
      <c r="AE72" s="830"/>
      <c r="AF72" s="830">
        <v>2</v>
      </c>
      <c r="AG72" s="830"/>
      <c r="AH72" s="830"/>
      <c r="AI72" s="830"/>
      <c r="AJ72" s="830"/>
      <c r="AK72" s="830" t="s">
        <v>561</v>
      </c>
      <c r="AL72" s="830"/>
      <c r="AM72" s="830"/>
      <c r="AN72" s="830"/>
      <c r="AO72" s="830"/>
      <c r="AP72" s="830" t="s">
        <v>561</v>
      </c>
      <c r="AQ72" s="830"/>
      <c r="AR72" s="830"/>
      <c r="AS72" s="830"/>
      <c r="AT72" s="830"/>
      <c r="AU72" s="830" t="s">
        <v>599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5">
      <c r="A73" s="238">
        <v>6</v>
      </c>
      <c r="B73" s="873" t="s">
        <v>578</v>
      </c>
      <c r="C73" s="874"/>
      <c r="D73" s="874"/>
      <c r="E73" s="874"/>
      <c r="F73" s="874"/>
      <c r="G73" s="874"/>
      <c r="H73" s="874"/>
      <c r="I73" s="874"/>
      <c r="J73" s="874"/>
      <c r="K73" s="874"/>
      <c r="L73" s="874"/>
      <c r="M73" s="874"/>
      <c r="N73" s="874"/>
      <c r="O73" s="874"/>
      <c r="P73" s="875"/>
      <c r="Q73" s="876">
        <v>176</v>
      </c>
      <c r="R73" s="830"/>
      <c r="S73" s="830"/>
      <c r="T73" s="830"/>
      <c r="U73" s="830"/>
      <c r="V73" s="830">
        <v>176</v>
      </c>
      <c r="W73" s="830"/>
      <c r="X73" s="830"/>
      <c r="Y73" s="830"/>
      <c r="Z73" s="830"/>
      <c r="AA73" s="830" t="s">
        <v>597</v>
      </c>
      <c r="AB73" s="830"/>
      <c r="AC73" s="830"/>
      <c r="AD73" s="830"/>
      <c r="AE73" s="830"/>
      <c r="AF73" s="830" t="s">
        <v>598</v>
      </c>
      <c r="AG73" s="830"/>
      <c r="AH73" s="830"/>
      <c r="AI73" s="830"/>
      <c r="AJ73" s="830"/>
      <c r="AK73" s="830" t="s">
        <v>561</v>
      </c>
      <c r="AL73" s="830"/>
      <c r="AM73" s="830"/>
      <c r="AN73" s="830"/>
      <c r="AO73" s="830"/>
      <c r="AP73" s="830" t="s">
        <v>561</v>
      </c>
      <c r="AQ73" s="830"/>
      <c r="AR73" s="830"/>
      <c r="AS73" s="830"/>
      <c r="AT73" s="830"/>
      <c r="AU73" s="830" t="s">
        <v>600</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3">
      <c r="A88" s="240" t="s">
        <v>382</v>
      </c>
      <c r="B88" s="789" t="s">
        <v>414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382</v>
      </c>
      <c r="BR102" s="789" t="s">
        <v>415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416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417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17" t="s">
        <v>420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421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5">
      <c r="A109" s="912" t="s">
        <v>422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423</v>
      </c>
      <c r="AB109" s="893"/>
      <c r="AC109" s="893"/>
      <c r="AD109" s="893"/>
      <c r="AE109" s="894"/>
      <c r="AF109" s="892" t="s">
        <v>424</v>
      </c>
      <c r="AG109" s="893"/>
      <c r="AH109" s="893"/>
      <c r="AI109" s="893"/>
      <c r="AJ109" s="894"/>
      <c r="AK109" s="892" t="s">
        <v>294</v>
      </c>
      <c r="AL109" s="893"/>
      <c r="AM109" s="893"/>
      <c r="AN109" s="893"/>
      <c r="AO109" s="894"/>
      <c r="AP109" s="892" t="s">
        <v>425</v>
      </c>
      <c r="AQ109" s="893"/>
      <c r="AR109" s="893"/>
      <c r="AS109" s="893"/>
      <c r="AT109" s="895"/>
      <c r="AU109" s="912" t="s">
        <v>422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423</v>
      </c>
      <c r="BR109" s="893"/>
      <c r="BS109" s="893"/>
      <c r="BT109" s="893"/>
      <c r="BU109" s="894"/>
      <c r="BV109" s="892" t="s">
        <v>424</v>
      </c>
      <c r="BW109" s="893"/>
      <c r="BX109" s="893"/>
      <c r="BY109" s="893"/>
      <c r="BZ109" s="894"/>
      <c r="CA109" s="892" t="s">
        <v>294</v>
      </c>
      <c r="CB109" s="893"/>
      <c r="CC109" s="893"/>
      <c r="CD109" s="893"/>
      <c r="CE109" s="894"/>
      <c r="CF109" s="913" t="s">
        <v>425</v>
      </c>
      <c r="CG109" s="913"/>
      <c r="CH109" s="913"/>
      <c r="CI109" s="913"/>
      <c r="CJ109" s="913"/>
      <c r="CK109" s="892" t="s">
        <v>426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423</v>
      </c>
      <c r="DH109" s="893"/>
      <c r="DI109" s="893"/>
      <c r="DJ109" s="893"/>
      <c r="DK109" s="894"/>
      <c r="DL109" s="892" t="s">
        <v>424</v>
      </c>
      <c r="DM109" s="893"/>
      <c r="DN109" s="893"/>
      <c r="DO109" s="893"/>
      <c r="DP109" s="894"/>
      <c r="DQ109" s="892" t="s">
        <v>294</v>
      </c>
      <c r="DR109" s="893"/>
      <c r="DS109" s="893"/>
      <c r="DT109" s="893"/>
      <c r="DU109" s="894"/>
      <c r="DV109" s="892" t="s">
        <v>425</v>
      </c>
      <c r="DW109" s="893"/>
      <c r="DX109" s="893"/>
      <c r="DY109" s="893"/>
      <c r="DZ109" s="895"/>
    </row>
    <row r="110" spans="1:131" s="230" customFormat="1" ht="26.25" customHeight="1" x14ac:dyDescent="0.25">
      <c r="A110" s="896" t="s">
        <v>427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21620161</v>
      </c>
      <c r="AB110" s="900"/>
      <c r="AC110" s="900"/>
      <c r="AD110" s="900"/>
      <c r="AE110" s="901"/>
      <c r="AF110" s="902">
        <v>22080302</v>
      </c>
      <c r="AG110" s="900"/>
      <c r="AH110" s="900"/>
      <c r="AI110" s="900"/>
      <c r="AJ110" s="901"/>
      <c r="AK110" s="902">
        <v>22289531</v>
      </c>
      <c r="AL110" s="900"/>
      <c r="AM110" s="900"/>
      <c r="AN110" s="900"/>
      <c r="AO110" s="901"/>
      <c r="AP110" s="903">
        <v>25.4</v>
      </c>
      <c r="AQ110" s="904"/>
      <c r="AR110" s="904"/>
      <c r="AS110" s="904"/>
      <c r="AT110" s="905"/>
      <c r="AU110" s="906" t="s">
        <v>69</v>
      </c>
      <c r="AV110" s="907"/>
      <c r="AW110" s="907"/>
      <c r="AX110" s="907"/>
      <c r="AY110" s="907"/>
      <c r="AZ110" s="929" t="s">
        <v>428</v>
      </c>
      <c r="BA110" s="897"/>
      <c r="BB110" s="897"/>
      <c r="BC110" s="897"/>
      <c r="BD110" s="897"/>
      <c r="BE110" s="897"/>
      <c r="BF110" s="897"/>
      <c r="BG110" s="897"/>
      <c r="BH110" s="897"/>
      <c r="BI110" s="897"/>
      <c r="BJ110" s="897"/>
      <c r="BK110" s="897"/>
      <c r="BL110" s="897"/>
      <c r="BM110" s="897"/>
      <c r="BN110" s="897"/>
      <c r="BO110" s="897"/>
      <c r="BP110" s="898"/>
      <c r="BQ110" s="930">
        <v>239297183</v>
      </c>
      <c r="BR110" s="931"/>
      <c r="BS110" s="931"/>
      <c r="BT110" s="931"/>
      <c r="BU110" s="931"/>
      <c r="BV110" s="931">
        <v>235581479</v>
      </c>
      <c r="BW110" s="931"/>
      <c r="BX110" s="931"/>
      <c r="BY110" s="931"/>
      <c r="BZ110" s="931"/>
      <c r="CA110" s="931">
        <v>225379745</v>
      </c>
      <c r="CB110" s="931"/>
      <c r="CC110" s="931"/>
      <c r="CD110" s="931"/>
      <c r="CE110" s="931"/>
      <c r="CF110" s="944">
        <v>256.8</v>
      </c>
      <c r="CG110" s="945"/>
      <c r="CH110" s="945"/>
      <c r="CI110" s="945"/>
      <c r="CJ110" s="945"/>
      <c r="CK110" s="946" t="s">
        <v>429</v>
      </c>
      <c r="CL110" s="947"/>
      <c r="CM110" s="929" t="s">
        <v>430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v>9830564</v>
      </c>
      <c r="DH110" s="931"/>
      <c r="DI110" s="931"/>
      <c r="DJ110" s="931"/>
      <c r="DK110" s="931"/>
      <c r="DL110" s="931">
        <v>3786008</v>
      </c>
      <c r="DM110" s="931"/>
      <c r="DN110" s="931"/>
      <c r="DO110" s="931"/>
      <c r="DP110" s="931"/>
      <c r="DQ110" s="931">
        <v>2931897</v>
      </c>
      <c r="DR110" s="931"/>
      <c r="DS110" s="931"/>
      <c r="DT110" s="931"/>
      <c r="DU110" s="931"/>
      <c r="DV110" s="932">
        <v>3.3</v>
      </c>
      <c r="DW110" s="932"/>
      <c r="DX110" s="932"/>
      <c r="DY110" s="932"/>
      <c r="DZ110" s="933"/>
    </row>
    <row r="111" spans="1:131" s="230" customFormat="1" ht="26.25" customHeight="1" x14ac:dyDescent="0.25">
      <c r="A111" s="934" t="s">
        <v>431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432</v>
      </c>
      <c r="BA111" s="923"/>
      <c r="BB111" s="923"/>
      <c r="BC111" s="923"/>
      <c r="BD111" s="923"/>
      <c r="BE111" s="923"/>
      <c r="BF111" s="923"/>
      <c r="BG111" s="923"/>
      <c r="BH111" s="923"/>
      <c r="BI111" s="923"/>
      <c r="BJ111" s="923"/>
      <c r="BK111" s="923"/>
      <c r="BL111" s="923"/>
      <c r="BM111" s="923"/>
      <c r="BN111" s="923"/>
      <c r="BO111" s="923"/>
      <c r="BP111" s="924"/>
      <c r="BQ111" s="925">
        <v>19156947</v>
      </c>
      <c r="BR111" s="926"/>
      <c r="BS111" s="926"/>
      <c r="BT111" s="926"/>
      <c r="BU111" s="926"/>
      <c r="BV111" s="926">
        <v>12302050</v>
      </c>
      <c r="BW111" s="926"/>
      <c r="BX111" s="926"/>
      <c r="BY111" s="926"/>
      <c r="BZ111" s="926"/>
      <c r="CA111" s="926">
        <v>10834761</v>
      </c>
      <c r="CB111" s="926"/>
      <c r="CC111" s="926"/>
      <c r="CD111" s="926"/>
      <c r="CE111" s="926"/>
      <c r="CF111" s="920">
        <v>12.3</v>
      </c>
      <c r="CG111" s="921"/>
      <c r="CH111" s="921"/>
      <c r="CI111" s="921"/>
      <c r="CJ111" s="921"/>
      <c r="CK111" s="948"/>
      <c r="CL111" s="949"/>
      <c r="CM111" s="922" t="s">
        <v>433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25">
      <c r="A112" s="952" t="s">
        <v>434</v>
      </c>
      <c r="B112" s="953"/>
      <c r="C112" s="923" t="s">
        <v>435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436</v>
      </c>
      <c r="BA112" s="923"/>
      <c r="BB112" s="923"/>
      <c r="BC112" s="923"/>
      <c r="BD112" s="923"/>
      <c r="BE112" s="923"/>
      <c r="BF112" s="923"/>
      <c r="BG112" s="923"/>
      <c r="BH112" s="923"/>
      <c r="BI112" s="923"/>
      <c r="BJ112" s="923"/>
      <c r="BK112" s="923"/>
      <c r="BL112" s="923"/>
      <c r="BM112" s="923"/>
      <c r="BN112" s="923"/>
      <c r="BO112" s="923"/>
      <c r="BP112" s="924"/>
      <c r="BQ112" s="925">
        <v>61472007</v>
      </c>
      <c r="BR112" s="926"/>
      <c r="BS112" s="926"/>
      <c r="BT112" s="926"/>
      <c r="BU112" s="926"/>
      <c r="BV112" s="926">
        <v>56755334</v>
      </c>
      <c r="BW112" s="926"/>
      <c r="BX112" s="926"/>
      <c r="BY112" s="926"/>
      <c r="BZ112" s="926"/>
      <c r="CA112" s="926">
        <v>50570977</v>
      </c>
      <c r="CB112" s="926"/>
      <c r="CC112" s="926"/>
      <c r="CD112" s="926"/>
      <c r="CE112" s="926"/>
      <c r="CF112" s="920">
        <v>57.6</v>
      </c>
      <c r="CG112" s="921"/>
      <c r="CH112" s="921"/>
      <c r="CI112" s="921"/>
      <c r="CJ112" s="921"/>
      <c r="CK112" s="948"/>
      <c r="CL112" s="949"/>
      <c r="CM112" s="922" t="s">
        <v>437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v>16811</v>
      </c>
      <c r="DH112" s="926"/>
      <c r="DI112" s="926"/>
      <c r="DJ112" s="926"/>
      <c r="DK112" s="926"/>
      <c r="DL112" s="926">
        <v>12911</v>
      </c>
      <c r="DM112" s="926"/>
      <c r="DN112" s="926"/>
      <c r="DO112" s="926"/>
      <c r="DP112" s="926"/>
      <c r="DQ112" s="926">
        <v>8815</v>
      </c>
      <c r="DR112" s="926"/>
      <c r="DS112" s="926"/>
      <c r="DT112" s="926"/>
      <c r="DU112" s="926"/>
      <c r="DV112" s="927">
        <v>0</v>
      </c>
      <c r="DW112" s="927"/>
      <c r="DX112" s="927"/>
      <c r="DY112" s="927"/>
      <c r="DZ112" s="928"/>
    </row>
    <row r="113" spans="1:130" s="230" customFormat="1" ht="26.25" customHeight="1" x14ac:dyDescent="0.25">
      <c r="A113" s="954"/>
      <c r="B113" s="955"/>
      <c r="C113" s="923" t="s">
        <v>438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7078477</v>
      </c>
      <c r="AB113" s="938"/>
      <c r="AC113" s="938"/>
      <c r="AD113" s="938"/>
      <c r="AE113" s="939"/>
      <c r="AF113" s="940">
        <v>6762163</v>
      </c>
      <c r="AG113" s="938"/>
      <c r="AH113" s="938"/>
      <c r="AI113" s="938"/>
      <c r="AJ113" s="939"/>
      <c r="AK113" s="940">
        <v>6311846</v>
      </c>
      <c r="AL113" s="938"/>
      <c r="AM113" s="938"/>
      <c r="AN113" s="938"/>
      <c r="AO113" s="939"/>
      <c r="AP113" s="941">
        <v>7.2</v>
      </c>
      <c r="AQ113" s="942"/>
      <c r="AR113" s="942"/>
      <c r="AS113" s="942"/>
      <c r="AT113" s="943"/>
      <c r="AU113" s="908"/>
      <c r="AV113" s="909"/>
      <c r="AW113" s="909"/>
      <c r="AX113" s="909"/>
      <c r="AY113" s="909"/>
      <c r="AZ113" s="922" t="s">
        <v>439</v>
      </c>
      <c r="BA113" s="923"/>
      <c r="BB113" s="923"/>
      <c r="BC113" s="923"/>
      <c r="BD113" s="923"/>
      <c r="BE113" s="923"/>
      <c r="BF113" s="923"/>
      <c r="BG113" s="923"/>
      <c r="BH113" s="923"/>
      <c r="BI113" s="923"/>
      <c r="BJ113" s="923"/>
      <c r="BK113" s="923"/>
      <c r="BL113" s="923"/>
      <c r="BM113" s="923"/>
      <c r="BN113" s="923"/>
      <c r="BO113" s="923"/>
      <c r="BP113" s="924"/>
      <c r="BQ113" s="925">
        <v>328549</v>
      </c>
      <c r="BR113" s="926"/>
      <c r="BS113" s="926"/>
      <c r="BT113" s="926"/>
      <c r="BU113" s="926"/>
      <c r="BV113" s="926">
        <v>403389</v>
      </c>
      <c r="BW113" s="926"/>
      <c r="BX113" s="926"/>
      <c r="BY113" s="926"/>
      <c r="BZ113" s="926"/>
      <c r="CA113" s="926">
        <v>353779</v>
      </c>
      <c r="CB113" s="926"/>
      <c r="CC113" s="926"/>
      <c r="CD113" s="926"/>
      <c r="CE113" s="926"/>
      <c r="CF113" s="920">
        <v>0.4</v>
      </c>
      <c r="CG113" s="921"/>
      <c r="CH113" s="921"/>
      <c r="CI113" s="921"/>
      <c r="CJ113" s="921"/>
      <c r="CK113" s="948"/>
      <c r="CL113" s="949"/>
      <c r="CM113" s="922" t="s">
        <v>440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v>163936</v>
      </c>
      <c r="DH113" s="959"/>
      <c r="DI113" s="959"/>
      <c r="DJ113" s="959"/>
      <c r="DK113" s="960"/>
      <c r="DL113" s="961">
        <v>111754</v>
      </c>
      <c r="DM113" s="959"/>
      <c r="DN113" s="959"/>
      <c r="DO113" s="959"/>
      <c r="DP113" s="960"/>
      <c r="DQ113" s="961">
        <v>59694</v>
      </c>
      <c r="DR113" s="959"/>
      <c r="DS113" s="959"/>
      <c r="DT113" s="959"/>
      <c r="DU113" s="960"/>
      <c r="DV113" s="962">
        <v>0.1</v>
      </c>
      <c r="DW113" s="963"/>
      <c r="DX113" s="963"/>
      <c r="DY113" s="963"/>
      <c r="DZ113" s="964"/>
    </row>
    <row r="114" spans="1:130" s="230" customFormat="1" ht="26.25" customHeight="1" x14ac:dyDescent="0.25">
      <c r="A114" s="954"/>
      <c r="B114" s="955"/>
      <c r="C114" s="923" t="s">
        <v>441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61981</v>
      </c>
      <c r="AB114" s="959"/>
      <c r="AC114" s="959"/>
      <c r="AD114" s="959"/>
      <c r="AE114" s="960"/>
      <c r="AF114" s="961">
        <v>52390</v>
      </c>
      <c r="AG114" s="959"/>
      <c r="AH114" s="959"/>
      <c r="AI114" s="959"/>
      <c r="AJ114" s="960"/>
      <c r="AK114" s="961">
        <v>52562</v>
      </c>
      <c r="AL114" s="959"/>
      <c r="AM114" s="959"/>
      <c r="AN114" s="959"/>
      <c r="AO114" s="960"/>
      <c r="AP114" s="962">
        <v>0.1</v>
      </c>
      <c r="AQ114" s="963"/>
      <c r="AR114" s="963"/>
      <c r="AS114" s="963"/>
      <c r="AT114" s="964"/>
      <c r="AU114" s="908"/>
      <c r="AV114" s="909"/>
      <c r="AW114" s="909"/>
      <c r="AX114" s="909"/>
      <c r="AY114" s="909"/>
      <c r="AZ114" s="922" t="s">
        <v>442</v>
      </c>
      <c r="BA114" s="923"/>
      <c r="BB114" s="923"/>
      <c r="BC114" s="923"/>
      <c r="BD114" s="923"/>
      <c r="BE114" s="923"/>
      <c r="BF114" s="923"/>
      <c r="BG114" s="923"/>
      <c r="BH114" s="923"/>
      <c r="BI114" s="923"/>
      <c r="BJ114" s="923"/>
      <c r="BK114" s="923"/>
      <c r="BL114" s="923"/>
      <c r="BM114" s="923"/>
      <c r="BN114" s="923"/>
      <c r="BO114" s="923"/>
      <c r="BP114" s="924"/>
      <c r="BQ114" s="925">
        <v>19935943</v>
      </c>
      <c r="BR114" s="926"/>
      <c r="BS114" s="926"/>
      <c r="BT114" s="926"/>
      <c r="BU114" s="926"/>
      <c r="BV114" s="926">
        <v>20355814</v>
      </c>
      <c r="BW114" s="926"/>
      <c r="BX114" s="926"/>
      <c r="BY114" s="926"/>
      <c r="BZ114" s="926"/>
      <c r="CA114" s="926">
        <v>20909345</v>
      </c>
      <c r="CB114" s="926"/>
      <c r="CC114" s="926"/>
      <c r="CD114" s="926"/>
      <c r="CE114" s="926"/>
      <c r="CF114" s="920">
        <v>23.8</v>
      </c>
      <c r="CG114" s="921"/>
      <c r="CH114" s="921"/>
      <c r="CI114" s="921"/>
      <c r="CJ114" s="921"/>
      <c r="CK114" s="948"/>
      <c r="CL114" s="949"/>
      <c r="CM114" s="922" t="s">
        <v>443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25">
      <c r="A115" s="954"/>
      <c r="B115" s="955"/>
      <c r="C115" s="923" t="s">
        <v>444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507443</v>
      </c>
      <c r="AB115" s="938"/>
      <c r="AC115" s="938"/>
      <c r="AD115" s="938"/>
      <c r="AE115" s="939"/>
      <c r="AF115" s="940">
        <v>774896</v>
      </c>
      <c r="AG115" s="938"/>
      <c r="AH115" s="938"/>
      <c r="AI115" s="938"/>
      <c r="AJ115" s="939"/>
      <c r="AK115" s="940">
        <v>952416</v>
      </c>
      <c r="AL115" s="938"/>
      <c r="AM115" s="938"/>
      <c r="AN115" s="938"/>
      <c r="AO115" s="939"/>
      <c r="AP115" s="941">
        <v>1.1000000000000001</v>
      </c>
      <c r="AQ115" s="942"/>
      <c r="AR115" s="942"/>
      <c r="AS115" s="942"/>
      <c r="AT115" s="943"/>
      <c r="AU115" s="908"/>
      <c r="AV115" s="909"/>
      <c r="AW115" s="909"/>
      <c r="AX115" s="909"/>
      <c r="AY115" s="909"/>
      <c r="AZ115" s="922" t="s">
        <v>445</v>
      </c>
      <c r="BA115" s="923"/>
      <c r="BB115" s="923"/>
      <c r="BC115" s="923"/>
      <c r="BD115" s="923"/>
      <c r="BE115" s="923"/>
      <c r="BF115" s="923"/>
      <c r="BG115" s="923"/>
      <c r="BH115" s="923"/>
      <c r="BI115" s="923"/>
      <c r="BJ115" s="923"/>
      <c r="BK115" s="923"/>
      <c r="BL115" s="923"/>
      <c r="BM115" s="923"/>
      <c r="BN115" s="923"/>
      <c r="BO115" s="923"/>
      <c r="BP115" s="924"/>
      <c r="BQ115" s="925">
        <v>825210</v>
      </c>
      <c r="BR115" s="926"/>
      <c r="BS115" s="926"/>
      <c r="BT115" s="926"/>
      <c r="BU115" s="926"/>
      <c r="BV115" s="926">
        <v>847215</v>
      </c>
      <c r="BW115" s="926"/>
      <c r="BX115" s="926"/>
      <c r="BY115" s="926"/>
      <c r="BZ115" s="926"/>
      <c r="CA115" s="926">
        <v>804200</v>
      </c>
      <c r="CB115" s="926"/>
      <c r="CC115" s="926"/>
      <c r="CD115" s="926"/>
      <c r="CE115" s="926"/>
      <c r="CF115" s="920">
        <v>0.9</v>
      </c>
      <c r="CG115" s="921"/>
      <c r="CH115" s="921"/>
      <c r="CI115" s="921"/>
      <c r="CJ115" s="921"/>
      <c r="CK115" s="948"/>
      <c r="CL115" s="949"/>
      <c r="CM115" s="922" t="s">
        <v>446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v>4366046</v>
      </c>
      <c r="DH115" s="959"/>
      <c r="DI115" s="959"/>
      <c r="DJ115" s="959"/>
      <c r="DK115" s="960"/>
      <c r="DL115" s="961">
        <v>4062509</v>
      </c>
      <c r="DM115" s="959"/>
      <c r="DN115" s="959"/>
      <c r="DO115" s="959"/>
      <c r="DP115" s="960"/>
      <c r="DQ115" s="961">
        <v>3934405</v>
      </c>
      <c r="DR115" s="959"/>
      <c r="DS115" s="959"/>
      <c r="DT115" s="959"/>
      <c r="DU115" s="960"/>
      <c r="DV115" s="962">
        <v>4.5</v>
      </c>
      <c r="DW115" s="963"/>
      <c r="DX115" s="963"/>
      <c r="DY115" s="963"/>
      <c r="DZ115" s="964"/>
    </row>
    <row r="116" spans="1:130" s="230" customFormat="1" ht="26.25" customHeight="1" x14ac:dyDescent="0.25">
      <c r="A116" s="956"/>
      <c r="B116" s="957"/>
      <c r="C116" s="965" t="s">
        <v>447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3091</v>
      </c>
      <c r="AB116" s="959"/>
      <c r="AC116" s="959"/>
      <c r="AD116" s="959"/>
      <c r="AE116" s="960"/>
      <c r="AF116" s="961">
        <v>4706</v>
      </c>
      <c r="AG116" s="959"/>
      <c r="AH116" s="959"/>
      <c r="AI116" s="959"/>
      <c r="AJ116" s="960"/>
      <c r="AK116" s="961">
        <v>3575</v>
      </c>
      <c r="AL116" s="959"/>
      <c r="AM116" s="959"/>
      <c r="AN116" s="959"/>
      <c r="AO116" s="960"/>
      <c r="AP116" s="962">
        <v>0</v>
      </c>
      <c r="AQ116" s="963"/>
      <c r="AR116" s="963"/>
      <c r="AS116" s="963"/>
      <c r="AT116" s="964"/>
      <c r="AU116" s="908"/>
      <c r="AV116" s="909"/>
      <c r="AW116" s="909"/>
      <c r="AX116" s="909"/>
      <c r="AY116" s="909"/>
      <c r="AZ116" s="967" t="s">
        <v>448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11017</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2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450</v>
      </c>
      <c r="Z117" s="894"/>
      <c r="AA117" s="978">
        <v>29271153</v>
      </c>
      <c r="AB117" s="979"/>
      <c r="AC117" s="979"/>
      <c r="AD117" s="979"/>
      <c r="AE117" s="980"/>
      <c r="AF117" s="981">
        <v>29674457</v>
      </c>
      <c r="AG117" s="979"/>
      <c r="AH117" s="979"/>
      <c r="AI117" s="979"/>
      <c r="AJ117" s="980"/>
      <c r="AK117" s="981">
        <v>29609930</v>
      </c>
      <c r="AL117" s="979"/>
      <c r="AM117" s="979"/>
      <c r="AN117" s="979"/>
      <c r="AO117" s="980"/>
      <c r="AP117" s="982"/>
      <c r="AQ117" s="983"/>
      <c r="AR117" s="983"/>
      <c r="AS117" s="983"/>
      <c r="AT117" s="984"/>
      <c r="AU117" s="908"/>
      <c r="AV117" s="909"/>
      <c r="AW117" s="909"/>
      <c r="AX117" s="909"/>
      <c r="AY117" s="909"/>
      <c r="AZ117" s="974" t="s">
        <v>451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452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25">
      <c r="A118" s="912" t="s">
        <v>426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423</v>
      </c>
      <c r="AB118" s="893"/>
      <c r="AC118" s="893"/>
      <c r="AD118" s="893"/>
      <c r="AE118" s="894"/>
      <c r="AF118" s="892" t="s">
        <v>424</v>
      </c>
      <c r="AG118" s="893"/>
      <c r="AH118" s="893"/>
      <c r="AI118" s="893"/>
      <c r="AJ118" s="894"/>
      <c r="AK118" s="892" t="s">
        <v>294</v>
      </c>
      <c r="AL118" s="893"/>
      <c r="AM118" s="893"/>
      <c r="AN118" s="893"/>
      <c r="AO118" s="894"/>
      <c r="AP118" s="970" t="s">
        <v>425</v>
      </c>
      <c r="AQ118" s="971"/>
      <c r="AR118" s="971"/>
      <c r="AS118" s="971"/>
      <c r="AT118" s="972"/>
      <c r="AU118" s="908"/>
      <c r="AV118" s="909"/>
      <c r="AW118" s="909"/>
      <c r="AX118" s="909"/>
      <c r="AY118" s="909"/>
      <c r="AZ118" s="973" t="s">
        <v>453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454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25">
      <c r="A119" s="1056" t="s">
        <v>429</v>
      </c>
      <c r="B119" s="947"/>
      <c r="C119" s="929" t="s">
        <v>430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v>322853</v>
      </c>
      <c r="AB119" s="900"/>
      <c r="AC119" s="900"/>
      <c r="AD119" s="900"/>
      <c r="AE119" s="901"/>
      <c r="AF119" s="902">
        <v>612787</v>
      </c>
      <c r="AG119" s="900"/>
      <c r="AH119" s="900"/>
      <c r="AI119" s="900"/>
      <c r="AJ119" s="901"/>
      <c r="AK119" s="902">
        <v>706838</v>
      </c>
      <c r="AL119" s="900"/>
      <c r="AM119" s="900"/>
      <c r="AN119" s="900"/>
      <c r="AO119" s="901"/>
      <c r="AP119" s="903">
        <v>0.8</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455</v>
      </c>
      <c r="BP119" s="1005"/>
      <c r="BQ119" s="999">
        <v>341015839</v>
      </c>
      <c r="BR119" s="1000"/>
      <c r="BS119" s="1000"/>
      <c r="BT119" s="1000"/>
      <c r="BU119" s="1000"/>
      <c r="BV119" s="1000">
        <v>326245281</v>
      </c>
      <c r="BW119" s="1000"/>
      <c r="BX119" s="1000"/>
      <c r="BY119" s="1000"/>
      <c r="BZ119" s="1000"/>
      <c r="CA119" s="1000">
        <v>308852807</v>
      </c>
      <c r="CB119" s="1000"/>
      <c r="CC119" s="1000"/>
      <c r="CD119" s="1000"/>
      <c r="CE119" s="1000"/>
      <c r="CF119" s="1001"/>
      <c r="CG119" s="1002"/>
      <c r="CH119" s="1002"/>
      <c r="CI119" s="1002"/>
      <c r="CJ119" s="1003"/>
      <c r="CK119" s="950"/>
      <c r="CL119" s="951"/>
      <c r="CM119" s="973" t="s">
        <v>456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4768573</v>
      </c>
      <c r="DH119" s="986"/>
      <c r="DI119" s="986"/>
      <c r="DJ119" s="986"/>
      <c r="DK119" s="987"/>
      <c r="DL119" s="985">
        <v>4328868</v>
      </c>
      <c r="DM119" s="986"/>
      <c r="DN119" s="986"/>
      <c r="DO119" s="986"/>
      <c r="DP119" s="987"/>
      <c r="DQ119" s="985">
        <v>3899950</v>
      </c>
      <c r="DR119" s="986"/>
      <c r="DS119" s="986"/>
      <c r="DT119" s="986"/>
      <c r="DU119" s="987"/>
      <c r="DV119" s="988">
        <v>4.4000000000000004</v>
      </c>
      <c r="DW119" s="989"/>
      <c r="DX119" s="989"/>
      <c r="DY119" s="989"/>
      <c r="DZ119" s="990"/>
    </row>
    <row r="120" spans="1:130" s="230" customFormat="1" ht="26.25" customHeight="1" x14ac:dyDescent="0.25">
      <c r="A120" s="1057"/>
      <c r="B120" s="949"/>
      <c r="C120" s="922" t="s">
        <v>433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457</v>
      </c>
      <c r="AV120" s="992"/>
      <c r="AW120" s="992"/>
      <c r="AX120" s="992"/>
      <c r="AY120" s="993"/>
      <c r="AZ120" s="929" t="s">
        <v>458</v>
      </c>
      <c r="BA120" s="897"/>
      <c r="BB120" s="897"/>
      <c r="BC120" s="897"/>
      <c r="BD120" s="897"/>
      <c r="BE120" s="897"/>
      <c r="BF120" s="897"/>
      <c r="BG120" s="897"/>
      <c r="BH120" s="897"/>
      <c r="BI120" s="897"/>
      <c r="BJ120" s="897"/>
      <c r="BK120" s="897"/>
      <c r="BL120" s="897"/>
      <c r="BM120" s="897"/>
      <c r="BN120" s="897"/>
      <c r="BO120" s="897"/>
      <c r="BP120" s="898"/>
      <c r="BQ120" s="930">
        <v>35413737</v>
      </c>
      <c r="BR120" s="931"/>
      <c r="BS120" s="931"/>
      <c r="BT120" s="931"/>
      <c r="BU120" s="931"/>
      <c r="BV120" s="931">
        <v>40272017</v>
      </c>
      <c r="BW120" s="931"/>
      <c r="BX120" s="931"/>
      <c r="BY120" s="931"/>
      <c r="BZ120" s="931"/>
      <c r="CA120" s="931">
        <v>40991687</v>
      </c>
      <c r="CB120" s="931"/>
      <c r="CC120" s="931"/>
      <c r="CD120" s="931"/>
      <c r="CE120" s="931"/>
      <c r="CF120" s="944">
        <v>46.7</v>
      </c>
      <c r="CG120" s="945"/>
      <c r="CH120" s="945"/>
      <c r="CI120" s="945"/>
      <c r="CJ120" s="945"/>
      <c r="CK120" s="1006" t="s">
        <v>459</v>
      </c>
      <c r="CL120" s="1007"/>
      <c r="CM120" s="1007"/>
      <c r="CN120" s="1007"/>
      <c r="CO120" s="1008"/>
      <c r="CP120" s="1014" t="s">
        <v>402</v>
      </c>
      <c r="CQ120" s="1015"/>
      <c r="CR120" s="1015"/>
      <c r="CS120" s="1015"/>
      <c r="CT120" s="1015"/>
      <c r="CU120" s="1015"/>
      <c r="CV120" s="1015"/>
      <c r="CW120" s="1015"/>
      <c r="CX120" s="1015"/>
      <c r="CY120" s="1015"/>
      <c r="CZ120" s="1015"/>
      <c r="DA120" s="1015"/>
      <c r="DB120" s="1015"/>
      <c r="DC120" s="1015"/>
      <c r="DD120" s="1015"/>
      <c r="DE120" s="1015"/>
      <c r="DF120" s="1016"/>
      <c r="DG120" s="930">
        <v>50993185</v>
      </c>
      <c r="DH120" s="931"/>
      <c r="DI120" s="931"/>
      <c r="DJ120" s="931"/>
      <c r="DK120" s="931"/>
      <c r="DL120" s="931">
        <v>47386574</v>
      </c>
      <c r="DM120" s="931"/>
      <c r="DN120" s="931"/>
      <c r="DO120" s="931"/>
      <c r="DP120" s="931"/>
      <c r="DQ120" s="931">
        <v>42383657</v>
      </c>
      <c r="DR120" s="931"/>
      <c r="DS120" s="931"/>
      <c r="DT120" s="931"/>
      <c r="DU120" s="931"/>
      <c r="DV120" s="932">
        <v>48.3</v>
      </c>
      <c r="DW120" s="932"/>
      <c r="DX120" s="932"/>
      <c r="DY120" s="932"/>
      <c r="DZ120" s="933"/>
    </row>
    <row r="121" spans="1:130" s="230" customFormat="1" ht="26.25" customHeight="1" x14ac:dyDescent="0.25">
      <c r="A121" s="1057"/>
      <c r="B121" s="949"/>
      <c r="C121" s="974" t="s">
        <v>460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v>55561</v>
      </c>
      <c r="AB121" s="959"/>
      <c r="AC121" s="959"/>
      <c r="AD121" s="959"/>
      <c r="AE121" s="960"/>
      <c r="AF121" s="961">
        <v>54580</v>
      </c>
      <c r="AG121" s="959"/>
      <c r="AH121" s="959"/>
      <c r="AI121" s="959"/>
      <c r="AJ121" s="960"/>
      <c r="AK121" s="961">
        <v>53635</v>
      </c>
      <c r="AL121" s="959"/>
      <c r="AM121" s="959"/>
      <c r="AN121" s="959"/>
      <c r="AO121" s="960"/>
      <c r="AP121" s="962">
        <v>0.1</v>
      </c>
      <c r="AQ121" s="963"/>
      <c r="AR121" s="963"/>
      <c r="AS121" s="963"/>
      <c r="AT121" s="964"/>
      <c r="AU121" s="994"/>
      <c r="AV121" s="995"/>
      <c r="AW121" s="995"/>
      <c r="AX121" s="995"/>
      <c r="AY121" s="996"/>
      <c r="AZ121" s="922" t="s">
        <v>461</v>
      </c>
      <c r="BA121" s="923"/>
      <c r="BB121" s="923"/>
      <c r="BC121" s="923"/>
      <c r="BD121" s="923"/>
      <c r="BE121" s="923"/>
      <c r="BF121" s="923"/>
      <c r="BG121" s="923"/>
      <c r="BH121" s="923"/>
      <c r="BI121" s="923"/>
      <c r="BJ121" s="923"/>
      <c r="BK121" s="923"/>
      <c r="BL121" s="923"/>
      <c r="BM121" s="923"/>
      <c r="BN121" s="923"/>
      <c r="BO121" s="923"/>
      <c r="BP121" s="924"/>
      <c r="BQ121" s="925">
        <v>24300222</v>
      </c>
      <c r="BR121" s="926"/>
      <c r="BS121" s="926"/>
      <c r="BT121" s="926"/>
      <c r="BU121" s="926"/>
      <c r="BV121" s="926">
        <v>23134261</v>
      </c>
      <c r="BW121" s="926"/>
      <c r="BX121" s="926"/>
      <c r="BY121" s="926"/>
      <c r="BZ121" s="926"/>
      <c r="CA121" s="926">
        <v>22225675</v>
      </c>
      <c r="CB121" s="926"/>
      <c r="CC121" s="926"/>
      <c r="CD121" s="926"/>
      <c r="CE121" s="926"/>
      <c r="CF121" s="920">
        <v>25.3</v>
      </c>
      <c r="CG121" s="921"/>
      <c r="CH121" s="921"/>
      <c r="CI121" s="921"/>
      <c r="CJ121" s="921"/>
      <c r="CK121" s="1009"/>
      <c r="CL121" s="1010"/>
      <c r="CM121" s="1010"/>
      <c r="CN121" s="1010"/>
      <c r="CO121" s="1011"/>
      <c r="CP121" s="1019" t="s">
        <v>406</v>
      </c>
      <c r="CQ121" s="1020"/>
      <c r="CR121" s="1020"/>
      <c r="CS121" s="1020"/>
      <c r="CT121" s="1020"/>
      <c r="CU121" s="1020"/>
      <c r="CV121" s="1020"/>
      <c r="CW121" s="1020"/>
      <c r="CX121" s="1020"/>
      <c r="CY121" s="1020"/>
      <c r="CZ121" s="1020"/>
      <c r="DA121" s="1020"/>
      <c r="DB121" s="1020"/>
      <c r="DC121" s="1020"/>
      <c r="DD121" s="1020"/>
      <c r="DE121" s="1020"/>
      <c r="DF121" s="1021"/>
      <c r="DG121" s="925">
        <v>6236108</v>
      </c>
      <c r="DH121" s="926"/>
      <c r="DI121" s="926"/>
      <c r="DJ121" s="926"/>
      <c r="DK121" s="926"/>
      <c r="DL121" s="926">
        <v>5492581</v>
      </c>
      <c r="DM121" s="926"/>
      <c r="DN121" s="926"/>
      <c r="DO121" s="926"/>
      <c r="DP121" s="926"/>
      <c r="DQ121" s="926">
        <v>4753332</v>
      </c>
      <c r="DR121" s="926"/>
      <c r="DS121" s="926"/>
      <c r="DT121" s="926"/>
      <c r="DU121" s="926"/>
      <c r="DV121" s="927">
        <v>5.4</v>
      </c>
      <c r="DW121" s="927"/>
      <c r="DX121" s="927"/>
      <c r="DY121" s="927"/>
      <c r="DZ121" s="928"/>
    </row>
    <row r="122" spans="1:130" s="230" customFormat="1" ht="26.25" customHeight="1" x14ac:dyDescent="0.25">
      <c r="A122" s="1057"/>
      <c r="B122" s="949"/>
      <c r="C122" s="922" t="s">
        <v>443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462</v>
      </c>
      <c r="BA122" s="965"/>
      <c r="BB122" s="965"/>
      <c r="BC122" s="965"/>
      <c r="BD122" s="965"/>
      <c r="BE122" s="965"/>
      <c r="BF122" s="965"/>
      <c r="BG122" s="965"/>
      <c r="BH122" s="965"/>
      <c r="BI122" s="965"/>
      <c r="BJ122" s="965"/>
      <c r="BK122" s="965"/>
      <c r="BL122" s="965"/>
      <c r="BM122" s="965"/>
      <c r="BN122" s="965"/>
      <c r="BO122" s="965"/>
      <c r="BP122" s="966"/>
      <c r="BQ122" s="999">
        <v>188777782</v>
      </c>
      <c r="BR122" s="1000"/>
      <c r="BS122" s="1000"/>
      <c r="BT122" s="1000"/>
      <c r="BU122" s="1000"/>
      <c r="BV122" s="1000">
        <v>181375602</v>
      </c>
      <c r="BW122" s="1000"/>
      <c r="BX122" s="1000"/>
      <c r="BY122" s="1000"/>
      <c r="BZ122" s="1000"/>
      <c r="CA122" s="1000">
        <v>171666314</v>
      </c>
      <c r="CB122" s="1000"/>
      <c r="CC122" s="1000"/>
      <c r="CD122" s="1000"/>
      <c r="CE122" s="1000"/>
      <c r="CF122" s="1017">
        <v>195.6</v>
      </c>
      <c r="CG122" s="1018"/>
      <c r="CH122" s="1018"/>
      <c r="CI122" s="1018"/>
      <c r="CJ122" s="1018"/>
      <c r="CK122" s="1009"/>
      <c r="CL122" s="1010"/>
      <c r="CM122" s="1010"/>
      <c r="CN122" s="1010"/>
      <c r="CO122" s="1011"/>
      <c r="CP122" s="1019" t="s">
        <v>403</v>
      </c>
      <c r="CQ122" s="1020"/>
      <c r="CR122" s="1020"/>
      <c r="CS122" s="1020"/>
      <c r="CT122" s="1020"/>
      <c r="CU122" s="1020"/>
      <c r="CV122" s="1020"/>
      <c r="CW122" s="1020"/>
      <c r="CX122" s="1020"/>
      <c r="CY122" s="1020"/>
      <c r="CZ122" s="1020"/>
      <c r="DA122" s="1020"/>
      <c r="DB122" s="1020"/>
      <c r="DC122" s="1020"/>
      <c r="DD122" s="1020"/>
      <c r="DE122" s="1020"/>
      <c r="DF122" s="1021"/>
      <c r="DG122" s="925">
        <v>2114783</v>
      </c>
      <c r="DH122" s="926"/>
      <c r="DI122" s="926"/>
      <c r="DJ122" s="926"/>
      <c r="DK122" s="926"/>
      <c r="DL122" s="926">
        <v>2024572</v>
      </c>
      <c r="DM122" s="926"/>
      <c r="DN122" s="926"/>
      <c r="DO122" s="926"/>
      <c r="DP122" s="926"/>
      <c r="DQ122" s="926">
        <v>1951909</v>
      </c>
      <c r="DR122" s="926"/>
      <c r="DS122" s="926"/>
      <c r="DT122" s="926"/>
      <c r="DU122" s="926"/>
      <c r="DV122" s="927">
        <v>2.2000000000000002</v>
      </c>
      <c r="DW122" s="927"/>
      <c r="DX122" s="927"/>
      <c r="DY122" s="927"/>
      <c r="DZ122" s="928"/>
    </row>
    <row r="123" spans="1:130" s="230" customFormat="1" ht="26.25" customHeight="1" x14ac:dyDescent="0.25">
      <c r="A123" s="1057"/>
      <c r="B123" s="949"/>
      <c r="C123" s="922" t="s">
        <v>449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v>19479</v>
      </c>
      <c r="AB123" s="959"/>
      <c r="AC123" s="959"/>
      <c r="AD123" s="959"/>
      <c r="AE123" s="960"/>
      <c r="AF123" s="961">
        <v>12008</v>
      </c>
      <c r="AG123" s="959"/>
      <c r="AH123" s="959"/>
      <c r="AI123" s="959"/>
      <c r="AJ123" s="960"/>
      <c r="AK123" s="961">
        <v>764</v>
      </c>
      <c r="AL123" s="959"/>
      <c r="AM123" s="959"/>
      <c r="AN123" s="959"/>
      <c r="AO123" s="960"/>
      <c r="AP123" s="962">
        <v>0</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463</v>
      </c>
      <c r="BP123" s="1005"/>
      <c r="BQ123" s="1063">
        <v>248491741</v>
      </c>
      <c r="BR123" s="1064"/>
      <c r="BS123" s="1064"/>
      <c r="BT123" s="1064"/>
      <c r="BU123" s="1064"/>
      <c r="BV123" s="1064">
        <v>244781880</v>
      </c>
      <c r="BW123" s="1064"/>
      <c r="BX123" s="1064"/>
      <c r="BY123" s="1064"/>
      <c r="BZ123" s="1064"/>
      <c r="CA123" s="1064">
        <v>234883676</v>
      </c>
      <c r="CB123" s="1064"/>
      <c r="CC123" s="1064"/>
      <c r="CD123" s="1064"/>
      <c r="CE123" s="1064"/>
      <c r="CF123" s="1001"/>
      <c r="CG123" s="1002"/>
      <c r="CH123" s="1002"/>
      <c r="CI123" s="1002"/>
      <c r="CJ123" s="1003"/>
      <c r="CK123" s="1009"/>
      <c r="CL123" s="1010"/>
      <c r="CM123" s="1010"/>
      <c r="CN123" s="1010"/>
      <c r="CO123" s="1011"/>
      <c r="CP123" s="1019" t="s">
        <v>399</v>
      </c>
      <c r="CQ123" s="1020"/>
      <c r="CR123" s="1020"/>
      <c r="CS123" s="1020"/>
      <c r="CT123" s="1020"/>
      <c r="CU123" s="1020"/>
      <c r="CV123" s="1020"/>
      <c r="CW123" s="1020"/>
      <c r="CX123" s="1020"/>
      <c r="CY123" s="1020"/>
      <c r="CZ123" s="1020"/>
      <c r="DA123" s="1020"/>
      <c r="DB123" s="1020"/>
      <c r="DC123" s="1020"/>
      <c r="DD123" s="1020"/>
      <c r="DE123" s="1020"/>
      <c r="DF123" s="1021"/>
      <c r="DG123" s="958">
        <v>1648657</v>
      </c>
      <c r="DH123" s="959"/>
      <c r="DI123" s="959"/>
      <c r="DJ123" s="959"/>
      <c r="DK123" s="960"/>
      <c r="DL123" s="961">
        <v>1391354</v>
      </c>
      <c r="DM123" s="959"/>
      <c r="DN123" s="959"/>
      <c r="DO123" s="959"/>
      <c r="DP123" s="960"/>
      <c r="DQ123" s="961">
        <v>1190622</v>
      </c>
      <c r="DR123" s="959"/>
      <c r="DS123" s="959"/>
      <c r="DT123" s="959"/>
      <c r="DU123" s="960"/>
      <c r="DV123" s="962">
        <v>1.4</v>
      </c>
      <c r="DW123" s="963"/>
      <c r="DX123" s="963"/>
      <c r="DY123" s="963"/>
      <c r="DZ123" s="964"/>
    </row>
    <row r="124" spans="1:130" s="230" customFormat="1" ht="26.25" customHeight="1" thickBot="1" x14ac:dyDescent="0.3">
      <c r="A124" s="1057"/>
      <c r="B124" s="949"/>
      <c r="C124" s="922" t="s">
        <v>452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464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104.8</v>
      </c>
      <c r="BR124" s="1027"/>
      <c r="BS124" s="1027"/>
      <c r="BT124" s="1027"/>
      <c r="BU124" s="1027"/>
      <c r="BV124" s="1027">
        <v>94.9</v>
      </c>
      <c r="BW124" s="1027"/>
      <c r="BX124" s="1027"/>
      <c r="BY124" s="1027"/>
      <c r="BZ124" s="1027"/>
      <c r="CA124" s="1027">
        <v>84.2</v>
      </c>
      <c r="CB124" s="1027"/>
      <c r="CC124" s="1027"/>
      <c r="CD124" s="1027"/>
      <c r="CE124" s="1027"/>
      <c r="CF124" s="1028"/>
      <c r="CG124" s="1029"/>
      <c r="CH124" s="1029"/>
      <c r="CI124" s="1029"/>
      <c r="CJ124" s="1030"/>
      <c r="CK124" s="1012"/>
      <c r="CL124" s="1012"/>
      <c r="CM124" s="1012"/>
      <c r="CN124" s="1012"/>
      <c r="CO124" s="1013"/>
      <c r="CP124" s="1019" t="s">
        <v>465</v>
      </c>
      <c r="CQ124" s="1020"/>
      <c r="CR124" s="1020"/>
      <c r="CS124" s="1020"/>
      <c r="CT124" s="1020"/>
      <c r="CU124" s="1020"/>
      <c r="CV124" s="1020"/>
      <c r="CW124" s="1020"/>
      <c r="CX124" s="1020"/>
      <c r="CY124" s="1020"/>
      <c r="CZ124" s="1020"/>
      <c r="DA124" s="1020"/>
      <c r="DB124" s="1020"/>
      <c r="DC124" s="1020"/>
      <c r="DD124" s="1020"/>
      <c r="DE124" s="1020"/>
      <c r="DF124" s="1021"/>
      <c r="DG124" s="1004">
        <v>479274</v>
      </c>
      <c r="DH124" s="986"/>
      <c r="DI124" s="986"/>
      <c r="DJ124" s="986"/>
      <c r="DK124" s="987"/>
      <c r="DL124" s="985">
        <v>460253</v>
      </c>
      <c r="DM124" s="986"/>
      <c r="DN124" s="986"/>
      <c r="DO124" s="986"/>
      <c r="DP124" s="987"/>
      <c r="DQ124" s="985">
        <v>291457</v>
      </c>
      <c r="DR124" s="986"/>
      <c r="DS124" s="986"/>
      <c r="DT124" s="986"/>
      <c r="DU124" s="987"/>
      <c r="DV124" s="988">
        <v>0.3</v>
      </c>
      <c r="DW124" s="989"/>
      <c r="DX124" s="989"/>
      <c r="DY124" s="989"/>
      <c r="DZ124" s="990"/>
    </row>
    <row r="125" spans="1:130" s="230" customFormat="1" ht="26.25" customHeight="1" x14ac:dyDescent="0.25">
      <c r="A125" s="1057"/>
      <c r="B125" s="949"/>
      <c r="C125" s="922" t="s">
        <v>454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466</v>
      </c>
      <c r="CL125" s="1007"/>
      <c r="CM125" s="1007"/>
      <c r="CN125" s="1007"/>
      <c r="CO125" s="1008"/>
      <c r="CP125" s="929" t="s">
        <v>467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3">
      <c r="A126" s="1057"/>
      <c r="B126" s="949"/>
      <c r="C126" s="922" t="s">
        <v>456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109550</v>
      </c>
      <c r="AB126" s="959"/>
      <c r="AC126" s="959"/>
      <c r="AD126" s="959"/>
      <c r="AE126" s="960"/>
      <c r="AF126" s="961">
        <v>95521</v>
      </c>
      <c r="AG126" s="959"/>
      <c r="AH126" s="959"/>
      <c r="AI126" s="959"/>
      <c r="AJ126" s="960"/>
      <c r="AK126" s="961">
        <v>191179</v>
      </c>
      <c r="AL126" s="959"/>
      <c r="AM126" s="959"/>
      <c r="AN126" s="959"/>
      <c r="AO126" s="960"/>
      <c r="AP126" s="962">
        <v>0.2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25">
      <c r="A127" s="1058"/>
      <c r="B127" s="951"/>
      <c r="C127" s="973" t="s">
        <v>469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470</v>
      </c>
      <c r="AY127" s="1032"/>
      <c r="AZ127" s="1032"/>
      <c r="BA127" s="1032"/>
      <c r="BB127" s="1032"/>
      <c r="BC127" s="1032"/>
      <c r="BD127" s="1032"/>
      <c r="BE127" s="1033"/>
      <c r="BF127" s="1034" t="s">
        <v>471</v>
      </c>
      <c r="BG127" s="1032"/>
      <c r="BH127" s="1032"/>
      <c r="BI127" s="1032"/>
      <c r="BJ127" s="1032"/>
      <c r="BK127" s="1032"/>
      <c r="BL127" s="1033"/>
      <c r="BM127" s="1034" t="s">
        <v>472</v>
      </c>
      <c r="BN127" s="1032"/>
      <c r="BO127" s="1032"/>
      <c r="BP127" s="1032"/>
      <c r="BQ127" s="1032"/>
      <c r="BR127" s="1032"/>
      <c r="BS127" s="1033"/>
      <c r="BT127" s="1034" t="s">
        <v>473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474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3">
      <c r="A128" s="1041" t="s">
        <v>475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476</v>
      </c>
      <c r="X128" s="1043"/>
      <c r="Y128" s="1043"/>
      <c r="Z128" s="1044"/>
      <c r="AA128" s="1045">
        <v>4257446</v>
      </c>
      <c r="AB128" s="1046"/>
      <c r="AC128" s="1046"/>
      <c r="AD128" s="1046"/>
      <c r="AE128" s="1047"/>
      <c r="AF128" s="1048">
        <v>4123186</v>
      </c>
      <c r="AG128" s="1046"/>
      <c r="AH128" s="1046"/>
      <c r="AI128" s="1046"/>
      <c r="AJ128" s="1047"/>
      <c r="AK128" s="1048">
        <v>4346661</v>
      </c>
      <c r="AL128" s="1046"/>
      <c r="AM128" s="1046"/>
      <c r="AN128" s="1046"/>
      <c r="AO128" s="1047"/>
      <c r="AP128" s="1049"/>
      <c r="AQ128" s="1050"/>
      <c r="AR128" s="1050"/>
      <c r="AS128" s="1050"/>
      <c r="AT128" s="1051"/>
      <c r="AU128" s="232"/>
      <c r="AV128" s="232"/>
      <c r="AW128" s="232"/>
      <c r="AX128" s="896" t="s">
        <v>477</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478</v>
      </c>
      <c r="CQ128" s="726"/>
      <c r="CR128" s="726"/>
      <c r="CS128" s="726"/>
      <c r="CT128" s="726"/>
      <c r="CU128" s="726"/>
      <c r="CV128" s="726"/>
      <c r="CW128" s="726"/>
      <c r="CX128" s="726"/>
      <c r="CY128" s="726"/>
      <c r="CZ128" s="726"/>
      <c r="DA128" s="726"/>
      <c r="DB128" s="726"/>
      <c r="DC128" s="726"/>
      <c r="DD128" s="726"/>
      <c r="DE128" s="726"/>
      <c r="DF128" s="1036"/>
      <c r="DG128" s="1037">
        <v>825210</v>
      </c>
      <c r="DH128" s="1038"/>
      <c r="DI128" s="1038"/>
      <c r="DJ128" s="1038"/>
      <c r="DK128" s="1038"/>
      <c r="DL128" s="1038">
        <v>847215</v>
      </c>
      <c r="DM128" s="1038"/>
      <c r="DN128" s="1038"/>
      <c r="DO128" s="1038"/>
      <c r="DP128" s="1038"/>
      <c r="DQ128" s="1038">
        <v>804200</v>
      </c>
      <c r="DR128" s="1038"/>
      <c r="DS128" s="1038"/>
      <c r="DT128" s="1038"/>
      <c r="DU128" s="1038"/>
      <c r="DV128" s="1039">
        <v>0.9</v>
      </c>
      <c r="DW128" s="1039"/>
      <c r="DX128" s="1039"/>
      <c r="DY128" s="1039"/>
      <c r="DZ128" s="1040"/>
    </row>
    <row r="129" spans="1:131" s="230" customFormat="1" ht="26.25" customHeight="1" x14ac:dyDescent="0.2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479</v>
      </c>
      <c r="X129" s="1071"/>
      <c r="Y129" s="1071"/>
      <c r="Z129" s="1072"/>
      <c r="AA129" s="958">
        <v>106266086</v>
      </c>
      <c r="AB129" s="959"/>
      <c r="AC129" s="959"/>
      <c r="AD129" s="959"/>
      <c r="AE129" s="960"/>
      <c r="AF129" s="961">
        <v>103405647</v>
      </c>
      <c r="AG129" s="959"/>
      <c r="AH129" s="959"/>
      <c r="AI129" s="959"/>
      <c r="AJ129" s="960"/>
      <c r="AK129" s="961">
        <v>104845737</v>
      </c>
      <c r="AL129" s="959"/>
      <c r="AM129" s="959"/>
      <c r="AN129" s="959"/>
      <c r="AO129" s="960"/>
      <c r="AP129" s="1073"/>
      <c r="AQ129" s="1074"/>
      <c r="AR129" s="1074"/>
      <c r="AS129" s="1074"/>
      <c r="AT129" s="1075"/>
      <c r="AU129" s="233"/>
      <c r="AV129" s="233"/>
      <c r="AW129" s="233"/>
      <c r="AX129" s="1065" t="s">
        <v>480</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4" t="s">
        <v>481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482</v>
      </c>
      <c r="X130" s="1071"/>
      <c r="Y130" s="1071"/>
      <c r="Z130" s="1072"/>
      <c r="AA130" s="958">
        <v>17988750</v>
      </c>
      <c r="AB130" s="959"/>
      <c r="AC130" s="959"/>
      <c r="AD130" s="959"/>
      <c r="AE130" s="960"/>
      <c r="AF130" s="961">
        <v>17612747</v>
      </c>
      <c r="AG130" s="959"/>
      <c r="AH130" s="959"/>
      <c r="AI130" s="959"/>
      <c r="AJ130" s="960"/>
      <c r="AK130" s="961">
        <v>17088093</v>
      </c>
      <c r="AL130" s="959"/>
      <c r="AM130" s="959"/>
      <c r="AN130" s="959"/>
      <c r="AO130" s="960"/>
      <c r="AP130" s="1073"/>
      <c r="AQ130" s="1074"/>
      <c r="AR130" s="1074"/>
      <c r="AS130" s="1074"/>
      <c r="AT130" s="1075"/>
      <c r="AU130" s="233"/>
      <c r="AV130" s="233"/>
      <c r="AW130" s="233"/>
      <c r="AX130" s="1065" t="s">
        <v>483</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484</v>
      </c>
      <c r="X131" s="1108"/>
      <c r="Y131" s="1108"/>
      <c r="Z131" s="1109"/>
      <c r="AA131" s="1004">
        <v>88277336</v>
      </c>
      <c r="AB131" s="986"/>
      <c r="AC131" s="986"/>
      <c r="AD131" s="986"/>
      <c r="AE131" s="987"/>
      <c r="AF131" s="985">
        <v>85792900</v>
      </c>
      <c r="AG131" s="986"/>
      <c r="AH131" s="986"/>
      <c r="AI131" s="986"/>
      <c r="AJ131" s="987"/>
      <c r="AK131" s="985">
        <v>87757644</v>
      </c>
      <c r="AL131" s="986"/>
      <c r="AM131" s="986"/>
      <c r="AN131" s="986"/>
      <c r="AO131" s="987"/>
      <c r="AP131" s="1110"/>
      <c r="AQ131" s="1111"/>
      <c r="AR131" s="1111"/>
      <c r="AS131" s="1111"/>
      <c r="AT131" s="1112"/>
      <c r="AU131" s="233"/>
      <c r="AV131" s="233"/>
      <c r="AW131" s="233"/>
      <c r="AX131" s="1083" t="s">
        <v>485</v>
      </c>
      <c r="AY131" s="726"/>
      <c r="AZ131" s="726"/>
      <c r="BA131" s="726"/>
      <c r="BB131" s="726"/>
      <c r="BC131" s="726"/>
      <c r="BD131" s="726"/>
      <c r="BE131" s="1036"/>
      <c r="BF131" s="1084">
        <v>84.2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90" t="s">
        <v>486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487</v>
      </c>
      <c r="W132" s="1094"/>
      <c r="X132" s="1094"/>
      <c r="Y132" s="1094"/>
      <c r="Z132" s="1095"/>
      <c r="AA132" s="1096">
        <v>7.9578264350000003</v>
      </c>
      <c r="AB132" s="1097"/>
      <c r="AC132" s="1097"/>
      <c r="AD132" s="1097"/>
      <c r="AE132" s="1098"/>
      <c r="AF132" s="1099">
        <v>9.2531249689999999</v>
      </c>
      <c r="AG132" s="1097"/>
      <c r="AH132" s="1097"/>
      <c r="AI132" s="1097"/>
      <c r="AJ132" s="1098"/>
      <c r="AK132" s="1099">
        <v>9.3156283129999995</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488</v>
      </c>
      <c r="W133" s="1077"/>
      <c r="X133" s="1077"/>
      <c r="Y133" s="1077"/>
      <c r="Z133" s="1078"/>
      <c r="AA133" s="1079">
        <v>7.5</v>
      </c>
      <c r="AB133" s="1080"/>
      <c r="AC133" s="1080"/>
      <c r="AD133" s="1080"/>
      <c r="AE133" s="1081"/>
      <c r="AF133" s="1079">
        <v>8</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4mVy7Nr988Yfgou/ILQhGFJYkCNL3udOPH2sEonI+nRrGapwp7WYRRKfdZMmrP8Cio2B++YiJsjDmO2j5nG8Gg==" saltValue="XeJ/lODltXxlaxNUlqXOC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Q105"/>
  <sheetViews>
    <sheetView showGridLines="0" tabSelected="1" view="pageBreakPreview" zoomScale="60" zoomScaleNormal="85" workbookViewId="0"/>
  </sheetViews>
  <sheetFormatPr defaultColWidth="0" defaultRowHeight="13.5" customHeight="1" zeroHeight="1" x14ac:dyDescent="0.25"/>
  <cols>
    <col min="1" max="120" width="2.73046875" style="260" customWidth="1"/>
    <col min="121" max="121" width="0" style="259" hidden="1" customWidth="1"/>
    <col min="122" max="16384" width="9" style="259" hidden="1"/>
  </cols>
  <sheetData>
    <row r="1" spans="1:120" ht="12.75"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59"/>
    </row>
    <row r="17" spans="119:120" ht="12.75" x14ac:dyDescent="0.25">
      <c r="DP17" s="259"/>
    </row>
    <row r="18" spans="119:120" ht="12.75" x14ac:dyDescent="0.25"/>
    <row r="19" spans="119:120" ht="12.75" x14ac:dyDescent="0.25"/>
    <row r="20" spans="119:120" ht="12.75" x14ac:dyDescent="0.25">
      <c r="DO20" s="259"/>
      <c r="DP20" s="259"/>
    </row>
    <row r="21" spans="119:120" ht="12.75" x14ac:dyDescent="0.25">
      <c r="DP21" s="259"/>
    </row>
    <row r="22" spans="119:120" ht="12.75" x14ac:dyDescent="0.25"/>
    <row r="23" spans="119:120" ht="12.75" x14ac:dyDescent="0.25">
      <c r="DO23" s="259"/>
      <c r="DP23" s="259"/>
    </row>
    <row r="24" spans="119:120" ht="12.75" x14ac:dyDescent="0.25">
      <c r="DP24" s="259"/>
    </row>
    <row r="25" spans="119:120" ht="12.75" x14ac:dyDescent="0.25">
      <c r="DP25" s="259"/>
    </row>
    <row r="26" spans="119:120" ht="12.75" x14ac:dyDescent="0.25">
      <c r="DO26" s="259"/>
      <c r="DP26" s="259"/>
    </row>
    <row r="27" spans="119:120" ht="12.75" x14ac:dyDescent="0.25"/>
    <row r="28" spans="119:120" ht="12.75" x14ac:dyDescent="0.25">
      <c r="DO28" s="259"/>
      <c r="DP28" s="259"/>
    </row>
    <row r="29" spans="119:120" ht="12.75" x14ac:dyDescent="0.25">
      <c r="DP29" s="259"/>
    </row>
    <row r="30" spans="119:120" ht="12.75" x14ac:dyDescent="0.25"/>
    <row r="31" spans="119:120" ht="12.75" x14ac:dyDescent="0.25">
      <c r="DO31" s="259"/>
      <c r="DP31" s="259"/>
    </row>
    <row r="32" spans="119:120" ht="12.75" x14ac:dyDescent="0.25"/>
    <row r="33" spans="98:120" ht="12.75" x14ac:dyDescent="0.25">
      <c r="DO33" s="259"/>
      <c r="DP33" s="259"/>
    </row>
    <row r="34" spans="98:120" ht="12.75" x14ac:dyDescent="0.25">
      <c r="DM34" s="259"/>
    </row>
    <row r="35" spans="98:120" ht="12.75" x14ac:dyDescent="0.25">
      <c r="CT35" s="259"/>
      <c r="CU35" s="259"/>
      <c r="CV35" s="259"/>
      <c r="CY35" s="259"/>
      <c r="CZ35" s="259"/>
      <c r="DA35" s="259"/>
      <c r="DD35" s="259"/>
      <c r="DE35" s="259"/>
      <c r="DF35" s="259"/>
      <c r="DI35" s="259"/>
      <c r="DJ35" s="259"/>
      <c r="DK35" s="259"/>
      <c r="DM35" s="259"/>
      <c r="DN35" s="259"/>
      <c r="DO35" s="259"/>
      <c r="DP35" s="259"/>
    </row>
    <row r="36" spans="98:120" ht="12.75" x14ac:dyDescent="0.25"/>
    <row r="37" spans="98:120" ht="12.75" x14ac:dyDescent="0.25">
      <c r="CW37" s="259"/>
      <c r="DB37" s="259"/>
      <c r="DG37" s="259"/>
      <c r="DL37" s="259"/>
      <c r="DP37" s="259"/>
    </row>
    <row r="38" spans="98:120" ht="12.75"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59"/>
      <c r="DO49" s="259"/>
      <c r="DP49" s="259"/>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59"/>
      <c r="CS63" s="259"/>
      <c r="CX63" s="259"/>
      <c r="DC63" s="259"/>
      <c r="DH63" s="259"/>
    </row>
    <row r="64" spans="22:120" ht="12.75" x14ac:dyDescent="0.25">
      <c r="V64" s="259"/>
    </row>
    <row r="65" spans="15:120" ht="12.75"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2.75" x14ac:dyDescent="0.25">
      <c r="Q66" s="259"/>
      <c r="S66" s="259"/>
      <c r="U66" s="259"/>
      <c r="DM66" s="259"/>
    </row>
    <row r="67" spans="15:120" ht="12.75"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2.75" x14ac:dyDescent="0.25"/>
    <row r="69" spans="15:120" ht="12.75" x14ac:dyDescent="0.25"/>
    <row r="70" spans="15:120" ht="12.75" x14ac:dyDescent="0.25"/>
    <row r="71" spans="15:120" ht="12.75" x14ac:dyDescent="0.25"/>
    <row r="72" spans="15:120" ht="12.75" x14ac:dyDescent="0.25">
      <c r="DP72" s="259"/>
    </row>
    <row r="73" spans="15:120" ht="12.75" x14ac:dyDescent="0.25">
      <c r="DP73" s="259"/>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59"/>
      <c r="CX96" s="259"/>
      <c r="DC96" s="259"/>
      <c r="DH96" s="259"/>
    </row>
    <row r="97" spans="24:120" ht="12.75" x14ac:dyDescent="0.25">
      <c r="CS97" s="259"/>
      <c r="CX97" s="259"/>
      <c r="DC97" s="259"/>
      <c r="DH97" s="259"/>
      <c r="DP97" s="260" t="s">
        <v>489</v>
      </c>
    </row>
    <row r="98" spans="24:120" ht="12.75" hidden="1" x14ac:dyDescent="0.25">
      <c r="CS98" s="259"/>
      <c r="CX98" s="259"/>
      <c r="DC98" s="259"/>
      <c r="DH98" s="259"/>
    </row>
    <row r="99" spans="24:120" ht="12.75"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2.75" hidden="1" x14ac:dyDescent="0.25">
      <c r="CT103" s="259"/>
      <c r="CV103" s="259"/>
      <c r="CW103" s="259"/>
      <c r="CY103" s="259"/>
      <c r="DA103" s="259"/>
      <c r="DB103" s="259"/>
      <c r="DD103" s="259"/>
      <c r="DF103" s="259"/>
      <c r="DG103" s="259"/>
      <c r="DI103" s="259"/>
      <c r="DK103" s="259"/>
      <c r="DL103" s="259"/>
      <c r="DM103" s="259"/>
      <c r="DN103" s="259"/>
      <c r="DO103" s="259"/>
      <c r="DP103" s="259"/>
    </row>
    <row r="104" spans="24:120" ht="12.75"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O2cAm7jq//VhyaO/Q21ko1qhqq/g4/Gd6t4+VOo3wvgApCrvOfpffPLqGW0aUzqkcGh6ASHtIecaV5Oyg4NtgA==" saltValue="rfl0F+mEIXmVk/YPj8LB8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L89"/>
  <sheetViews>
    <sheetView showGridLines="0" topLeftCell="B1" zoomScale="60" zoomScaleNormal="60" zoomScaleSheetLayoutView="55" workbookViewId="0"/>
  </sheetViews>
  <sheetFormatPr defaultColWidth="0" defaultRowHeight="13.5" customHeight="1" zeroHeight="1" x14ac:dyDescent="0.25"/>
  <cols>
    <col min="1" max="116" width="2.59765625" style="260" customWidth="1"/>
    <col min="117" max="16384" width="9" style="259" hidden="1"/>
  </cols>
  <sheetData>
    <row r="1" spans="2:116" ht="12.75"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2.75" x14ac:dyDescent="0.25"/>
    <row r="3" spans="2:116" ht="12.75" x14ac:dyDescent="0.25"/>
    <row r="4" spans="2:116" ht="12.75"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2.75"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2.75" x14ac:dyDescent="0.25"/>
    <row r="20" spans="9:116" ht="12.75" x14ac:dyDescent="0.25"/>
    <row r="21" spans="9:116" ht="12.75" x14ac:dyDescent="0.25">
      <c r="DL21" s="259"/>
    </row>
    <row r="22" spans="9:116" ht="12.75" x14ac:dyDescent="0.25">
      <c r="DI22" s="259"/>
      <c r="DJ22" s="259"/>
      <c r="DK22" s="259"/>
      <c r="DL22" s="259"/>
    </row>
    <row r="23" spans="9:116" ht="12.75" x14ac:dyDescent="0.25">
      <c r="CY23" s="259"/>
      <c r="CZ23" s="259"/>
      <c r="DA23" s="259"/>
      <c r="DB23" s="259"/>
      <c r="DC23" s="259"/>
      <c r="DD23" s="259"/>
      <c r="DE23" s="259"/>
      <c r="DF23" s="259"/>
      <c r="DG23" s="259"/>
      <c r="DH23" s="259"/>
      <c r="DI23" s="259"/>
      <c r="DJ23" s="259"/>
      <c r="DK23" s="259"/>
      <c r="DL23" s="259"/>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59"/>
      <c r="DA35" s="259"/>
      <c r="DB35" s="259"/>
      <c r="DC35" s="259"/>
      <c r="DD35" s="259"/>
      <c r="DE35" s="259"/>
      <c r="DF35" s="259"/>
      <c r="DG35" s="259"/>
      <c r="DH35" s="259"/>
      <c r="DI35" s="259"/>
      <c r="DJ35" s="259"/>
      <c r="DK35" s="259"/>
      <c r="DL35" s="259"/>
    </row>
    <row r="36" spans="15:116" ht="12.75" x14ac:dyDescent="0.25"/>
    <row r="37" spans="15:116" ht="12.75" x14ac:dyDescent="0.25">
      <c r="DL37" s="259"/>
    </row>
    <row r="38" spans="15:116" ht="12.75" x14ac:dyDescent="0.25">
      <c r="DI38" s="259"/>
      <c r="DJ38" s="259"/>
      <c r="DK38" s="259"/>
      <c r="DL38" s="259"/>
    </row>
    <row r="39" spans="15:116" ht="12.75" x14ac:dyDescent="0.25"/>
    <row r="40" spans="15:116" ht="12.75" x14ac:dyDescent="0.25"/>
    <row r="41" spans="15:116" ht="12.75" x14ac:dyDescent="0.25"/>
    <row r="42" spans="15:116" ht="12.75" x14ac:dyDescent="0.25"/>
    <row r="43" spans="15:116" ht="12.75"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2.75" x14ac:dyDescent="0.25">
      <c r="DL44" s="259"/>
    </row>
    <row r="45" spans="15:116" ht="12.75" x14ac:dyDescent="0.25"/>
    <row r="46" spans="15:116" ht="12.75" x14ac:dyDescent="0.25">
      <c r="DA46" s="259"/>
      <c r="DB46" s="259"/>
      <c r="DC46" s="259"/>
      <c r="DD46" s="259"/>
      <c r="DE46" s="259"/>
      <c r="DF46" s="259"/>
      <c r="DG46" s="259"/>
      <c r="DH46" s="259"/>
      <c r="DI46" s="259"/>
      <c r="DJ46" s="259"/>
      <c r="DK46" s="259"/>
      <c r="DL46" s="259"/>
    </row>
    <row r="47" spans="15:116" ht="12.75" x14ac:dyDescent="0.25"/>
    <row r="48" spans="15:116" ht="12.75" x14ac:dyDescent="0.25"/>
    <row r="49" spans="104:116" ht="12.75" x14ac:dyDescent="0.25"/>
    <row r="50" spans="104:116" ht="12.75" x14ac:dyDescent="0.25">
      <c r="CZ50" s="259"/>
      <c r="DA50" s="259"/>
      <c r="DB50" s="259"/>
      <c r="DC50" s="259"/>
      <c r="DD50" s="259"/>
      <c r="DE50" s="259"/>
      <c r="DF50" s="259"/>
      <c r="DG50" s="259"/>
      <c r="DH50" s="259"/>
      <c r="DI50" s="259"/>
      <c r="DJ50" s="259"/>
      <c r="DK50" s="259"/>
      <c r="DL50" s="259"/>
    </row>
    <row r="51" spans="104:116" ht="12.75" x14ac:dyDescent="0.25"/>
    <row r="52" spans="104:116" ht="12.75" x14ac:dyDescent="0.25"/>
    <row r="53" spans="104:116" ht="12.75" x14ac:dyDescent="0.25">
      <c r="DL53" s="259"/>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59"/>
      <c r="DD67" s="259"/>
      <c r="DE67" s="259"/>
      <c r="DF67" s="259"/>
      <c r="DG67" s="259"/>
      <c r="DH67" s="259"/>
      <c r="DI67" s="259"/>
      <c r="DJ67" s="259"/>
      <c r="DK67" s="259"/>
      <c r="DL67" s="259"/>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sheetData>
  <sheetProtection algorithmName="SHA-512" hashValue="meottP+usDjAJ9Kuz1PEMO9a+mEw4KKax6iwjiYI7ayYZaKNxEUmsd11Tw2n5M36vn2uKp+XdFVbYEUYhvNZaA==" saltValue="5eWpAeozjsyxJTMdVLfh9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6" workbookViewId="0"/>
  </sheetViews>
  <sheetFormatPr defaultColWidth="0" defaultRowHeight="13.5" customHeight="1" zeroHeight="1" x14ac:dyDescent="0.25"/>
  <cols>
    <col min="1" max="36" width="2.46484375" style="261" customWidth="1"/>
    <col min="37" max="44" width="17" style="261" customWidth="1"/>
    <col min="45" max="45" width="6.1328125" style="268" customWidth="1"/>
    <col min="46" max="46" width="3" style="266" customWidth="1"/>
    <col min="47" max="47" width="19.1328125" style="261" hidden="1" customWidth="1"/>
    <col min="48" max="52" width="12.59765625" style="261" hidden="1" customWidth="1"/>
    <col min="53" max="16384" width="8.59765625" style="261" hidden="1"/>
  </cols>
  <sheetData>
    <row r="1" spans="1:46" ht="12.75" x14ac:dyDescent="0.25">
      <c r="AS1" s="262"/>
      <c r="AT1" s="262"/>
    </row>
    <row r="2" spans="1:46" ht="12.75" x14ac:dyDescent="0.25">
      <c r="AS2" s="262"/>
      <c r="AT2" s="262"/>
    </row>
    <row r="3" spans="1:46" ht="12.75" x14ac:dyDescent="0.25">
      <c r="AS3" s="262"/>
      <c r="AT3" s="262"/>
    </row>
    <row r="4" spans="1:46" ht="12.75" x14ac:dyDescent="0.25">
      <c r="AS4" s="262"/>
      <c r="AT4" s="262"/>
    </row>
    <row r="5" spans="1:46" ht="16.149999999999999" x14ac:dyDescent="0.25">
      <c r="A5" s="263" t="s">
        <v>490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2.75"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491</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492</v>
      </c>
      <c r="AP7" s="272"/>
      <c r="AQ7" s="273" t="s">
        <v>493</v>
      </c>
      <c r="AR7" s="274"/>
    </row>
    <row r="8" spans="1:46" ht="12.75"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494</v>
      </c>
      <c r="AQ8" s="279" t="s">
        <v>495</v>
      </c>
      <c r="AR8" s="280" t="s">
        <v>496</v>
      </c>
    </row>
    <row r="9" spans="1:46" ht="12.75"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497</v>
      </c>
      <c r="AL9" s="1117"/>
      <c r="AM9" s="1117"/>
      <c r="AN9" s="1118"/>
      <c r="AO9" s="281">
        <v>26197460</v>
      </c>
      <c r="AP9" s="281">
        <v>64449</v>
      </c>
      <c r="AQ9" s="282">
        <v>62936</v>
      </c>
      <c r="AR9" s="283">
        <v>2.4</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498</v>
      </c>
      <c r="AL10" s="1117"/>
      <c r="AM10" s="1117"/>
      <c r="AN10" s="1118"/>
      <c r="AO10" s="284">
        <v>123253</v>
      </c>
      <c r="AP10" s="284">
        <v>303</v>
      </c>
      <c r="AQ10" s="285">
        <v>1734</v>
      </c>
      <c r="AR10" s="286">
        <v>-82.5</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499</v>
      </c>
      <c r="AL11" s="1117"/>
      <c r="AM11" s="1117"/>
      <c r="AN11" s="1118"/>
      <c r="AO11" s="284" t="s">
        <v>500</v>
      </c>
      <c r="AP11" s="284" t="s">
        <v>500</v>
      </c>
      <c r="AQ11" s="285">
        <v>694</v>
      </c>
      <c r="AR11" s="286" t="s">
        <v>500</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501</v>
      </c>
      <c r="AL12" s="1117"/>
      <c r="AM12" s="1117"/>
      <c r="AN12" s="1118"/>
      <c r="AO12" s="284" t="s">
        <v>500</v>
      </c>
      <c r="AP12" s="284" t="s">
        <v>500</v>
      </c>
      <c r="AQ12" s="285">
        <v>24</v>
      </c>
      <c r="AR12" s="286" t="s">
        <v>500</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502</v>
      </c>
      <c r="AL13" s="1117"/>
      <c r="AM13" s="1117"/>
      <c r="AN13" s="1118"/>
      <c r="AO13" s="284" t="s">
        <v>500</v>
      </c>
      <c r="AP13" s="284" t="s">
        <v>500</v>
      </c>
      <c r="AQ13" s="285">
        <v>1996</v>
      </c>
      <c r="AR13" s="286" t="s">
        <v>500</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503</v>
      </c>
      <c r="AL14" s="1117"/>
      <c r="AM14" s="1117"/>
      <c r="AN14" s="1118"/>
      <c r="AO14" s="284">
        <v>290073</v>
      </c>
      <c r="AP14" s="284">
        <v>714</v>
      </c>
      <c r="AQ14" s="285">
        <v>1351</v>
      </c>
      <c r="AR14" s="286">
        <v>-47.2</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504</v>
      </c>
      <c r="AL15" s="1120"/>
      <c r="AM15" s="1120"/>
      <c r="AN15" s="1121"/>
      <c r="AO15" s="284">
        <v>-1178948</v>
      </c>
      <c r="AP15" s="284">
        <v>-2900</v>
      </c>
      <c r="AQ15" s="285">
        <v>-1933</v>
      </c>
      <c r="AR15" s="286">
        <v>50</v>
      </c>
    </row>
    <row r="16" spans="1:46" ht="12.75"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25431838</v>
      </c>
      <c r="AP16" s="284">
        <v>62566</v>
      </c>
      <c r="AQ16" s="285">
        <v>66802</v>
      </c>
      <c r="AR16" s="286">
        <v>-6.3</v>
      </c>
    </row>
    <row r="17" spans="1:46" ht="12.75"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2.75"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2.75"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505</v>
      </c>
      <c r="AL19" s="262"/>
      <c r="AM19" s="262"/>
      <c r="AN19" s="262"/>
      <c r="AO19" s="262"/>
      <c r="AP19" s="262"/>
      <c r="AQ19" s="262"/>
      <c r="AR19" s="262"/>
    </row>
    <row r="20" spans="1:46" ht="12.75"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506</v>
      </c>
      <c r="AP20" s="293" t="s">
        <v>507</v>
      </c>
      <c r="AQ20" s="294" t="s">
        <v>508</v>
      </c>
      <c r="AR20" s="295"/>
    </row>
    <row r="21" spans="1:46" s="301" customFormat="1" ht="12.75"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509</v>
      </c>
      <c r="AL21" s="1123"/>
      <c r="AM21" s="1123"/>
      <c r="AN21" s="1124"/>
      <c r="AO21" s="297">
        <v>7.29</v>
      </c>
      <c r="AP21" s="298">
        <v>6.52</v>
      </c>
      <c r="AQ21" s="299">
        <v>0.77</v>
      </c>
      <c r="AR21" s="267"/>
      <c r="AS21" s="300"/>
      <c r="AT21" s="296"/>
    </row>
    <row r="22" spans="1:46" s="301" customFormat="1" ht="12.75"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510</v>
      </c>
      <c r="AL22" s="1123"/>
      <c r="AM22" s="1123"/>
      <c r="AN22" s="1124"/>
      <c r="AO22" s="302">
        <v>100.1</v>
      </c>
      <c r="AP22" s="303">
        <v>99.2</v>
      </c>
      <c r="AQ22" s="304">
        <v>0.9</v>
      </c>
      <c r="AR22" s="288"/>
      <c r="AS22" s="300"/>
      <c r="AT22" s="296"/>
    </row>
    <row r="23" spans="1:46" s="301" customFormat="1" ht="12.75"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2.75"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2.75"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2.75" x14ac:dyDescent="0.25">
      <c r="A26" s="1113" t="s">
        <v>511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2.75" x14ac:dyDescent="0.25">
      <c r="A27" s="309"/>
      <c r="AO27" s="262"/>
      <c r="AP27" s="262"/>
      <c r="AQ27" s="262"/>
      <c r="AR27" s="262"/>
      <c r="AS27" s="262"/>
      <c r="AT27" s="262"/>
    </row>
    <row r="28" spans="1:46" ht="16.149999999999999" x14ac:dyDescent="0.25">
      <c r="A28" s="263" t="s">
        <v>512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2.75"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513</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492</v>
      </c>
      <c r="AP30" s="272"/>
      <c r="AQ30" s="273" t="s">
        <v>493</v>
      </c>
      <c r="AR30" s="274"/>
    </row>
    <row r="31" spans="1:46" ht="12.75"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494</v>
      </c>
      <c r="AQ31" s="279" t="s">
        <v>495</v>
      </c>
      <c r="AR31" s="280" t="s">
        <v>496</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514</v>
      </c>
      <c r="AL32" s="1131"/>
      <c r="AM32" s="1131"/>
      <c r="AN32" s="1132"/>
      <c r="AO32" s="312">
        <v>22289531</v>
      </c>
      <c r="AP32" s="312">
        <v>54835</v>
      </c>
      <c r="AQ32" s="313">
        <v>37417</v>
      </c>
      <c r="AR32" s="314">
        <v>46.6</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515</v>
      </c>
      <c r="AL33" s="1131"/>
      <c r="AM33" s="1131"/>
      <c r="AN33" s="1132"/>
      <c r="AO33" s="312" t="s">
        <v>500</v>
      </c>
      <c r="AP33" s="312" t="s">
        <v>500</v>
      </c>
      <c r="AQ33" s="313" t="s">
        <v>500</v>
      </c>
      <c r="AR33" s="314" t="s">
        <v>500</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516</v>
      </c>
      <c r="AL34" s="1131"/>
      <c r="AM34" s="1131"/>
      <c r="AN34" s="1132"/>
      <c r="AO34" s="312" t="s">
        <v>500</v>
      </c>
      <c r="AP34" s="312" t="s">
        <v>500</v>
      </c>
      <c r="AQ34" s="313">
        <v>46</v>
      </c>
      <c r="AR34" s="314" t="s">
        <v>500</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517</v>
      </c>
      <c r="AL35" s="1131"/>
      <c r="AM35" s="1131"/>
      <c r="AN35" s="1132"/>
      <c r="AO35" s="312">
        <v>6311846</v>
      </c>
      <c r="AP35" s="312">
        <v>15528</v>
      </c>
      <c r="AQ35" s="313">
        <v>8245</v>
      </c>
      <c r="AR35" s="314">
        <v>88.3</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518</v>
      </c>
      <c r="AL36" s="1131"/>
      <c r="AM36" s="1131"/>
      <c r="AN36" s="1132"/>
      <c r="AO36" s="312">
        <v>52562</v>
      </c>
      <c r="AP36" s="312">
        <v>129</v>
      </c>
      <c r="AQ36" s="313">
        <v>440</v>
      </c>
      <c r="AR36" s="314">
        <v>-70.7</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519</v>
      </c>
      <c r="AL37" s="1131"/>
      <c r="AM37" s="1131"/>
      <c r="AN37" s="1132"/>
      <c r="AO37" s="312">
        <v>952416</v>
      </c>
      <c r="AP37" s="312">
        <v>2343</v>
      </c>
      <c r="AQ37" s="313">
        <v>558</v>
      </c>
      <c r="AR37" s="314">
        <v>319.89999999999998</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520</v>
      </c>
      <c r="AL38" s="1134"/>
      <c r="AM38" s="1134"/>
      <c r="AN38" s="1135"/>
      <c r="AO38" s="315">
        <v>3575</v>
      </c>
      <c r="AP38" s="315">
        <v>9</v>
      </c>
      <c r="AQ38" s="316">
        <v>1</v>
      </c>
      <c r="AR38" s="304">
        <v>800</v>
      </c>
      <c r="AS38" s="311"/>
    </row>
    <row r="39" spans="1:46" ht="12.75"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521</v>
      </c>
      <c r="AL39" s="1134"/>
      <c r="AM39" s="1134"/>
      <c r="AN39" s="1135"/>
      <c r="AO39" s="312">
        <v>-4346661</v>
      </c>
      <c r="AP39" s="312">
        <v>-10693</v>
      </c>
      <c r="AQ39" s="313">
        <v>-7933</v>
      </c>
      <c r="AR39" s="314">
        <v>34.799999999999997</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522</v>
      </c>
      <c r="AL40" s="1131"/>
      <c r="AM40" s="1131"/>
      <c r="AN40" s="1132"/>
      <c r="AO40" s="312">
        <v>-17088093</v>
      </c>
      <c r="AP40" s="312">
        <v>-42039</v>
      </c>
      <c r="AQ40" s="313">
        <v>-28055</v>
      </c>
      <c r="AR40" s="314">
        <v>49.8</v>
      </c>
      <c r="AS40" s="311"/>
    </row>
    <row r="41" spans="1:46" ht="12.75"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8175176</v>
      </c>
      <c r="AP41" s="312">
        <v>20112</v>
      </c>
      <c r="AQ41" s="313">
        <v>10719</v>
      </c>
      <c r="AR41" s="314">
        <v>87.6</v>
      </c>
      <c r="AS41" s="311"/>
    </row>
    <row r="42" spans="1:46" ht="12.75"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2.75"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2.75"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2.75"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2.75"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523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2.75"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524</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492</v>
      </c>
      <c r="AN49" s="1127" t="s">
        <v>525</v>
      </c>
      <c r="AO49" s="1128"/>
      <c r="AP49" s="1128"/>
      <c r="AQ49" s="1128"/>
      <c r="AR49" s="1129"/>
    </row>
    <row r="50" spans="1:44" ht="12.75"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526</v>
      </c>
      <c r="AO50" s="329" t="s">
        <v>527</v>
      </c>
      <c r="AP50" s="330" t="s">
        <v>528</v>
      </c>
      <c r="AQ50" s="331" t="s">
        <v>529</v>
      </c>
      <c r="AR50" s="332" t="s">
        <v>530</v>
      </c>
    </row>
    <row r="51" spans="1:44" ht="12.75"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531</v>
      </c>
      <c r="AL51" s="325"/>
      <c r="AM51" s="333">
        <v>25212546</v>
      </c>
      <c r="AN51" s="334">
        <v>60641</v>
      </c>
      <c r="AO51" s="335">
        <v>11.1</v>
      </c>
      <c r="AP51" s="336">
        <v>51849</v>
      </c>
      <c r="AQ51" s="337">
        <v>11.6</v>
      </c>
      <c r="AR51" s="338">
        <v>-0.5</v>
      </c>
    </row>
    <row r="52" spans="1:44" ht="12.75"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532</v>
      </c>
      <c r="AM52" s="341">
        <v>14458527</v>
      </c>
      <c r="AN52" s="342">
        <v>34776</v>
      </c>
      <c r="AO52" s="343">
        <v>45.7</v>
      </c>
      <c r="AP52" s="344">
        <v>26326</v>
      </c>
      <c r="AQ52" s="345">
        <v>9.6</v>
      </c>
      <c r="AR52" s="346">
        <v>36.1</v>
      </c>
    </row>
    <row r="53" spans="1:44" ht="12.75"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533</v>
      </c>
      <c r="AL53" s="325"/>
      <c r="AM53" s="333">
        <v>25047347</v>
      </c>
      <c r="AN53" s="334">
        <v>60486</v>
      </c>
      <c r="AO53" s="335">
        <v>-0.3</v>
      </c>
      <c r="AP53" s="336">
        <v>52191</v>
      </c>
      <c r="AQ53" s="337">
        <v>0.7</v>
      </c>
      <c r="AR53" s="338">
        <v>-1</v>
      </c>
    </row>
    <row r="54" spans="1:44" ht="12.75"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532</v>
      </c>
      <c r="AM54" s="341">
        <v>12934036</v>
      </c>
      <c r="AN54" s="342">
        <v>31234</v>
      </c>
      <c r="AO54" s="343">
        <v>-10.199999999999999</v>
      </c>
      <c r="AP54" s="344">
        <v>26807</v>
      </c>
      <c r="AQ54" s="345">
        <v>1.8</v>
      </c>
      <c r="AR54" s="346">
        <v>-12</v>
      </c>
    </row>
    <row r="55" spans="1:44" ht="12.75"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534</v>
      </c>
      <c r="AL55" s="325"/>
      <c r="AM55" s="333">
        <v>33292449</v>
      </c>
      <c r="AN55" s="334">
        <v>80960</v>
      </c>
      <c r="AO55" s="335">
        <v>33.799999999999997</v>
      </c>
      <c r="AP55" s="336">
        <v>48105</v>
      </c>
      <c r="AQ55" s="337">
        <v>-7.8</v>
      </c>
      <c r="AR55" s="338">
        <v>41.6</v>
      </c>
    </row>
    <row r="56" spans="1:44" ht="12.75"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532</v>
      </c>
      <c r="AM56" s="341">
        <v>18926857</v>
      </c>
      <c r="AN56" s="342">
        <v>46026</v>
      </c>
      <c r="AO56" s="343">
        <v>47.4</v>
      </c>
      <c r="AP56" s="344">
        <v>24072</v>
      </c>
      <c r="AQ56" s="345">
        <v>-10.199999999999999</v>
      </c>
      <c r="AR56" s="346">
        <v>57.6</v>
      </c>
    </row>
    <row r="57" spans="1:44" ht="12.75"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535</v>
      </c>
      <c r="AL57" s="325"/>
      <c r="AM57" s="333">
        <v>25701291</v>
      </c>
      <c r="AN57" s="334">
        <v>62828</v>
      </c>
      <c r="AO57" s="335">
        <v>-22.4</v>
      </c>
      <c r="AP57" s="336">
        <v>47446</v>
      </c>
      <c r="AQ57" s="337">
        <v>-1.4</v>
      </c>
      <c r="AR57" s="338">
        <v>-21</v>
      </c>
    </row>
    <row r="58" spans="1:44" ht="12.75"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532</v>
      </c>
      <c r="AM58" s="341">
        <v>15534453</v>
      </c>
      <c r="AN58" s="342">
        <v>37975</v>
      </c>
      <c r="AO58" s="343">
        <v>-17.5</v>
      </c>
      <c r="AP58" s="344">
        <v>24371</v>
      </c>
      <c r="AQ58" s="345">
        <v>1.2</v>
      </c>
      <c r="AR58" s="346">
        <v>-18.7</v>
      </c>
    </row>
    <row r="59" spans="1:44" ht="12.75"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536</v>
      </c>
      <c r="AL59" s="325"/>
      <c r="AM59" s="333">
        <v>18705952</v>
      </c>
      <c r="AN59" s="334">
        <v>46019</v>
      </c>
      <c r="AO59" s="335">
        <v>-26.8</v>
      </c>
      <c r="AP59" s="336">
        <v>48387</v>
      </c>
      <c r="AQ59" s="337">
        <v>2</v>
      </c>
      <c r="AR59" s="338">
        <v>-28.8</v>
      </c>
    </row>
    <row r="60" spans="1:44" ht="12.75"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532</v>
      </c>
      <c r="AM60" s="341">
        <v>9808730</v>
      </c>
      <c r="AN60" s="342">
        <v>24131</v>
      </c>
      <c r="AO60" s="343">
        <v>-36.5</v>
      </c>
      <c r="AP60" s="344">
        <v>25592</v>
      </c>
      <c r="AQ60" s="345">
        <v>5</v>
      </c>
      <c r="AR60" s="346">
        <v>-41.5</v>
      </c>
    </row>
    <row r="61" spans="1:44" ht="12.75"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537</v>
      </c>
      <c r="AL61" s="347"/>
      <c r="AM61" s="348">
        <v>25591917</v>
      </c>
      <c r="AN61" s="349">
        <v>62187</v>
      </c>
      <c r="AO61" s="350">
        <v>-0.9</v>
      </c>
      <c r="AP61" s="351">
        <v>49596</v>
      </c>
      <c r="AQ61" s="352">
        <v>1</v>
      </c>
      <c r="AR61" s="338">
        <v>-1.9</v>
      </c>
    </row>
    <row r="62" spans="1:44" ht="12.75"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532</v>
      </c>
      <c r="AM62" s="341">
        <v>14332521</v>
      </c>
      <c r="AN62" s="342">
        <v>34828</v>
      </c>
      <c r="AO62" s="343">
        <v>5.8</v>
      </c>
      <c r="AP62" s="344">
        <v>25434</v>
      </c>
      <c r="AQ62" s="345">
        <v>1.5</v>
      </c>
      <c r="AR62" s="346">
        <v>4.3</v>
      </c>
    </row>
    <row r="63" spans="1:44" ht="12.75"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2.75"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2.75"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2.75"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2.75" hidden="1" x14ac:dyDescent="0.25">
      <c r="AK70" s="262"/>
      <c r="AL70" s="262"/>
      <c r="AM70" s="262"/>
      <c r="AN70" s="262"/>
      <c r="AO70" s="262"/>
      <c r="AP70" s="262"/>
      <c r="AQ70" s="262"/>
      <c r="AR70" s="262"/>
    </row>
    <row r="71" spans="1:46" ht="12.75" hidden="1" x14ac:dyDescent="0.25">
      <c r="AK71" s="262"/>
      <c r="AL71" s="262"/>
      <c r="AM71" s="262"/>
      <c r="AN71" s="262"/>
      <c r="AO71" s="262"/>
      <c r="AP71" s="262"/>
      <c r="AQ71" s="262"/>
      <c r="AR71" s="262"/>
    </row>
    <row r="72" spans="1:46" ht="12.75" hidden="1" x14ac:dyDescent="0.25">
      <c r="AK72" s="262"/>
      <c r="AL72" s="262"/>
      <c r="AM72" s="262"/>
      <c r="AN72" s="262"/>
      <c r="AO72" s="262"/>
      <c r="AP72" s="262"/>
      <c r="AQ72" s="262"/>
      <c r="AR72" s="262"/>
    </row>
    <row r="73" spans="1:46" ht="12.75" hidden="1" x14ac:dyDescent="0.25">
      <c r="AK73" s="262"/>
      <c r="AL73" s="262"/>
      <c r="AM73" s="262"/>
      <c r="AN73" s="262"/>
      <c r="AO73" s="262"/>
      <c r="AP73" s="262"/>
      <c r="AQ73" s="262"/>
      <c r="AR73" s="262"/>
    </row>
  </sheetData>
  <sheetProtection algorithmName="SHA-512" hashValue="30ob1WcIRVOpVwvD4Qc8BRxeQc+qORxzD9irAJd0GqU0sXsMTsV2D5nCXTK9pSj/sYdI/8PoXxk0dn0JLTfwgA==" saltValue="beScEPWKe+laem5d1Vjz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U121"/>
  <sheetViews>
    <sheetView showGridLines="0" topLeftCell="D31" zoomScale="60" zoomScaleNormal="60" zoomScaleSheetLayoutView="55" workbookViewId="0"/>
  </sheetViews>
  <sheetFormatPr defaultColWidth="0" defaultRowHeight="13.5" customHeight="1" zeroHeight="1" x14ac:dyDescent="0.25"/>
  <cols>
    <col min="1" max="125" width="2.46484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2.75" x14ac:dyDescent="0.25">
      <c r="B2" s="259"/>
      <c r="DG2" s="259"/>
    </row>
    <row r="3" spans="2:125" ht="12.75"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2.75" x14ac:dyDescent="0.25"/>
    <row r="5" spans="2:125" ht="12.75" x14ac:dyDescent="0.25"/>
    <row r="6" spans="2:125" ht="12.75" x14ac:dyDescent="0.25"/>
    <row r="7" spans="2:125" ht="12.75" x14ac:dyDescent="0.25"/>
    <row r="8" spans="2:125" ht="12.75" x14ac:dyDescent="0.25"/>
    <row r="9" spans="2:125" ht="12.75" x14ac:dyDescent="0.25">
      <c r="DU9" s="259"/>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59"/>
    </row>
    <row r="18" spans="125:125" ht="12.75" x14ac:dyDescent="0.25"/>
    <row r="19" spans="125:125" ht="12.75" x14ac:dyDescent="0.25"/>
    <row r="20" spans="125:125" ht="12.75" x14ac:dyDescent="0.25">
      <c r="DU20" s="259"/>
    </row>
    <row r="21" spans="125:125" ht="12.75" x14ac:dyDescent="0.25">
      <c r="DU21" s="259"/>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59"/>
    </row>
    <row r="29" spans="125:125" ht="12.75" x14ac:dyDescent="0.25"/>
    <row r="30" spans="125:125" ht="12.75" x14ac:dyDescent="0.25"/>
    <row r="31" spans="125:125" ht="12.75" x14ac:dyDescent="0.25"/>
    <row r="32" spans="125:125" ht="12.75" x14ac:dyDescent="0.25"/>
    <row r="33" spans="2:125" ht="12.75" x14ac:dyDescent="0.25">
      <c r="B33" s="259"/>
      <c r="G33" s="259"/>
      <c r="I33" s="259"/>
    </row>
    <row r="34" spans="2:125" ht="12.75" x14ac:dyDescent="0.25">
      <c r="C34" s="259"/>
      <c r="P34" s="259"/>
      <c r="DE34" s="259"/>
      <c r="DH34" s="259"/>
    </row>
    <row r="35" spans="2:125" ht="12.75" x14ac:dyDescent="0.25">
      <c r="D35" s="259"/>
      <c r="E35" s="259"/>
      <c r="DG35" s="259"/>
      <c r="DJ35" s="259"/>
      <c r="DP35" s="259"/>
      <c r="DQ35" s="259"/>
      <c r="DR35" s="259"/>
      <c r="DS35" s="259"/>
      <c r="DT35" s="259"/>
      <c r="DU35" s="259"/>
    </row>
    <row r="36" spans="2:125" ht="12.75"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2.75" x14ac:dyDescent="0.25">
      <c r="DU37" s="259"/>
    </row>
    <row r="38" spans="2:125" ht="12.75" x14ac:dyDescent="0.25">
      <c r="DT38" s="259"/>
      <c r="DU38" s="259"/>
    </row>
    <row r="39" spans="2:125" ht="12.75" x14ac:dyDescent="0.25"/>
    <row r="40" spans="2:125" ht="12.75" x14ac:dyDescent="0.25">
      <c r="DH40" s="259"/>
    </row>
    <row r="41" spans="2:125" ht="12.75" x14ac:dyDescent="0.25">
      <c r="DE41" s="259"/>
    </row>
    <row r="42" spans="2:125" ht="12.75" x14ac:dyDescent="0.25">
      <c r="DG42" s="259"/>
      <c r="DJ42" s="259"/>
    </row>
    <row r="43" spans="2:125" ht="12.75"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2.75" x14ac:dyDescent="0.25">
      <c r="DU44" s="259"/>
    </row>
    <row r="45" spans="2:125" ht="12.75" x14ac:dyDescent="0.25"/>
    <row r="46" spans="2:125" ht="12.75" x14ac:dyDescent="0.25"/>
    <row r="47" spans="2:125" ht="12.75" x14ac:dyDescent="0.25"/>
    <row r="48" spans="2:125" ht="12.75" x14ac:dyDescent="0.25">
      <c r="DT48" s="259"/>
      <c r="DU48" s="259"/>
    </row>
    <row r="49" spans="120:125" ht="12.75" x14ac:dyDescent="0.25">
      <c r="DU49" s="259"/>
    </row>
    <row r="50" spans="120:125" ht="12.75" x14ac:dyDescent="0.25">
      <c r="DU50" s="259"/>
    </row>
    <row r="51" spans="120:125" ht="12.75" x14ac:dyDescent="0.25">
      <c r="DP51" s="259"/>
      <c r="DQ51" s="259"/>
      <c r="DR51" s="259"/>
      <c r="DS51" s="259"/>
      <c r="DT51" s="259"/>
      <c r="DU51" s="259"/>
    </row>
    <row r="52" spans="120:125" ht="12.75" x14ac:dyDescent="0.25"/>
    <row r="53" spans="120:125" ht="12.75" x14ac:dyDescent="0.25"/>
    <row r="54" spans="120:125" ht="12.75" x14ac:dyDescent="0.25">
      <c r="DU54" s="259"/>
    </row>
    <row r="55" spans="120:125" ht="12.75" x14ac:dyDescent="0.25"/>
    <row r="56" spans="120:125" ht="12.75" x14ac:dyDescent="0.25"/>
    <row r="57" spans="120:125" ht="12.75" x14ac:dyDescent="0.25"/>
    <row r="58" spans="120:125" ht="12.75" x14ac:dyDescent="0.25">
      <c r="DU58" s="259"/>
    </row>
    <row r="59" spans="120:125" ht="12.75" x14ac:dyDescent="0.25"/>
    <row r="60" spans="120:125" ht="12.75" x14ac:dyDescent="0.25"/>
    <row r="61" spans="120:125" ht="12.75" x14ac:dyDescent="0.25"/>
    <row r="62" spans="120:125" ht="12.75" x14ac:dyDescent="0.25"/>
    <row r="63" spans="120:125" ht="12.75" x14ac:dyDescent="0.25">
      <c r="DU63" s="259"/>
    </row>
    <row r="64" spans="120:125" ht="12.75" x14ac:dyDescent="0.25">
      <c r="DT64" s="259"/>
      <c r="DU64" s="259"/>
    </row>
    <row r="65" spans="123:125" ht="12.75" x14ac:dyDescent="0.25"/>
    <row r="66" spans="123:125" ht="12.75" x14ac:dyDescent="0.25"/>
    <row r="67" spans="123:125" ht="12.75" x14ac:dyDescent="0.25"/>
    <row r="68" spans="123:125" ht="12.75" x14ac:dyDescent="0.25"/>
    <row r="69" spans="123:125" ht="12.75" x14ac:dyDescent="0.25">
      <c r="DS69" s="259"/>
      <c r="DT69" s="259"/>
      <c r="DU69" s="259"/>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59"/>
    </row>
    <row r="83" spans="116:125" ht="12.75" x14ac:dyDescent="0.25">
      <c r="DM83" s="259"/>
      <c r="DN83" s="259"/>
      <c r="DO83" s="259"/>
      <c r="DP83" s="259"/>
      <c r="DQ83" s="259"/>
      <c r="DR83" s="259"/>
      <c r="DS83" s="259"/>
      <c r="DT83" s="259"/>
      <c r="DU83" s="259"/>
    </row>
    <row r="84" spans="116:125" ht="12.75" x14ac:dyDescent="0.25"/>
    <row r="85" spans="116:125" ht="12.75" x14ac:dyDescent="0.25"/>
    <row r="86" spans="116:125" ht="12.75" x14ac:dyDescent="0.25"/>
    <row r="87" spans="116:125" ht="12.75" x14ac:dyDescent="0.25"/>
    <row r="88" spans="116:125" ht="12.75" x14ac:dyDescent="0.25">
      <c r="DU88" s="259"/>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489</v>
      </c>
    </row>
    <row r="120" spans="125:125" ht="13.5" hidden="1" customHeight="1" x14ac:dyDescent="0.25"/>
    <row r="121" spans="125:125" ht="13.5" hidden="1" customHeight="1" x14ac:dyDescent="0.25">
      <c r="DU121" s="259"/>
    </row>
  </sheetData>
  <sheetProtection algorithmName="SHA-512" hashValue="mp9Mlwt72iArZjHeh5klNvmgqrVg+O53yoxPZ6vT8/HHxuqTb3+3M8V9M55okGtZT1MDUo7BXLLqbPFPQjR//Q==" saltValue="x8SMCuWJgB6MPCkJNxKH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L116"/>
  <sheetViews>
    <sheetView showGridLines="0" zoomScale="60" zoomScaleNormal="60" zoomScaleSheetLayoutView="55" workbookViewId="0"/>
  </sheetViews>
  <sheetFormatPr defaultColWidth="0" defaultRowHeight="13.5" customHeight="1" zeroHeight="1" x14ac:dyDescent="0.25"/>
  <cols>
    <col min="1" max="125" width="2.46484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2.75" x14ac:dyDescent="0.25">
      <c r="B2" s="259"/>
      <c r="T2" s="259"/>
    </row>
    <row r="3" spans="1:125" ht="12.75"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59"/>
      <c r="G33" s="259"/>
      <c r="I33" s="259"/>
    </row>
    <row r="34" spans="2:125" ht="12.75" x14ac:dyDescent="0.25">
      <c r="C34" s="259"/>
      <c r="P34" s="259"/>
      <c r="R34" s="259"/>
      <c r="U34" s="259"/>
    </row>
    <row r="35" spans="2:125" ht="12.75"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2.75" x14ac:dyDescent="0.25">
      <c r="F36" s="259"/>
      <c r="H36" s="259"/>
      <c r="J36" s="259"/>
      <c r="K36" s="259"/>
      <c r="L36" s="259"/>
      <c r="M36" s="259"/>
      <c r="N36" s="259"/>
      <c r="O36" s="259"/>
      <c r="Q36" s="259"/>
      <c r="S36" s="259"/>
      <c r="V36" s="259"/>
    </row>
    <row r="37" spans="2:125" ht="12.75" x14ac:dyDescent="0.25"/>
    <row r="38" spans="2:125" ht="12.75" x14ac:dyDescent="0.25"/>
    <row r="39" spans="2:125" ht="12.75" x14ac:dyDescent="0.25"/>
    <row r="40" spans="2:125" ht="12.75" x14ac:dyDescent="0.25">
      <c r="U40" s="259"/>
    </row>
    <row r="41" spans="2:125" ht="12.75" x14ac:dyDescent="0.25">
      <c r="R41" s="259"/>
    </row>
    <row r="42" spans="2:125" ht="12.75"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2.75" x14ac:dyDescent="0.25">
      <c r="Q43" s="259"/>
      <c r="S43" s="259"/>
      <c r="V43" s="259"/>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489</v>
      </c>
    </row>
  </sheetData>
  <sheetProtection algorithmName="SHA-512" hashValue="0W6cQ1ngSV2OcYOKRNnlEP/m90wG+/9ZMh8jSh5WbWrrDA3geVAewr5+V+AtnCaQsLV1zhe6/yZAoYRsap4fsQ==" saltValue="NAwjcrTRRiKUyRh6AJUM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FFC000"/>
    <pageSetUpPr fitToPage="1"/>
  </sheetPr>
  <dimension ref="B1:J50"/>
  <sheetViews>
    <sheetView showGridLines="0" zoomScale="50" zoomScaleNormal="5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539</v>
      </c>
      <c r="G46" s="8" t="s">
        <v>540</v>
      </c>
      <c r="H46" s="8" t="s">
        <v>541</v>
      </c>
      <c r="I46" s="8" t="s">
        <v>542</v>
      </c>
      <c r="J46" s="9" t="s">
        <v>543</v>
      </c>
    </row>
    <row r="47" spans="2:10" ht="57.75" customHeight="1" x14ac:dyDescent="0.25">
      <c r="B47" s="10"/>
      <c r="C47" s="1139" t="s">
        <v>3</v>
      </c>
      <c r="D47" s="1139"/>
      <c r="E47" s="1140"/>
      <c r="F47" s="11">
        <v>7.24</v>
      </c>
      <c r="G47" s="12">
        <v>8.59</v>
      </c>
      <c r="H47" s="12">
        <v>9.18</v>
      </c>
      <c r="I47" s="12">
        <v>9.92</v>
      </c>
      <c r="J47" s="13">
        <v>10.55</v>
      </c>
    </row>
    <row r="48" spans="2:10" ht="57.75" customHeight="1" x14ac:dyDescent="0.25">
      <c r="B48" s="14"/>
      <c r="C48" s="1141" t="s">
        <v>4</v>
      </c>
      <c r="D48" s="1141"/>
      <c r="E48" s="1142"/>
      <c r="F48" s="15">
        <v>2.73</v>
      </c>
      <c r="G48" s="16">
        <v>2.5499999999999998</v>
      </c>
      <c r="H48" s="16">
        <v>3.23</v>
      </c>
      <c r="I48" s="16">
        <v>3.42</v>
      </c>
      <c r="J48" s="17">
        <v>3.25</v>
      </c>
    </row>
    <row r="49" spans="2:10" ht="57.75" customHeight="1" thickBot="1" x14ac:dyDescent="0.3">
      <c r="B49" s="18"/>
      <c r="C49" s="1143" t="s">
        <v>5</v>
      </c>
      <c r="D49" s="1143"/>
      <c r="E49" s="1144"/>
      <c r="F49" s="19" t="s">
        <v>544</v>
      </c>
      <c r="G49" s="20">
        <v>1.21</v>
      </c>
      <c r="H49" s="20">
        <v>1.72</v>
      </c>
      <c r="I49" s="20">
        <v>0.6</v>
      </c>
      <c r="J49" s="21">
        <v>0.64</v>
      </c>
    </row>
    <row r="50" spans="2:10" ht="12.75" x14ac:dyDescent="0.25"/>
  </sheetData>
  <sheetProtection algorithmName="SHA-512" hashValue="rnnGsCqVdRiWmZgHaednOkHqGbezx37fUNg4keO5iK2QY0EWiipcVopO23bLojSiGpZvPxPKOGruAw2v7BeyCg==" saltValue="MxYbH9D4lOtXdPJ43fLM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92D050"/>
    <pageSetUpPr fitToPage="1"/>
  </sheetPr>
  <dimension ref="A1:P45"/>
  <sheetViews>
    <sheetView showGridLines="0" topLeftCell="A22" zoomScale="60" zoomScaleNormal="60" zoomScaleSheetLayoutView="100" workbookViewId="0"/>
  </sheetViews>
  <sheetFormatPr defaultColWidth="0" defaultRowHeight="13.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539</v>
      </c>
      <c r="G33" s="29" t="s">
        <v>540</v>
      </c>
      <c r="H33" s="29" t="s">
        <v>541</v>
      </c>
      <c r="I33" s="29" t="s">
        <v>542</v>
      </c>
      <c r="J33" s="30" t="s">
        <v>543</v>
      </c>
      <c r="K33" s="22"/>
      <c r="L33" s="22"/>
      <c r="M33" s="22"/>
      <c r="N33" s="22"/>
      <c r="O33" s="22"/>
      <c r="P33" s="22"/>
    </row>
    <row r="34" spans="1:16" ht="39" customHeight="1" x14ac:dyDescent="0.25">
      <c r="A34" s="22"/>
      <c r="B34" s="31"/>
      <c r="C34" s="1151" t="s">
        <v>545</v>
      </c>
      <c r="D34" s="1151"/>
      <c r="E34" s="1152"/>
      <c r="F34" s="32">
        <v>2.7</v>
      </c>
      <c r="G34" s="33">
        <v>2.52</v>
      </c>
      <c r="H34" s="33">
        <v>3.2</v>
      </c>
      <c r="I34" s="33">
        <v>3.39</v>
      </c>
      <c r="J34" s="34">
        <v>3.22</v>
      </c>
      <c r="K34" s="22"/>
      <c r="L34" s="22"/>
      <c r="M34" s="22"/>
      <c r="N34" s="22"/>
      <c r="O34" s="22"/>
      <c r="P34" s="22"/>
    </row>
    <row r="35" spans="1:16" ht="39" customHeight="1" x14ac:dyDescent="0.25">
      <c r="A35" s="22"/>
      <c r="B35" s="35"/>
      <c r="C35" s="1145" t="s">
        <v>546</v>
      </c>
      <c r="D35" s="1146"/>
      <c r="E35" s="1147"/>
      <c r="F35" s="36">
        <v>1.45</v>
      </c>
      <c r="G35" s="37">
        <v>2.5299999999999998</v>
      </c>
      <c r="H35" s="37">
        <v>2.56</v>
      </c>
      <c r="I35" s="37">
        <v>3.15</v>
      </c>
      <c r="J35" s="38">
        <v>3.01</v>
      </c>
      <c r="K35" s="22"/>
      <c r="L35" s="22"/>
      <c r="M35" s="22"/>
      <c r="N35" s="22"/>
      <c r="O35" s="22"/>
      <c r="P35" s="22"/>
    </row>
    <row r="36" spans="1:16" ht="39" customHeight="1" x14ac:dyDescent="0.25">
      <c r="A36" s="22"/>
      <c r="B36" s="35"/>
      <c r="C36" s="1145" t="s">
        <v>547</v>
      </c>
      <c r="D36" s="1146"/>
      <c r="E36" s="1147"/>
      <c r="F36" s="36">
        <v>2.15</v>
      </c>
      <c r="G36" s="37">
        <v>2.2400000000000002</v>
      </c>
      <c r="H36" s="37">
        <v>2.2400000000000002</v>
      </c>
      <c r="I36" s="37">
        <v>2.4500000000000002</v>
      </c>
      <c r="J36" s="38">
        <v>2.5499999999999998</v>
      </c>
      <c r="K36" s="22"/>
      <c r="L36" s="22"/>
      <c r="M36" s="22"/>
      <c r="N36" s="22"/>
      <c r="O36" s="22"/>
      <c r="P36" s="22"/>
    </row>
    <row r="37" spans="1:16" ht="39" customHeight="1" x14ac:dyDescent="0.25">
      <c r="A37" s="22"/>
      <c r="B37" s="35"/>
      <c r="C37" s="1145" t="s">
        <v>548</v>
      </c>
      <c r="D37" s="1146"/>
      <c r="E37" s="1147"/>
      <c r="F37" s="36">
        <v>2.25</v>
      </c>
      <c r="G37" s="37">
        <v>2.09</v>
      </c>
      <c r="H37" s="37">
        <v>1.89</v>
      </c>
      <c r="I37" s="37">
        <v>2.0299999999999998</v>
      </c>
      <c r="J37" s="38">
        <v>1.95</v>
      </c>
      <c r="K37" s="22"/>
      <c r="L37" s="22"/>
      <c r="M37" s="22"/>
      <c r="N37" s="22"/>
      <c r="O37" s="22"/>
      <c r="P37" s="22"/>
    </row>
    <row r="38" spans="1:16" ht="39" customHeight="1" x14ac:dyDescent="0.25">
      <c r="A38" s="22"/>
      <c r="B38" s="35"/>
      <c r="C38" s="1145" t="s">
        <v>549</v>
      </c>
      <c r="D38" s="1146"/>
      <c r="E38" s="1147"/>
      <c r="F38" s="36">
        <v>1.22</v>
      </c>
      <c r="G38" s="37">
        <v>1.52</v>
      </c>
      <c r="H38" s="37">
        <v>1.5</v>
      </c>
      <c r="I38" s="37">
        <v>1.65</v>
      </c>
      <c r="J38" s="38">
        <v>1.64</v>
      </c>
      <c r="K38" s="22"/>
      <c r="L38" s="22"/>
      <c r="M38" s="22"/>
      <c r="N38" s="22"/>
      <c r="O38" s="22"/>
      <c r="P38" s="22"/>
    </row>
    <row r="39" spans="1:16" ht="39" customHeight="1" x14ac:dyDescent="0.25">
      <c r="A39" s="22"/>
      <c r="B39" s="35"/>
      <c r="C39" s="1145" t="s">
        <v>550</v>
      </c>
      <c r="D39" s="1146"/>
      <c r="E39" s="1147"/>
      <c r="F39" s="36">
        <v>0</v>
      </c>
      <c r="G39" s="37">
        <v>0</v>
      </c>
      <c r="H39" s="37">
        <v>1.25</v>
      </c>
      <c r="I39" s="37">
        <v>1.41</v>
      </c>
      <c r="J39" s="38">
        <v>0.68</v>
      </c>
      <c r="K39" s="22"/>
      <c r="L39" s="22"/>
      <c r="M39" s="22"/>
      <c r="N39" s="22"/>
      <c r="O39" s="22"/>
      <c r="P39" s="22"/>
    </row>
    <row r="40" spans="1:16" ht="39" customHeight="1" x14ac:dyDescent="0.25">
      <c r="A40" s="22"/>
      <c r="B40" s="35"/>
      <c r="C40" s="1145" t="s">
        <v>551</v>
      </c>
      <c r="D40" s="1146"/>
      <c r="E40" s="1147"/>
      <c r="F40" s="36">
        <v>0.84</v>
      </c>
      <c r="G40" s="37">
        <v>1.5</v>
      </c>
      <c r="H40" s="37">
        <v>1.04</v>
      </c>
      <c r="I40" s="37">
        <v>1.24</v>
      </c>
      <c r="J40" s="38">
        <v>0.47</v>
      </c>
      <c r="K40" s="22"/>
      <c r="L40" s="22"/>
      <c r="M40" s="22"/>
      <c r="N40" s="22"/>
      <c r="O40" s="22"/>
      <c r="P40" s="22"/>
    </row>
    <row r="41" spans="1:16" ht="39" customHeight="1" x14ac:dyDescent="0.25">
      <c r="A41" s="22"/>
      <c r="B41" s="35"/>
      <c r="C41" s="1145" t="s">
        <v>552</v>
      </c>
      <c r="D41" s="1146"/>
      <c r="E41" s="1147"/>
      <c r="F41" s="36">
        <v>0</v>
      </c>
      <c r="G41" s="37">
        <v>0.05</v>
      </c>
      <c r="H41" s="37">
        <v>0.03</v>
      </c>
      <c r="I41" s="37">
        <v>0.15</v>
      </c>
      <c r="J41" s="38">
        <v>0.18</v>
      </c>
      <c r="K41" s="22"/>
      <c r="L41" s="22"/>
      <c r="M41" s="22"/>
      <c r="N41" s="22"/>
      <c r="O41" s="22"/>
      <c r="P41" s="22"/>
    </row>
    <row r="42" spans="1:16" ht="39" customHeight="1" x14ac:dyDescent="0.25">
      <c r="A42" s="22"/>
      <c r="B42" s="39"/>
      <c r="C42" s="1145" t="s">
        <v>553</v>
      </c>
      <c r="D42" s="1146"/>
      <c r="E42" s="1147"/>
      <c r="F42" s="36" t="s">
        <v>500</v>
      </c>
      <c r="G42" s="37" t="s">
        <v>500</v>
      </c>
      <c r="H42" s="37" t="s">
        <v>500</v>
      </c>
      <c r="I42" s="37" t="s">
        <v>500</v>
      </c>
      <c r="J42" s="38" t="s">
        <v>500</v>
      </c>
      <c r="K42" s="22"/>
      <c r="L42" s="22"/>
      <c r="M42" s="22"/>
      <c r="N42" s="22"/>
      <c r="O42" s="22"/>
      <c r="P42" s="22"/>
    </row>
    <row r="43" spans="1:16" ht="39" customHeight="1" thickBot="1" x14ac:dyDescent="0.3">
      <c r="A43" s="22"/>
      <c r="B43" s="40"/>
      <c r="C43" s="1148" t="s">
        <v>554</v>
      </c>
      <c r="D43" s="1149"/>
      <c r="E43" s="1150"/>
      <c r="F43" s="41">
        <v>0.03</v>
      </c>
      <c r="G43" s="42">
        <v>0.48</v>
      </c>
      <c r="H43" s="42">
        <v>0.04</v>
      </c>
      <c r="I43" s="42">
        <v>0.03</v>
      </c>
      <c r="J43" s="43">
        <v>0.05</v>
      </c>
      <c r="K43" s="22"/>
      <c r="L43" s="22"/>
      <c r="M43" s="22"/>
      <c r="N43" s="22"/>
      <c r="O43" s="22"/>
      <c r="P43" s="22"/>
    </row>
    <row r="44" spans="1:16" ht="39" customHeight="1" x14ac:dyDescent="0.25">
      <c r="A44" s="22"/>
      <c r="B44" s="44"/>
      <c r="C44" s="45"/>
      <c r="D44" s="46"/>
      <c r="E44" s="46"/>
      <c r="F44" s="47"/>
      <c r="G44" s="47"/>
      <c r="H44" s="47"/>
      <c r="I44" s="47"/>
      <c r="J44" s="47"/>
      <c r="K44" s="22"/>
      <c r="L44" s="22"/>
      <c r="M44" s="22"/>
      <c r="N44" s="22"/>
      <c r="O44" s="22"/>
      <c r="P44" s="22"/>
    </row>
    <row r="45" spans="1:16" ht="16.149999999999999" x14ac:dyDescent="0.25">
      <c r="A45" s="22"/>
      <c r="B45" s="22"/>
      <c r="C45" s="22"/>
      <c r="D45" s="22"/>
      <c r="E45" s="22"/>
      <c r="F45" s="22"/>
      <c r="G45" s="22"/>
      <c r="H45" s="22"/>
      <c r="I45" s="22"/>
      <c r="J45" s="22"/>
      <c r="K45" s="22"/>
      <c r="L45" s="22"/>
      <c r="M45" s="22"/>
      <c r="N45" s="22"/>
      <c r="O45" s="22"/>
      <c r="P45" s="22"/>
    </row>
  </sheetData>
  <sheetProtection algorithmName="SHA-512" hashValue="Pmf3K+6G/jl57tjfpuHsPMYX83jfi3PhnQzIWHP77VexlH2pgo8c/JEBCQuVOpi2Jn8QOSg9XAtTrnGJI5m2hQ==" saltValue="mjVRgyET8L7rDqNYCYnsS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92D050"/>
    <pageSetUpPr fitToPage="1"/>
  </sheetPr>
  <dimension ref="A1:U64"/>
  <sheetViews>
    <sheetView showGridLines="0" topLeftCell="A37" zoomScale="60" zoomScaleNormal="60" zoomScaleSheetLayoutView="55" workbookViewId="0">
      <selection activeCell="S61" sqref="S61"/>
    </sheetView>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5">
      <c r="A44" s="48"/>
      <c r="B44" s="51" t="s">
        <v>8</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25">
      <c r="A45" s="48"/>
      <c r="B45" s="1153" t="s">
        <v>9</v>
      </c>
      <c r="C45" s="1154"/>
      <c r="D45" s="58"/>
      <c r="E45" s="1159" t="s">
        <v>10</v>
      </c>
      <c r="F45" s="1159"/>
      <c r="G45" s="1159"/>
      <c r="H45" s="1159"/>
      <c r="I45" s="1159"/>
      <c r="J45" s="1160"/>
      <c r="K45" s="59">
        <v>22074</v>
      </c>
      <c r="L45" s="60">
        <v>21443</v>
      </c>
      <c r="M45" s="60">
        <v>21620</v>
      </c>
      <c r="N45" s="60">
        <v>22080</v>
      </c>
      <c r="O45" s="61">
        <v>22290</v>
      </c>
      <c r="P45" s="48"/>
      <c r="Q45" s="48"/>
      <c r="R45" s="48"/>
      <c r="S45" s="48"/>
      <c r="T45" s="48"/>
      <c r="U45" s="48"/>
    </row>
    <row r="46" spans="1:21" ht="30.75" customHeight="1" x14ac:dyDescent="0.25">
      <c r="A46" s="48"/>
      <c r="B46" s="1155"/>
      <c r="C46" s="1156"/>
      <c r="D46" s="62"/>
      <c r="E46" s="1161" t="s">
        <v>11</v>
      </c>
      <c r="F46" s="1161"/>
      <c r="G46" s="1161"/>
      <c r="H46" s="1161"/>
      <c r="I46" s="1161"/>
      <c r="J46" s="1162"/>
      <c r="K46" s="63" t="s">
        <v>500</v>
      </c>
      <c r="L46" s="64" t="s">
        <v>500</v>
      </c>
      <c r="M46" s="64" t="s">
        <v>500</v>
      </c>
      <c r="N46" s="64" t="s">
        <v>500</v>
      </c>
      <c r="O46" s="65" t="s">
        <v>500</v>
      </c>
      <c r="P46" s="48"/>
      <c r="Q46" s="48"/>
      <c r="R46" s="48"/>
      <c r="S46" s="48"/>
      <c r="T46" s="48"/>
      <c r="U46" s="48"/>
    </row>
    <row r="47" spans="1:21" ht="30.75" customHeight="1" x14ac:dyDescent="0.25">
      <c r="A47" s="48"/>
      <c r="B47" s="1155"/>
      <c r="C47" s="1156"/>
      <c r="D47" s="62"/>
      <c r="E47" s="1161" t="s">
        <v>12</v>
      </c>
      <c r="F47" s="1161"/>
      <c r="G47" s="1161"/>
      <c r="H47" s="1161"/>
      <c r="I47" s="1161"/>
      <c r="J47" s="1162"/>
      <c r="K47" s="63" t="s">
        <v>500</v>
      </c>
      <c r="L47" s="64" t="s">
        <v>500</v>
      </c>
      <c r="M47" s="64" t="s">
        <v>500</v>
      </c>
      <c r="N47" s="64" t="s">
        <v>500</v>
      </c>
      <c r="O47" s="65" t="s">
        <v>500</v>
      </c>
      <c r="P47" s="48"/>
      <c r="Q47" s="48"/>
      <c r="R47" s="48"/>
      <c r="S47" s="48"/>
      <c r="T47" s="48"/>
      <c r="U47" s="48"/>
    </row>
    <row r="48" spans="1:21" ht="30.75" customHeight="1" x14ac:dyDescent="0.25">
      <c r="A48" s="48"/>
      <c r="B48" s="1155"/>
      <c r="C48" s="1156"/>
      <c r="D48" s="62"/>
      <c r="E48" s="1161" t="s">
        <v>13</v>
      </c>
      <c r="F48" s="1161"/>
      <c r="G48" s="1161"/>
      <c r="H48" s="1161"/>
      <c r="I48" s="1161"/>
      <c r="J48" s="1162"/>
      <c r="K48" s="63">
        <v>7441</v>
      </c>
      <c r="L48" s="64">
        <v>7235</v>
      </c>
      <c r="M48" s="64">
        <v>7078</v>
      </c>
      <c r="N48" s="64">
        <v>6762</v>
      </c>
      <c r="O48" s="65">
        <v>6312</v>
      </c>
      <c r="P48" s="48"/>
      <c r="Q48" s="48"/>
      <c r="R48" s="48"/>
      <c r="S48" s="48"/>
      <c r="T48" s="48"/>
      <c r="U48" s="48"/>
    </row>
    <row r="49" spans="1:21" ht="30.75" customHeight="1" x14ac:dyDescent="0.25">
      <c r="A49" s="48"/>
      <c r="B49" s="1155"/>
      <c r="C49" s="1156"/>
      <c r="D49" s="62"/>
      <c r="E49" s="1161" t="s">
        <v>14</v>
      </c>
      <c r="F49" s="1161"/>
      <c r="G49" s="1161"/>
      <c r="H49" s="1161"/>
      <c r="I49" s="1161"/>
      <c r="J49" s="1162"/>
      <c r="K49" s="63">
        <v>135</v>
      </c>
      <c r="L49" s="64">
        <v>64</v>
      </c>
      <c r="M49" s="64">
        <v>62</v>
      </c>
      <c r="N49" s="64">
        <v>52</v>
      </c>
      <c r="O49" s="65">
        <v>53</v>
      </c>
      <c r="P49" s="48"/>
      <c r="Q49" s="48"/>
      <c r="R49" s="48"/>
      <c r="S49" s="48"/>
      <c r="T49" s="48"/>
      <c r="U49" s="48"/>
    </row>
    <row r="50" spans="1:21" ht="30.75" customHeight="1" x14ac:dyDescent="0.25">
      <c r="A50" s="48"/>
      <c r="B50" s="1155"/>
      <c r="C50" s="1156"/>
      <c r="D50" s="62"/>
      <c r="E50" s="1161" t="s">
        <v>15</v>
      </c>
      <c r="F50" s="1161"/>
      <c r="G50" s="1161"/>
      <c r="H50" s="1161"/>
      <c r="I50" s="1161"/>
      <c r="J50" s="1162"/>
      <c r="K50" s="63">
        <v>348</v>
      </c>
      <c r="L50" s="64">
        <v>349</v>
      </c>
      <c r="M50" s="64">
        <v>507</v>
      </c>
      <c r="N50" s="64">
        <v>775</v>
      </c>
      <c r="O50" s="65">
        <v>952</v>
      </c>
      <c r="P50" s="48"/>
      <c r="Q50" s="48"/>
      <c r="R50" s="48"/>
      <c r="S50" s="48"/>
      <c r="T50" s="48"/>
      <c r="U50" s="48"/>
    </row>
    <row r="51" spans="1:21" ht="30.75" customHeight="1" x14ac:dyDescent="0.25">
      <c r="A51" s="48"/>
      <c r="B51" s="1157"/>
      <c r="C51" s="1158"/>
      <c r="D51" s="66"/>
      <c r="E51" s="1161" t="s">
        <v>16</v>
      </c>
      <c r="F51" s="1161"/>
      <c r="G51" s="1161"/>
      <c r="H51" s="1161"/>
      <c r="I51" s="1161"/>
      <c r="J51" s="1162"/>
      <c r="K51" s="63">
        <v>1</v>
      </c>
      <c r="L51" s="64">
        <v>1</v>
      </c>
      <c r="M51" s="64">
        <v>3</v>
      </c>
      <c r="N51" s="64">
        <v>5</v>
      </c>
      <c r="O51" s="65">
        <v>4</v>
      </c>
      <c r="P51" s="48"/>
      <c r="Q51" s="48"/>
      <c r="R51" s="48"/>
      <c r="S51" s="48"/>
      <c r="T51" s="48"/>
      <c r="U51" s="48"/>
    </row>
    <row r="52" spans="1:21" ht="30.75" customHeight="1" x14ac:dyDescent="0.25">
      <c r="A52" s="48"/>
      <c r="B52" s="1163" t="s">
        <v>17</v>
      </c>
      <c r="C52" s="1164"/>
      <c r="D52" s="66"/>
      <c r="E52" s="1161" t="s">
        <v>18</v>
      </c>
      <c r="F52" s="1161"/>
      <c r="G52" s="1161"/>
      <c r="H52" s="1161"/>
      <c r="I52" s="1161"/>
      <c r="J52" s="1162"/>
      <c r="K52" s="63">
        <v>23549</v>
      </c>
      <c r="L52" s="64">
        <v>23178</v>
      </c>
      <c r="M52" s="64">
        <v>22246</v>
      </c>
      <c r="N52" s="64">
        <v>21736</v>
      </c>
      <c r="O52" s="65">
        <v>21435</v>
      </c>
      <c r="P52" s="48"/>
      <c r="Q52" s="48"/>
      <c r="R52" s="48"/>
      <c r="S52" s="48"/>
      <c r="T52" s="48"/>
      <c r="U52" s="48"/>
    </row>
    <row r="53" spans="1:21" ht="30.75" customHeight="1" thickBot="1" x14ac:dyDescent="0.3">
      <c r="A53" s="48"/>
      <c r="B53" s="1165" t="s">
        <v>19</v>
      </c>
      <c r="C53" s="1166"/>
      <c r="D53" s="67"/>
      <c r="E53" s="1167" t="s">
        <v>20</v>
      </c>
      <c r="F53" s="1167"/>
      <c r="G53" s="1167"/>
      <c r="H53" s="1167"/>
      <c r="I53" s="1167"/>
      <c r="J53" s="1168"/>
      <c r="K53" s="68">
        <v>6450</v>
      </c>
      <c r="L53" s="69">
        <v>5914</v>
      </c>
      <c r="M53" s="69">
        <v>7024</v>
      </c>
      <c r="N53" s="69">
        <v>7938</v>
      </c>
      <c r="O53" s="70">
        <v>8176</v>
      </c>
      <c r="P53" s="48"/>
      <c r="Q53" s="48"/>
      <c r="R53" s="48"/>
      <c r="S53" s="48"/>
      <c r="T53" s="48"/>
      <c r="U53" s="48"/>
    </row>
    <row r="54" spans="1:21" ht="24" customHeight="1" x14ac:dyDescent="0.3">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3">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5">
      <c r="A57" s="48"/>
      <c r="B57" s="76"/>
      <c r="C57" s="77"/>
      <c r="D57" s="77"/>
      <c r="E57" s="78"/>
      <c r="F57" s="78"/>
      <c r="G57" s="78"/>
      <c r="H57" s="78"/>
      <c r="I57" s="78"/>
      <c r="J57" s="79" t="s">
        <v>2</v>
      </c>
      <c r="K57" s="80" t="s">
        <v>555</v>
      </c>
      <c r="L57" s="81" t="s">
        <v>556</v>
      </c>
      <c r="M57" s="81" t="s">
        <v>557</v>
      </c>
      <c r="N57" s="81" t="s">
        <v>558</v>
      </c>
      <c r="O57" s="82" t="s">
        <v>559</v>
      </c>
      <c r="P57" s="48"/>
      <c r="Q57" s="48"/>
      <c r="R57" s="48"/>
      <c r="S57" s="48"/>
      <c r="T57" s="48"/>
      <c r="U57" s="48"/>
    </row>
    <row r="58" spans="1:21" ht="31.5" customHeight="1" x14ac:dyDescent="0.25">
      <c r="B58" s="1169" t="s">
        <v>24</v>
      </c>
      <c r="C58" s="1170"/>
      <c r="D58" s="1175" t="s">
        <v>25</v>
      </c>
      <c r="E58" s="1176"/>
      <c r="F58" s="1176"/>
      <c r="G58" s="1176"/>
      <c r="H58" s="1176"/>
      <c r="I58" s="1176"/>
      <c r="J58" s="1177"/>
      <c r="K58" s="83"/>
      <c r="L58" s="84"/>
      <c r="M58" s="84"/>
      <c r="N58" s="84"/>
      <c r="O58" s="85"/>
    </row>
    <row r="59" spans="1:21" ht="31.5" customHeight="1" x14ac:dyDescent="0.25">
      <c r="B59" s="1171"/>
      <c r="C59" s="1172"/>
      <c r="D59" s="1178" t="s">
        <v>26</v>
      </c>
      <c r="E59" s="1179"/>
      <c r="F59" s="1179"/>
      <c r="G59" s="1179"/>
      <c r="H59" s="1179"/>
      <c r="I59" s="1179"/>
      <c r="J59" s="1180"/>
      <c r="K59" s="86"/>
      <c r="L59" s="87"/>
      <c r="M59" s="87"/>
      <c r="N59" s="87"/>
      <c r="O59" s="88"/>
    </row>
    <row r="60" spans="1:21" ht="31.5" customHeight="1" thickBot="1" x14ac:dyDescent="0.3">
      <c r="B60" s="1173"/>
      <c r="C60" s="1174"/>
      <c r="D60" s="1181" t="s">
        <v>27</v>
      </c>
      <c r="E60" s="1182"/>
      <c r="F60" s="1182"/>
      <c r="G60" s="1182"/>
      <c r="H60" s="1182"/>
      <c r="I60" s="1182"/>
      <c r="J60" s="1183"/>
      <c r="K60" s="89"/>
      <c r="L60" s="90"/>
      <c r="M60" s="90"/>
      <c r="N60" s="90"/>
      <c r="O60" s="91"/>
    </row>
    <row r="61" spans="1:21" ht="24" customHeight="1" x14ac:dyDescent="0.25">
      <c r="B61" s="92"/>
      <c r="C61" s="92"/>
      <c r="D61" s="93" t="s">
        <v>28</v>
      </c>
      <c r="E61" s="94"/>
      <c r="F61" s="94"/>
      <c r="G61" s="94"/>
      <c r="H61" s="94"/>
      <c r="I61" s="94"/>
      <c r="J61" s="94"/>
      <c r="K61" s="94"/>
      <c r="L61" s="94"/>
      <c r="M61" s="94"/>
      <c r="N61" s="94"/>
      <c r="O61" s="94"/>
    </row>
    <row r="62" spans="1:21" ht="24" customHeight="1" x14ac:dyDescent="0.25">
      <c r="B62" s="95"/>
      <c r="C62" s="95"/>
      <c r="D62" s="93" t="s">
        <v>29</v>
      </c>
      <c r="E62" s="94"/>
      <c r="F62" s="94"/>
      <c r="G62" s="94"/>
      <c r="H62" s="94"/>
      <c r="I62" s="94"/>
      <c r="J62" s="94"/>
      <c r="K62" s="94"/>
      <c r="L62" s="94"/>
      <c r="M62" s="94"/>
      <c r="N62" s="94"/>
      <c r="O62" s="94"/>
    </row>
    <row r="63" spans="1:21" ht="24" customHeight="1" x14ac:dyDescent="0.3">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3">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p7+CVlRz4cHSanSe5NPNEYvbbs56SkATWOvS2eyLp3XQ/atk3biRjFKhkI3+VksIELmTI5jaekkAKEEhmfm6g==" saltValue="cYtUzbr5rY98B5EjCwJPs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92D050"/>
    <pageSetUpPr fitToPage="1"/>
  </sheetPr>
  <dimension ref="B1:M55"/>
  <sheetViews>
    <sheetView showGridLines="0" zoomScale="60" zoomScaleNormal="60" zoomScaleSheetLayoutView="100" workbookViewId="0">
      <selection activeCell="S48" sqref="S48"/>
    </sheetView>
  </sheetViews>
  <sheetFormatPr defaultColWidth="0" defaultRowHeight="13.5" customHeight="1" zeroHeight="1" x14ac:dyDescent="0.25"/>
  <cols>
    <col min="1" max="1" width="6.59765625" style="96" customWidth="1"/>
    <col min="2" max="3" width="12.59765625" style="96" customWidth="1"/>
    <col min="4" max="4" width="11.59765625" style="96" customWidth="1"/>
    <col min="5" max="8" width="10.3984375" style="96" customWidth="1"/>
    <col min="9" max="13" width="16.3984375" style="96" customWidth="1"/>
    <col min="14" max="19" width="12.597656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7</v>
      </c>
    </row>
    <row r="40" spans="2:13" ht="27.75" customHeight="1" thickBot="1" x14ac:dyDescent="0.35">
      <c r="B40" s="98" t="s">
        <v>8</v>
      </c>
      <c r="C40" s="99"/>
      <c r="D40" s="99"/>
      <c r="E40" s="100"/>
      <c r="F40" s="100"/>
      <c r="G40" s="100"/>
      <c r="H40" s="101" t="s">
        <v>2</v>
      </c>
      <c r="I40" s="102" t="s">
        <v>539</v>
      </c>
      <c r="J40" s="103" t="s">
        <v>540</v>
      </c>
      <c r="K40" s="103" t="s">
        <v>541</v>
      </c>
      <c r="L40" s="103" t="s">
        <v>542</v>
      </c>
      <c r="M40" s="104" t="s">
        <v>543</v>
      </c>
    </row>
    <row r="41" spans="2:13" ht="27.75" customHeight="1" x14ac:dyDescent="0.25">
      <c r="B41" s="1184" t="s">
        <v>30</v>
      </c>
      <c r="C41" s="1185"/>
      <c r="D41" s="105"/>
      <c r="E41" s="1190" t="s">
        <v>31</v>
      </c>
      <c r="F41" s="1190"/>
      <c r="G41" s="1190"/>
      <c r="H41" s="1191"/>
      <c r="I41" s="355">
        <v>234718</v>
      </c>
      <c r="J41" s="356">
        <v>233945</v>
      </c>
      <c r="K41" s="356">
        <v>239297</v>
      </c>
      <c r="L41" s="356">
        <v>235581</v>
      </c>
      <c r="M41" s="357">
        <v>225380</v>
      </c>
    </row>
    <row r="42" spans="2:13" ht="27.75" customHeight="1" x14ac:dyDescent="0.25">
      <c r="B42" s="1186"/>
      <c r="C42" s="1187"/>
      <c r="D42" s="106"/>
      <c r="E42" s="1192" t="s">
        <v>32</v>
      </c>
      <c r="F42" s="1192"/>
      <c r="G42" s="1192"/>
      <c r="H42" s="1193"/>
      <c r="I42" s="358">
        <v>27827</v>
      </c>
      <c r="J42" s="359">
        <v>28981</v>
      </c>
      <c r="K42" s="359">
        <v>19157</v>
      </c>
      <c r="L42" s="359">
        <v>12302</v>
      </c>
      <c r="M42" s="360">
        <v>10835</v>
      </c>
    </row>
    <row r="43" spans="2:13" ht="27.75" customHeight="1" x14ac:dyDescent="0.25">
      <c r="B43" s="1186"/>
      <c r="C43" s="1187"/>
      <c r="D43" s="106"/>
      <c r="E43" s="1192" t="s">
        <v>33</v>
      </c>
      <c r="F43" s="1192"/>
      <c r="G43" s="1192"/>
      <c r="H43" s="1193"/>
      <c r="I43" s="358">
        <v>68303</v>
      </c>
      <c r="J43" s="359">
        <v>66198</v>
      </c>
      <c r="K43" s="359">
        <v>61472</v>
      </c>
      <c r="L43" s="359">
        <v>56755</v>
      </c>
      <c r="M43" s="360">
        <v>50571</v>
      </c>
    </row>
    <row r="44" spans="2:13" ht="27.75" customHeight="1" x14ac:dyDescent="0.25">
      <c r="B44" s="1186"/>
      <c r="C44" s="1187"/>
      <c r="D44" s="106"/>
      <c r="E44" s="1192" t="s">
        <v>34</v>
      </c>
      <c r="F44" s="1192"/>
      <c r="G44" s="1192"/>
      <c r="H44" s="1193"/>
      <c r="I44" s="358">
        <v>449</v>
      </c>
      <c r="J44" s="359">
        <v>388</v>
      </c>
      <c r="K44" s="359">
        <v>329</v>
      </c>
      <c r="L44" s="359">
        <v>403</v>
      </c>
      <c r="M44" s="360">
        <v>354</v>
      </c>
    </row>
    <row r="45" spans="2:13" ht="27.75" customHeight="1" x14ac:dyDescent="0.25">
      <c r="B45" s="1186"/>
      <c r="C45" s="1187"/>
      <c r="D45" s="106"/>
      <c r="E45" s="1192" t="s">
        <v>35</v>
      </c>
      <c r="F45" s="1192"/>
      <c r="G45" s="1192"/>
      <c r="H45" s="1193"/>
      <c r="I45" s="358">
        <v>18803</v>
      </c>
      <c r="J45" s="359">
        <v>19305</v>
      </c>
      <c r="K45" s="359">
        <v>19936</v>
      </c>
      <c r="L45" s="359">
        <v>20356</v>
      </c>
      <c r="M45" s="360">
        <v>20909</v>
      </c>
    </row>
    <row r="46" spans="2:13" ht="27.75" customHeight="1" x14ac:dyDescent="0.25">
      <c r="B46" s="1186"/>
      <c r="C46" s="1187"/>
      <c r="D46" s="107"/>
      <c r="E46" s="1192" t="s">
        <v>36</v>
      </c>
      <c r="F46" s="1192"/>
      <c r="G46" s="1192"/>
      <c r="H46" s="1193"/>
      <c r="I46" s="358">
        <v>575</v>
      </c>
      <c r="J46" s="359">
        <v>785</v>
      </c>
      <c r="K46" s="359">
        <v>825</v>
      </c>
      <c r="L46" s="359">
        <v>847</v>
      </c>
      <c r="M46" s="360">
        <v>804</v>
      </c>
    </row>
    <row r="47" spans="2:13" ht="27.75" customHeight="1" x14ac:dyDescent="0.25">
      <c r="B47" s="1186"/>
      <c r="C47" s="1187"/>
      <c r="D47" s="108"/>
      <c r="E47" s="1194" t="s">
        <v>37</v>
      </c>
      <c r="F47" s="1195"/>
      <c r="G47" s="1195"/>
      <c r="H47" s="1196"/>
      <c r="I47" s="358" t="s">
        <v>500</v>
      </c>
      <c r="J47" s="359" t="s">
        <v>500</v>
      </c>
      <c r="K47" s="359" t="s">
        <v>500</v>
      </c>
      <c r="L47" s="359" t="s">
        <v>500</v>
      </c>
      <c r="M47" s="360" t="s">
        <v>500</v>
      </c>
    </row>
    <row r="48" spans="2:13" ht="27.75" customHeight="1" x14ac:dyDescent="0.25">
      <c r="B48" s="1186"/>
      <c r="C48" s="1187"/>
      <c r="D48" s="106"/>
      <c r="E48" s="1192" t="s">
        <v>38</v>
      </c>
      <c r="F48" s="1192"/>
      <c r="G48" s="1192"/>
      <c r="H48" s="1193"/>
      <c r="I48" s="358" t="s">
        <v>500</v>
      </c>
      <c r="J48" s="359" t="s">
        <v>500</v>
      </c>
      <c r="K48" s="359" t="s">
        <v>500</v>
      </c>
      <c r="L48" s="359" t="s">
        <v>500</v>
      </c>
      <c r="M48" s="360" t="s">
        <v>500</v>
      </c>
    </row>
    <row r="49" spans="2:13" ht="27.75" customHeight="1" x14ac:dyDescent="0.25">
      <c r="B49" s="1188"/>
      <c r="C49" s="1189"/>
      <c r="D49" s="106"/>
      <c r="E49" s="1192" t="s">
        <v>39</v>
      </c>
      <c r="F49" s="1192"/>
      <c r="G49" s="1192"/>
      <c r="H49" s="1193"/>
      <c r="I49" s="358" t="s">
        <v>500</v>
      </c>
      <c r="J49" s="359" t="s">
        <v>500</v>
      </c>
      <c r="K49" s="359" t="s">
        <v>500</v>
      </c>
      <c r="L49" s="359" t="s">
        <v>500</v>
      </c>
      <c r="M49" s="360" t="s">
        <v>500</v>
      </c>
    </row>
    <row r="50" spans="2:13" ht="27.75" customHeight="1" x14ac:dyDescent="0.25">
      <c r="B50" s="1197" t="s">
        <v>40</v>
      </c>
      <c r="C50" s="1198"/>
      <c r="D50" s="109"/>
      <c r="E50" s="1192" t="s">
        <v>41</v>
      </c>
      <c r="F50" s="1192"/>
      <c r="G50" s="1192"/>
      <c r="H50" s="1193"/>
      <c r="I50" s="358">
        <v>28432</v>
      </c>
      <c r="J50" s="359">
        <v>30671</v>
      </c>
      <c r="K50" s="359">
        <v>35414</v>
      </c>
      <c r="L50" s="359">
        <v>40272</v>
      </c>
      <c r="M50" s="360">
        <v>40992</v>
      </c>
    </row>
    <row r="51" spans="2:13" ht="27.75" customHeight="1" x14ac:dyDescent="0.25">
      <c r="B51" s="1186"/>
      <c r="C51" s="1187"/>
      <c r="D51" s="106"/>
      <c r="E51" s="1192" t="s">
        <v>42</v>
      </c>
      <c r="F51" s="1192"/>
      <c r="G51" s="1192"/>
      <c r="H51" s="1193"/>
      <c r="I51" s="358">
        <v>24090</v>
      </c>
      <c r="J51" s="359">
        <v>24421</v>
      </c>
      <c r="K51" s="359">
        <v>24300</v>
      </c>
      <c r="L51" s="359">
        <v>23134</v>
      </c>
      <c r="M51" s="360">
        <v>22226</v>
      </c>
    </row>
    <row r="52" spans="2:13" ht="27.75" customHeight="1" x14ac:dyDescent="0.25">
      <c r="B52" s="1188"/>
      <c r="C52" s="1189"/>
      <c r="D52" s="106"/>
      <c r="E52" s="1192" t="s">
        <v>43</v>
      </c>
      <c r="F52" s="1192"/>
      <c r="G52" s="1192"/>
      <c r="H52" s="1193"/>
      <c r="I52" s="358">
        <v>194250</v>
      </c>
      <c r="J52" s="359">
        <v>189519</v>
      </c>
      <c r="K52" s="359">
        <v>188778</v>
      </c>
      <c r="L52" s="359">
        <v>181376</v>
      </c>
      <c r="M52" s="360">
        <v>171666</v>
      </c>
    </row>
    <row r="53" spans="2:13" ht="27.75" customHeight="1" thickBot="1" x14ac:dyDescent="0.3">
      <c r="B53" s="1199" t="s">
        <v>19</v>
      </c>
      <c r="C53" s="1200"/>
      <c r="D53" s="110"/>
      <c r="E53" s="1201" t="s">
        <v>44</v>
      </c>
      <c r="F53" s="1201"/>
      <c r="G53" s="1201"/>
      <c r="H53" s="1202"/>
      <c r="I53" s="361">
        <v>103902</v>
      </c>
      <c r="J53" s="362">
        <v>104991</v>
      </c>
      <c r="K53" s="362">
        <v>92524</v>
      </c>
      <c r="L53" s="362">
        <v>81463</v>
      </c>
      <c r="M53" s="363">
        <v>73969</v>
      </c>
    </row>
    <row r="54" spans="2:13" ht="27.75" customHeight="1" x14ac:dyDescent="0.3">
      <c r="B54" s="111"/>
      <c r="C54" s="112"/>
      <c r="D54" s="112"/>
      <c r="E54" s="113"/>
      <c r="F54" s="113"/>
      <c r="G54" s="113"/>
      <c r="H54" s="113"/>
      <c r="I54" s="114"/>
      <c r="J54" s="114"/>
      <c r="K54" s="114"/>
      <c r="L54" s="114"/>
      <c r="M54" s="114"/>
    </row>
    <row r="55" spans="2:13" ht="12.75" x14ac:dyDescent="0.25"/>
  </sheetData>
  <sheetProtection algorithmName="SHA-512" hashValue="WqVDbshLyadz8iTXk1K0oziv7Y0yCyAyekcudVBQajqmw734vD0J3bJ4qHkDc7RffUmOtgYJEDjhkj3C0ywapA==" saltValue="qoqTF/cET56b/LLwVpTZs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4"/>
  <sheetViews>
    <sheetView showGridLines="0" topLeftCell="D19" zoomScale="60" zoomScaleNormal="60" zoomScaleSheetLayoutView="100" workbookViewId="0">
      <selection activeCell="G58" sqref="G58"/>
    </sheetView>
  </sheetViews>
  <sheetFormatPr defaultColWidth="0" defaultRowHeight="13.5"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15" t="s">
        <v>45</v>
      </c>
    </row>
    <row r="54" spans="2:8" ht="29.25" customHeight="1" thickBot="1" x14ac:dyDescent="0.4">
      <c r="B54" s="116" t="s">
        <v>1</v>
      </c>
      <c r="C54" s="117"/>
      <c r="D54" s="117"/>
      <c r="E54" s="118" t="s">
        <v>2</v>
      </c>
      <c r="F54" s="119" t="s">
        <v>541</v>
      </c>
      <c r="G54" s="119" t="s">
        <v>542</v>
      </c>
      <c r="H54" s="120" t="s">
        <v>543</v>
      </c>
    </row>
    <row r="55" spans="2:8" ht="52.5" customHeight="1" x14ac:dyDescent="0.25">
      <c r="B55" s="121"/>
      <c r="C55" s="1211" t="s">
        <v>46</v>
      </c>
      <c r="D55" s="1211"/>
      <c r="E55" s="1212"/>
      <c r="F55" s="122">
        <v>9756</v>
      </c>
      <c r="G55" s="122">
        <v>10256</v>
      </c>
      <c r="H55" s="123">
        <v>11057</v>
      </c>
    </row>
    <row r="56" spans="2:8" ht="52.5" customHeight="1" x14ac:dyDescent="0.25">
      <c r="B56" s="124"/>
      <c r="C56" s="1213" t="s">
        <v>47</v>
      </c>
      <c r="D56" s="1213"/>
      <c r="E56" s="1214"/>
      <c r="F56" s="125">
        <v>6845</v>
      </c>
      <c r="G56" s="125">
        <v>9740</v>
      </c>
      <c r="H56" s="126">
        <v>9170</v>
      </c>
    </row>
    <row r="57" spans="2:8" ht="53.25" customHeight="1" x14ac:dyDescent="0.25">
      <c r="B57" s="124"/>
      <c r="C57" s="1215" t="s">
        <v>48</v>
      </c>
      <c r="D57" s="1215"/>
      <c r="E57" s="1216"/>
      <c r="F57" s="127">
        <v>9348</v>
      </c>
      <c r="G57" s="127">
        <v>9764</v>
      </c>
      <c r="H57" s="128">
        <v>8988</v>
      </c>
    </row>
    <row r="58" spans="2:8" ht="45.75" customHeight="1" x14ac:dyDescent="0.25">
      <c r="B58" s="129"/>
      <c r="C58" s="1203" t="s">
        <v>602</v>
      </c>
      <c r="D58" s="1204"/>
      <c r="E58" s="1205"/>
      <c r="F58" s="130">
        <v>3117</v>
      </c>
      <c r="G58" s="130">
        <v>3617</v>
      </c>
      <c r="H58" s="131">
        <v>3346</v>
      </c>
    </row>
    <row r="59" spans="2:8" ht="45.75" customHeight="1" x14ac:dyDescent="0.25">
      <c r="B59" s="129"/>
      <c r="C59" s="1203" t="s">
        <v>603</v>
      </c>
      <c r="D59" s="1204"/>
      <c r="E59" s="1205"/>
      <c r="F59" s="130">
        <v>1888</v>
      </c>
      <c r="G59" s="130">
        <v>1988</v>
      </c>
      <c r="H59" s="131">
        <v>2008</v>
      </c>
    </row>
    <row r="60" spans="2:8" ht="45.75" customHeight="1" x14ac:dyDescent="0.25">
      <c r="B60" s="129"/>
      <c r="C60" s="1203" t="s">
        <v>604</v>
      </c>
      <c r="D60" s="1204"/>
      <c r="E60" s="1205"/>
      <c r="F60" s="130">
        <v>1543</v>
      </c>
      <c r="G60" s="130">
        <v>1558</v>
      </c>
      <c r="H60" s="131">
        <v>1474</v>
      </c>
    </row>
    <row r="61" spans="2:8" ht="45.75" customHeight="1" x14ac:dyDescent="0.25">
      <c r="B61" s="129"/>
      <c r="C61" s="1203" t="s">
        <v>605</v>
      </c>
      <c r="D61" s="1204"/>
      <c r="E61" s="1205"/>
      <c r="F61" s="130">
        <v>986</v>
      </c>
      <c r="G61" s="130">
        <v>701</v>
      </c>
      <c r="H61" s="131">
        <v>470</v>
      </c>
    </row>
    <row r="62" spans="2:8" ht="45.75" customHeight="1" thickBot="1" x14ac:dyDescent="0.3">
      <c r="B62" s="132"/>
      <c r="C62" s="1206" t="s">
        <v>606</v>
      </c>
      <c r="D62" s="1207"/>
      <c r="E62" s="1208"/>
      <c r="F62" s="133">
        <v>239</v>
      </c>
      <c r="G62" s="133">
        <v>391</v>
      </c>
      <c r="H62" s="134">
        <v>394</v>
      </c>
    </row>
    <row r="63" spans="2:8" ht="52.5" customHeight="1" thickBot="1" x14ac:dyDescent="0.3">
      <c r="B63" s="135"/>
      <c r="C63" s="1209" t="s">
        <v>49</v>
      </c>
      <c r="D63" s="1209"/>
      <c r="E63" s="1210"/>
      <c r="F63" s="136">
        <v>25948</v>
      </c>
      <c r="G63" s="136">
        <v>29760</v>
      </c>
      <c r="H63" s="137">
        <v>29215</v>
      </c>
    </row>
    <row r="64" spans="2:8" ht="12.75" x14ac:dyDescent="0.25"/>
  </sheetData>
  <sheetProtection algorithmName="SHA-512" hashValue="dyXSyjfgk7UDkCUpGfaQC9TO2xCHKLumfrE4tAf2osZzqa5+TCRYHndJQolGYNEGmpeW6spYMDYGZway99v00w==" saltValue="J6TmWlCLmb18jtm7gO9I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328125" defaultRowHeight="12.75" x14ac:dyDescent="0.25"/>
  <cols>
    <col min="1" max="1" width="45.86328125" style="144" customWidth="1"/>
    <col min="2" max="8" width="13.3984375" style="144" customWidth="1"/>
    <col min="9" max="16384" width="11.1328125" style="144"/>
  </cols>
  <sheetData>
    <row r="1" spans="1:8" x14ac:dyDescent="0.25">
      <c r="A1" s="138"/>
      <c r="B1" s="139"/>
      <c r="C1" s="140"/>
      <c r="D1" s="141"/>
      <c r="E1" s="142"/>
      <c r="F1" s="142"/>
      <c r="G1" s="142"/>
      <c r="H1" s="143"/>
    </row>
    <row r="2" spans="1:8" x14ac:dyDescent="0.25">
      <c r="A2" s="145"/>
      <c r="B2" s="146"/>
      <c r="C2" s="147"/>
      <c r="D2" s="148" t="s">
        <v>50</v>
      </c>
      <c r="E2" s="149"/>
      <c r="F2" s="150" t="s">
        <v>538</v>
      </c>
      <c r="G2" s="151"/>
      <c r="H2" s="152"/>
    </row>
    <row r="3" spans="1:8" x14ac:dyDescent="0.25">
      <c r="A3" s="148" t="s">
        <v>531</v>
      </c>
      <c r="B3" s="153"/>
      <c r="C3" s="154"/>
      <c r="D3" s="155">
        <v>60641</v>
      </c>
      <c r="E3" s="156"/>
      <c r="F3" s="157">
        <v>51849</v>
      </c>
      <c r="G3" s="158"/>
      <c r="H3" s="159"/>
    </row>
    <row r="4" spans="1:8" x14ac:dyDescent="0.25">
      <c r="A4" s="160"/>
      <c r="B4" s="161"/>
      <c r="C4" s="162"/>
      <c r="D4" s="163">
        <v>34776</v>
      </c>
      <c r="E4" s="164"/>
      <c r="F4" s="165">
        <v>26326</v>
      </c>
      <c r="G4" s="166"/>
      <c r="H4" s="167"/>
    </row>
    <row r="5" spans="1:8" x14ac:dyDescent="0.25">
      <c r="A5" s="148" t="s">
        <v>533</v>
      </c>
      <c r="B5" s="153"/>
      <c r="C5" s="154"/>
      <c r="D5" s="155">
        <v>60486</v>
      </c>
      <c r="E5" s="156"/>
      <c r="F5" s="157">
        <v>52191</v>
      </c>
      <c r="G5" s="158"/>
      <c r="H5" s="159"/>
    </row>
    <row r="6" spans="1:8" x14ac:dyDescent="0.25">
      <c r="A6" s="160"/>
      <c r="B6" s="161"/>
      <c r="C6" s="162"/>
      <c r="D6" s="163">
        <v>31234</v>
      </c>
      <c r="E6" s="164"/>
      <c r="F6" s="165">
        <v>26807</v>
      </c>
      <c r="G6" s="166"/>
      <c r="H6" s="167"/>
    </row>
    <row r="7" spans="1:8" x14ac:dyDescent="0.25">
      <c r="A7" s="148" t="s">
        <v>534</v>
      </c>
      <c r="B7" s="153"/>
      <c r="C7" s="154"/>
      <c r="D7" s="155">
        <v>80960</v>
      </c>
      <c r="E7" s="156"/>
      <c r="F7" s="157">
        <v>48105</v>
      </c>
      <c r="G7" s="158"/>
      <c r="H7" s="159"/>
    </row>
    <row r="8" spans="1:8" x14ac:dyDescent="0.25">
      <c r="A8" s="160"/>
      <c r="B8" s="161"/>
      <c r="C8" s="162"/>
      <c r="D8" s="163">
        <v>46026</v>
      </c>
      <c r="E8" s="164"/>
      <c r="F8" s="165">
        <v>24072</v>
      </c>
      <c r="G8" s="166"/>
      <c r="H8" s="167"/>
    </row>
    <row r="9" spans="1:8" x14ac:dyDescent="0.25">
      <c r="A9" s="148" t="s">
        <v>535</v>
      </c>
      <c r="B9" s="153"/>
      <c r="C9" s="154"/>
      <c r="D9" s="155">
        <v>62828</v>
      </c>
      <c r="E9" s="156"/>
      <c r="F9" s="157">
        <v>47446</v>
      </c>
      <c r="G9" s="158"/>
      <c r="H9" s="159"/>
    </row>
    <row r="10" spans="1:8" x14ac:dyDescent="0.25">
      <c r="A10" s="160"/>
      <c r="B10" s="161"/>
      <c r="C10" s="162"/>
      <c r="D10" s="163">
        <v>37975</v>
      </c>
      <c r="E10" s="164"/>
      <c r="F10" s="165">
        <v>24371</v>
      </c>
      <c r="G10" s="166"/>
      <c r="H10" s="167"/>
    </row>
    <row r="11" spans="1:8" x14ac:dyDescent="0.25">
      <c r="A11" s="148" t="s">
        <v>536</v>
      </c>
      <c r="B11" s="153"/>
      <c r="C11" s="154"/>
      <c r="D11" s="155">
        <v>46019</v>
      </c>
      <c r="E11" s="156"/>
      <c r="F11" s="157">
        <v>48387</v>
      </c>
      <c r="G11" s="158"/>
      <c r="H11" s="159"/>
    </row>
    <row r="12" spans="1:8" x14ac:dyDescent="0.25">
      <c r="A12" s="160"/>
      <c r="B12" s="161"/>
      <c r="C12" s="168"/>
      <c r="D12" s="163">
        <v>24131</v>
      </c>
      <c r="E12" s="164"/>
      <c r="F12" s="165">
        <v>25592</v>
      </c>
      <c r="G12" s="166"/>
      <c r="H12" s="167"/>
    </row>
    <row r="13" spans="1:8" x14ac:dyDescent="0.25">
      <c r="A13" s="148"/>
      <c r="B13" s="153"/>
      <c r="C13" s="169"/>
      <c r="D13" s="170">
        <v>62187</v>
      </c>
      <c r="E13" s="171"/>
      <c r="F13" s="172">
        <v>49596</v>
      </c>
      <c r="G13" s="173"/>
      <c r="H13" s="159"/>
    </row>
    <row r="14" spans="1:8" x14ac:dyDescent="0.25">
      <c r="A14" s="160"/>
      <c r="B14" s="161"/>
      <c r="C14" s="162"/>
      <c r="D14" s="163">
        <v>34828</v>
      </c>
      <c r="E14" s="164"/>
      <c r="F14" s="165">
        <v>25434</v>
      </c>
      <c r="G14" s="166"/>
      <c r="H14" s="167"/>
    </row>
    <row r="17" spans="1:11" x14ac:dyDescent="0.25">
      <c r="A17" s="144" t="s">
        <v>51</v>
      </c>
    </row>
    <row r="18" spans="1:11" x14ac:dyDescent="0.2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5">
      <c r="A19" s="174" t="s">
        <v>52</v>
      </c>
      <c r="B19" s="174">
        <f>ROUND(VALUE(SUBSTITUTE(実質収支比率等に係る経年分析!F$48,"▲","-")),2)</f>
        <v>2.73</v>
      </c>
      <c r="C19" s="174">
        <f>ROUND(VALUE(SUBSTITUTE(実質収支比率等に係る経年分析!G$48,"▲","-")),2)</f>
        <v>2.5499999999999998</v>
      </c>
      <c r="D19" s="174">
        <f>ROUND(VALUE(SUBSTITUTE(実質収支比率等に係る経年分析!H$48,"▲","-")),2)</f>
        <v>3.23</v>
      </c>
      <c r="E19" s="174">
        <f>ROUND(VALUE(SUBSTITUTE(実質収支比率等に係る経年分析!I$48,"▲","-")),2)</f>
        <v>3.42</v>
      </c>
      <c r="F19" s="174">
        <f>ROUND(VALUE(SUBSTITUTE(実質収支比率等に係る経年分析!J$48,"▲","-")),2)</f>
        <v>3.25</v>
      </c>
    </row>
    <row r="20" spans="1:11" x14ac:dyDescent="0.25">
      <c r="A20" s="174" t="s">
        <v>53</v>
      </c>
      <c r="B20" s="174">
        <f>ROUND(VALUE(SUBSTITUTE(実質収支比率等に係る経年分析!F$47,"▲","-")),2)</f>
        <v>7.24</v>
      </c>
      <c r="C20" s="174">
        <f>ROUND(VALUE(SUBSTITUTE(実質収支比率等に係る経年分析!G$47,"▲","-")),2)</f>
        <v>8.59</v>
      </c>
      <c r="D20" s="174">
        <f>ROUND(VALUE(SUBSTITUTE(実質収支比率等に係る経年分析!H$47,"▲","-")),2)</f>
        <v>9.18</v>
      </c>
      <c r="E20" s="174">
        <f>ROUND(VALUE(SUBSTITUTE(実質収支比率等に係る経年分析!I$47,"▲","-")),2)</f>
        <v>9.92</v>
      </c>
      <c r="F20" s="174">
        <f>ROUND(VALUE(SUBSTITUTE(実質収支比率等に係る経年分析!J$47,"▲","-")),2)</f>
        <v>10.55</v>
      </c>
    </row>
    <row r="21" spans="1:11" x14ac:dyDescent="0.25">
      <c r="A21" s="174" t="s">
        <v>54</v>
      </c>
      <c r="B21" s="174">
        <f>IF(ISNUMBER(VALUE(SUBSTITUTE(実質収支比率等に係る経年分析!F$49,"▲","-"))),ROUND(VALUE(SUBSTITUTE(実質収支比率等に係る経年分析!F$49,"▲","-")),2),NA())</f>
        <v>-0.32</v>
      </c>
      <c r="C21" s="174">
        <f>IF(ISNUMBER(VALUE(SUBSTITUTE(実質収支比率等に係る経年分析!G$49,"▲","-"))),ROUND(VALUE(SUBSTITUTE(実質収支比率等に係る経年分析!G$49,"▲","-")),2),NA())</f>
        <v>1.21</v>
      </c>
      <c r="D21" s="174">
        <f>IF(ISNUMBER(VALUE(SUBSTITUTE(実質収支比率等に係る経年分析!H$49,"▲","-"))),ROUND(VALUE(SUBSTITUTE(実質収支比率等に係る経年分析!H$49,"▲","-")),2),NA())</f>
        <v>1.72</v>
      </c>
      <c r="E21" s="174">
        <f>IF(ISNUMBER(VALUE(SUBSTITUTE(実質収支比率等に係る経年分析!I$49,"▲","-"))),ROUND(VALUE(SUBSTITUTE(実質収支比率等に係る経年分析!I$49,"▲","-")),2),NA())</f>
        <v>0.6</v>
      </c>
      <c r="F21" s="174">
        <f>IF(ISNUMBER(VALUE(SUBSTITUTE(実質収支比率等に係る経年分析!J$49,"▲","-"))),ROUND(VALUE(SUBSTITUTE(実質収支比率等に係る経年分析!J$49,"▲","-")),2),NA())</f>
        <v>0.64</v>
      </c>
    </row>
    <row r="24" spans="1:11" x14ac:dyDescent="0.25">
      <c r="A24" s="144" t="s">
        <v>55</v>
      </c>
    </row>
    <row r="25" spans="1:11" x14ac:dyDescent="0.2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5">
      <c r="A26" s="175"/>
      <c r="B26" s="175" t="s">
        <v>56</v>
      </c>
      <c r="C26" s="175" t="s">
        <v>57</v>
      </c>
      <c r="D26" s="175" t="s">
        <v>56</v>
      </c>
      <c r="E26" s="175" t="s">
        <v>57</v>
      </c>
      <c r="F26" s="175" t="s">
        <v>56</v>
      </c>
      <c r="G26" s="175" t="s">
        <v>57</v>
      </c>
      <c r="H26" s="175" t="s">
        <v>56</v>
      </c>
      <c r="I26" s="175" t="s">
        <v>57</v>
      </c>
      <c r="J26" s="175" t="s">
        <v>56</v>
      </c>
      <c r="K26" s="175" t="s">
        <v>57</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0.48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0.05</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富山市競輪事業特別会計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0.03</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25">
      <c r="A30" s="175" t="str">
        <f>IF(連結実質赤字比率に係る赤字・黒字の構成分析!C$40="",NA(),連結実質赤字比率に係る赤字・黒字の構成分析!C$40)</f>
        <v>富山市介護保険事業特別会計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0.84</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1.5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1.04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1.24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0.47</v>
      </c>
    </row>
    <row r="31" spans="1:11" x14ac:dyDescent="0.25">
      <c r="A31" s="175" t="str">
        <f>IF(連結実質赤字比率に係る赤字・黒字の構成分析!C$39="",NA(),連結実質赤字比率に係る赤字・黒字の構成分析!C$39)</f>
        <v>富山市企業団地造成事業特別会計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1.25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0.68</v>
      </c>
    </row>
    <row r="32" spans="1:11" x14ac:dyDescent="0.25">
      <c r="A32" s="175" t="str">
        <f>IF(連結実質赤字比率に係る赤字・黒字の構成分析!C$38="",NA(),連結実質赤字比率に係る赤字・黒字の構成分析!C$38)</f>
        <v>富山市病院事業会計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1.52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1.64</v>
      </c>
    </row>
    <row r="33" spans="1:16" x14ac:dyDescent="0.25">
      <c r="A33" s="175" t="str">
        <f>IF(連結実質赤字比率に係る赤字・黒字の構成分析!C$37="",NA(),連結実質赤字比率に係る赤字・黒字の構成分析!C$37)</f>
        <v>富山市水道事業会計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2.09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1.89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1.95</v>
      </c>
    </row>
    <row r="34" spans="1:16" x14ac:dyDescent="0.25">
      <c r="A34" s="175" t="str">
        <f>IF(連結実質赤字比率に係る赤字・黒字の構成分析!C$36="",NA(),連結実質赤字比率に係る赤字・黒字の構成分析!C$36)</f>
        <v>富山市工業用水道事業会計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2.15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2.2400000000000002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2.2400000000000002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2.4500000000000002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2.5499999999999998</v>
      </c>
    </row>
    <row r="35" spans="1:16" x14ac:dyDescent="0.25">
      <c r="A35" s="175" t="str">
        <f>IF(連結実質赤字比率に係る赤字・黒字の構成分析!C$35="",NA(),連結実質赤字比率に係る赤字・黒字の構成分析!C$35)</f>
        <v>富山市公共下水道事業会計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2.5299999999999998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3.01</v>
      </c>
    </row>
    <row r="36" spans="1:16" x14ac:dyDescent="0.2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3.39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3.22</v>
      </c>
    </row>
    <row r="39" spans="1:16" x14ac:dyDescent="0.25">
      <c r="A39" s="144" t="s">
        <v>58</v>
      </c>
    </row>
    <row r="40" spans="1:16" x14ac:dyDescent="0.2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5">
      <c r="A42" s="176" t="s">
        <v>61</v>
      </c>
      <c r="B42" s="176"/>
      <c r="C42" s="176"/>
      <c r="D42" s="176">
        <f>'実質公債費比率（分子）の構造'!K$52</f>
        <v>23549</v>
      </c>
      <c r="E42" s="176"/>
      <c r="F42" s="176"/>
      <c r="G42" s="176">
        <f>'実質公債費比率（分子）の構造'!L$52</f>
        <v>23178</v>
      </c>
      <c r="H42" s="176"/>
      <c r="I42" s="176"/>
      <c r="J42" s="176">
        <f>'実質公債費比率（分子）の構造'!M$52</f>
        <v>22246</v>
      </c>
      <c r="K42" s="176"/>
      <c r="L42" s="176"/>
      <c r="M42" s="176">
        <f>'実質公債費比率（分子）の構造'!N$52</f>
        <v>21736</v>
      </c>
      <c r="N42" s="176"/>
      <c r="O42" s="176"/>
      <c r="P42" s="176">
        <f>'実質公債費比率（分子）の構造'!O$52</f>
        <v>21435</v>
      </c>
    </row>
    <row r="43" spans="1:16" x14ac:dyDescent="0.25">
      <c r="A43" s="176" t="s">
        <v>16</v>
      </c>
      <c r="B43" s="176">
        <f>'実質公債費比率（分子）の構造'!K$51</f>
        <v>1</v>
      </c>
      <c r="C43" s="176"/>
      <c r="D43" s="176"/>
      <c r="E43" s="176">
        <f>'実質公債費比率（分子）の構造'!L$51</f>
        <v>1</v>
      </c>
      <c r="F43" s="176"/>
      <c r="G43" s="176"/>
      <c r="H43" s="176">
        <f>'実質公債費比率（分子）の構造'!M$51</f>
        <v>3</v>
      </c>
      <c r="I43" s="176"/>
      <c r="J43" s="176"/>
      <c r="K43" s="176">
        <f>'実質公債費比率（分子）の構造'!N$51</f>
        <v>5</v>
      </c>
      <c r="L43" s="176"/>
      <c r="M43" s="176"/>
      <c r="N43" s="176">
        <f>'実質公債費比率（分子）の構造'!O$51</f>
        <v>4</v>
      </c>
      <c r="O43" s="176"/>
      <c r="P43" s="176"/>
    </row>
    <row r="44" spans="1:16" x14ac:dyDescent="0.25">
      <c r="A44" s="176" t="s">
        <v>62</v>
      </c>
      <c r="B44" s="176">
        <f>'実質公債費比率（分子）の構造'!K$50</f>
        <v>348</v>
      </c>
      <c r="C44" s="176"/>
      <c r="D44" s="176"/>
      <c r="E44" s="176">
        <f>'実質公債費比率（分子）の構造'!L$50</f>
        <v>349</v>
      </c>
      <c r="F44" s="176"/>
      <c r="G44" s="176"/>
      <c r="H44" s="176">
        <f>'実質公債費比率（分子）の構造'!M$50</f>
        <v>507</v>
      </c>
      <c r="I44" s="176"/>
      <c r="J44" s="176"/>
      <c r="K44" s="176">
        <f>'実質公債費比率（分子）の構造'!N$50</f>
        <v>775</v>
      </c>
      <c r="L44" s="176"/>
      <c r="M44" s="176"/>
      <c r="N44" s="176">
        <f>'実質公債費比率（分子）の構造'!O$50</f>
        <v>952</v>
      </c>
      <c r="O44" s="176"/>
      <c r="P44" s="176"/>
    </row>
    <row r="45" spans="1:16" x14ac:dyDescent="0.25">
      <c r="A45" s="176" t="s">
        <v>63</v>
      </c>
      <c r="B45" s="176">
        <f>'実質公債費比率（分子）の構造'!K$49</f>
        <v>135</v>
      </c>
      <c r="C45" s="176"/>
      <c r="D45" s="176"/>
      <c r="E45" s="176">
        <f>'実質公債費比率（分子）の構造'!L$49</f>
        <v>64</v>
      </c>
      <c r="F45" s="176"/>
      <c r="G45" s="176"/>
      <c r="H45" s="176">
        <f>'実質公債費比率（分子）の構造'!M$49</f>
        <v>62</v>
      </c>
      <c r="I45" s="176"/>
      <c r="J45" s="176"/>
      <c r="K45" s="176">
        <f>'実質公債費比率（分子）の構造'!N$49</f>
        <v>52</v>
      </c>
      <c r="L45" s="176"/>
      <c r="M45" s="176"/>
      <c r="N45" s="176">
        <f>'実質公債費比率（分子）の構造'!O$49</f>
        <v>53</v>
      </c>
      <c r="O45" s="176"/>
      <c r="P45" s="176"/>
    </row>
    <row r="46" spans="1:16" x14ac:dyDescent="0.25">
      <c r="A46" s="176" t="s">
        <v>64</v>
      </c>
      <c r="B46" s="176">
        <f>'実質公債費比率（分子）の構造'!K$48</f>
        <v>7441</v>
      </c>
      <c r="C46" s="176"/>
      <c r="D46" s="176"/>
      <c r="E46" s="176">
        <f>'実質公債費比率（分子）の構造'!L$48</f>
        <v>7235</v>
      </c>
      <c r="F46" s="176"/>
      <c r="G46" s="176"/>
      <c r="H46" s="176">
        <f>'実質公債費比率（分子）の構造'!M$48</f>
        <v>7078</v>
      </c>
      <c r="I46" s="176"/>
      <c r="J46" s="176"/>
      <c r="K46" s="176">
        <f>'実質公債費比率（分子）の構造'!N$48</f>
        <v>6762</v>
      </c>
      <c r="L46" s="176"/>
      <c r="M46" s="176"/>
      <c r="N46" s="176">
        <f>'実質公債費比率（分子）の構造'!O$48</f>
        <v>6312</v>
      </c>
      <c r="O46" s="176"/>
      <c r="P46" s="176"/>
    </row>
    <row r="47" spans="1:16" x14ac:dyDescent="0.2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66</v>
      </c>
      <c r="B49" s="176">
        <f>'実質公債費比率（分子）の構造'!K$45</f>
        <v>22074</v>
      </c>
      <c r="C49" s="176"/>
      <c r="D49" s="176"/>
      <c r="E49" s="176">
        <f>'実質公債費比率（分子）の構造'!L$45</f>
        <v>21443</v>
      </c>
      <c r="F49" s="176"/>
      <c r="G49" s="176"/>
      <c r="H49" s="176">
        <f>'実質公債費比率（分子）の構造'!M$45</f>
        <v>21620</v>
      </c>
      <c r="I49" s="176"/>
      <c r="J49" s="176"/>
      <c r="K49" s="176">
        <f>'実質公債費比率（分子）の構造'!N$45</f>
        <v>22080</v>
      </c>
      <c r="L49" s="176"/>
      <c r="M49" s="176"/>
      <c r="N49" s="176">
        <f>'実質公債費比率（分子）の構造'!O$45</f>
        <v>22290</v>
      </c>
      <c r="O49" s="176"/>
      <c r="P49" s="176"/>
    </row>
    <row r="50" spans="1:16" x14ac:dyDescent="0.25">
      <c r="A50" s="176" t="s">
        <v>67</v>
      </c>
      <c r="B50" s="176" t="e">
        <f>NA()</f>
        <v>#N/A</v>
      </c>
      <c r="C50" s="176">
        <f>IF(ISNUMBER('実質公債費比率（分子）の構造'!K$53),'実質公債費比率（分子）の構造'!K$53,NA())</f>
        <v>6450</v>
      </c>
      <c r="D50" s="176" t="e">
        <f>NA()</f>
        <v>#N/A</v>
      </c>
      <c r="E50" s="176" t="e">
        <f>NA()</f>
        <v>#N/A</v>
      </c>
      <c r="F50" s="176">
        <f>IF(ISNUMBER('実質公債費比率（分子）の構造'!L$53),'実質公債費比率（分子）の構造'!L$53,NA())</f>
        <v>5914</v>
      </c>
      <c r="G50" s="176" t="e">
        <f>NA()</f>
        <v>#N/A</v>
      </c>
      <c r="H50" s="176" t="e">
        <f>NA()</f>
        <v>#N/A</v>
      </c>
      <c r="I50" s="176">
        <f>IF(ISNUMBER('実質公債費比率（分子）の構造'!M$53),'実質公債費比率（分子）の構造'!M$53,NA())</f>
        <v>7024</v>
      </c>
      <c r="J50" s="176" t="e">
        <f>NA()</f>
        <v>#N/A</v>
      </c>
      <c r="K50" s="176" t="e">
        <f>NA()</f>
        <v>#N/A</v>
      </c>
      <c r="L50" s="176">
        <f>IF(ISNUMBER('実質公債費比率（分子）の構造'!N$53),'実質公債費比率（分子）の構造'!N$53,NA())</f>
        <v>7938</v>
      </c>
      <c r="M50" s="176" t="e">
        <f>NA()</f>
        <v>#N/A</v>
      </c>
      <c r="N50" s="176" t="e">
        <f>NA()</f>
        <v>#N/A</v>
      </c>
      <c r="O50" s="176">
        <f>IF(ISNUMBER('実質公債費比率（分子）の構造'!O$53),'実質公債費比率（分子）の構造'!O$53,NA())</f>
        <v>8176</v>
      </c>
      <c r="P50" s="176" t="e">
        <f>NA()</f>
        <v>#N/A</v>
      </c>
    </row>
    <row r="53" spans="1:16" x14ac:dyDescent="0.25">
      <c r="A53" s="144" t="s">
        <v>68</v>
      </c>
    </row>
    <row r="54" spans="1:16" x14ac:dyDescent="0.2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5">
      <c r="A56" s="175" t="s">
        <v>43</v>
      </c>
      <c r="B56" s="175"/>
      <c r="C56" s="175"/>
      <c r="D56" s="175">
        <f>'将来負担比率（分子）の構造'!I$52</f>
        <v>194250</v>
      </c>
      <c r="E56" s="175"/>
      <c r="F56" s="175"/>
      <c r="G56" s="175">
        <f>'将来負担比率（分子）の構造'!J$52</f>
        <v>189519</v>
      </c>
      <c r="H56" s="175"/>
      <c r="I56" s="175"/>
      <c r="J56" s="175">
        <f>'将来負担比率（分子）の構造'!K$52</f>
        <v>188778</v>
      </c>
      <c r="K56" s="175"/>
      <c r="L56" s="175"/>
      <c r="M56" s="175">
        <f>'将来負担比率（分子）の構造'!L$52</f>
        <v>181376</v>
      </c>
      <c r="N56" s="175"/>
      <c r="O56" s="175"/>
      <c r="P56" s="175">
        <f>'将来負担比率（分子）の構造'!M$52</f>
        <v>171666</v>
      </c>
    </row>
    <row r="57" spans="1:16" x14ac:dyDescent="0.25">
      <c r="A57" s="175" t="s">
        <v>42</v>
      </c>
      <c r="B57" s="175"/>
      <c r="C57" s="175"/>
      <c r="D57" s="175">
        <f>'将来負担比率（分子）の構造'!I$51</f>
        <v>24090</v>
      </c>
      <c r="E57" s="175"/>
      <c r="F57" s="175"/>
      <c r="G57" s="175">
        <f>'将来負担比率（分子）の構造'!J$51</f>
        <v>24421</v>
      </c>
      <c r="H57" s="175"/>
      <c r="I57" s="175"/>
      <c r="J57" s="175">
        <f>'将来負担比率（分子）の構造'!K$51</f>
        <v>24300</v>
      </c>
      <c r="K57" s="175"/>
      <c r="L57" s="175"/>
      <c r="M57" s="175">
        <f>'将来負担比率（分子）の構造'!L$51</f>
        <v>23134</v>
      </c>
      <c r="N57" s="175"/>
      <c r="O57" s="175"/>
      <c r="P57" s="175">
        <f>'将来負担比率（分子）の構造'!M$51</f>
        <v>22226</v>
      </c>
    </row>
    <row r="58" spans="1:16" x14ac:dyDescent="0.25">
      <c r="A58" s="175" t="s">
        <v>41</v>
      </c>
      <c r="B58" s="175"/>
      <c r="C58" s="175"/>
      <c r="D58" s="175">
        <f>'将来負担比率（分子）の構造'!I$50</f>
        <v>28432</v>
      </c>
      <c r="E58" s="175"/>
      <c r="F58" s="175"/>
      <c r="G58" s="175">
        <f>'将来負担比率（分子）の構造'!J$50</f>
        <v>30671</v>
      </c>
      <c r="H58" s="175"/>
      <c r="I58" s="175"/>
      <c r="J58" s="175">
        <f>'将来負担比率（分子）の構造'!K$50</f>
        <v>35414</v>
      </c>
      <c r="K58" s="175"/>
      <c r="L58" s="175"/>
      <c r="M58" s="175">
        <f>'将来負担比率（分子）の構造'!L$50</f>
        <v>40272</v>
      </c>
      <c r="N58" s="175"/>
      <c r="O58" s="175"/>
      <c r="P58" s="175">
        <f>'将来負担比率（分子）の構造'!M$50</f>
        <v>40992</v>
      </c>
    </row>
    <row r="59" spans="1:16" x14ac:dyDescent="0.2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36</v>
      </c>
      <c r="B61" s="175">
        <f>'将来負担比率（分子）の構造'!I$46</f>
        <v>575</v>
      </c>
      <c r="C61" s="175"/>
      <c r="D61" s="175"/>
      <c r="E61" s="175">
        <f>'将来負担比率（分子）の構造'!J$46</f>
        <v>785</v>
      </c>
      <c r="F61" s="175"/>
      <c r="G61" s="175"/>
      <c r="H61" s="175">
        <f>'将来負担比率（分子）の構造'!K$46</f>
        <v>825</v>
      </c>
      <c r="I61" s="175"/>
      <c r="J61" s="175"/>
      <c r="K61" s="175">
        <f>'将来負担比率（分子）の構造'!L$46</f>
        <v>847</v>
      </c>
      <c r="L61" s="175"/>
      <c r="M61" s="175"/>
      <c r="N61" s="175">
        <f>'将来負担比率（分子）の構造'!M$46</f>
        <v>804</v>
      </c>
      <c r="O61" s="175"/>
      <c r="P61" s="175"/>
    </row>
    <row r="62" spans="1:16" x14ac:dyDescent="0.25">
      <c r="A62" s="175" t="s">
        <v>35</v>
      </c>
      <c r="B62" s="175">
        <f>'将来負担比率（分子）の構造'!I$45</f>
        <v>18803</v>
      </c>
      <c r="C62" s="175"/>
      <c r="D62" s="175"/>
      <c r="E62" s="175">
        <f>'将来負担比率（分子）の構造'!J$45</f>
        <v>19305</v>
      </c>
      <c r="F62" s="175"/>
      <c r="G62" s="175"/>
      <c r="H62" s="175">
        <f>'将来負担比率（分子）の構造'!K$45</f>
        <v>19936</v>
      </c>
      <c r="I62" s="175"/>
      <c r="J62" s="175"/>
      <c r="K62" s="175">
        <f>'将来負担比率（分子）の構造'!L$45</f>
        <v>20356</v>
      </c>
      <c r="L62" s="175"/>
      <c r="M62" s="175"/>
      <c r="N62" s="175">
        <f>'将来負担比率（分子）の構造'!M$45</f>
        <v>20909</v>
      </c>
      <c r="O62" s="175"/>
      <c r="P62" s="175"/>
    </row>
    <row r="63" spans="1:16" x14ac:dyDescent="0.25">
      <c r="A63" s="175" t="s">
        <v>34</v>
      </c>
      <c r="B63" s="175">
        <f>'将来負担比率（分子）の構造'!I$44</f>
        <v>449</v>
      </c>
      <c r="C63" s="175"/>
      <c r="D63" s="175"/>
      <c r="E63" s="175">
        <f>'将来負担比率（分子）の構造'!J$44</f>
        <v>388</v>
      </c>
      <c r="F63" s="175"/>
      <c r="G63" s="175"/>
      <c r="H63" s="175">
        <f>'将来負担比率（分子）の構造'!K$44</f>
        <v>329</v>
      </c>
      <c r="I63" s="175"/>
      <c r="J63" s="175"/>
      <c r="K63" s="175">
        <f>'将来負担比率（分子）の構造'!L$44</f>
        <v>403</v>
      </c>
      <c r="L63" s="175"/>
      <c r="M63" s="175"/>
      <c r="N63" s="175">
        <f>'将来負担比率（分子）の構造'!M$44</f>
        <v>354</v>
      </c>
      <c r="O63" s="175"/>
      <c r="P63" s="175"/>
    </row>
    <row r="64" spans="1:16" x14ac:dyDescent="0.25">
      <c r="A64" s="175" t="s">
        <v>33</v>
      </c>
      <c r="B64" s="175">
        <f>'将来負担比率（分子）の構造'!I$43</f>
        <v>68303</v>
      </c>
      <c r="C64" s="175"/>
      <c r="D64" s="175"/>
      <c r="E64" s="175">
        <f>'将来負担比率（分子）の構造'!J$43</f>
        <v>66198</v>
      </c>
      <c r="F64" s="175"/>
      <c r="G64" s="175"/>
      <c r="H64" s="175">
        <f>'将来負担比率（分子）の構造'!K$43</f>
        <v>61472</v>
      </c>
      <c r="I64" s="175"/>
      <c r="J64" s="175"/>
      <c r="K64" s="175">
        <f>'将来負担比率（分子）の構造'!L$43</f>
        <v>56755</v>
      </c>
      <c r="L64" s="175"/>
      <c r="M64" s="175"/>
      <c r="N64" s="175">
        <f>'将来負担比率（分子）の構造'!M$43</f>
        <v>50571</v>
      </c>
      <c r="O64" s="175"/>
      <c r="P64" s="175"/>
    </row>
    <row r="65" spans="1:16" x14ac:dyDescent="0.25">
      <c r="A65" s="175" t="s">
        <v>32</v>
      </c>
      <c r="B65" s="175">
        <f>'将来負担比率（分子）の構造'!I$42</f>
        <v>27827</v>
      </c>
      <c r="C65" s="175"/>
      <c r="D65" s="175"/>
      <c r="E65" s="175">
        <f>'将来負担比率（分子）の構造'!J$42</f>
        <v>28981</v>
      </c>
      <c r="F65" s="175"/>
      <c r="G65" s="175"/>
      <c r="H65" s="175">
        <f>'将来負担比率（分子）の構造'!K$42</f>
        <v>19157</v>
      </c>
      <c r="I65" s="175"/>
      <c r="J65" s="175"/>
      <c r="K65" s="175">
        <f>'将来負担比率（分子）の構造'!L$42</f>
        <v>12302</v>
      </c>
      <c r="L65" s="175"/>
      <c r="M65" s="175"/>
      <c r="N65" s="175">
        <f>'将来負担比率（分子）の構造'!M$42</f>
        <v>10835</v>
      </c>
      <c r="O65" s="175"/>
      <c r="P65" s="175"/>
    </row>
    <row r="66" spans="1:16" x14ac:dyDescent="0.25">
      <c r="A66" s="175" t="s">
        <v>31</v>
      </c>
      <c r="B66" s="175">
        <f>'将来負担比率（分子）の構造'!I$41</f>
        <v>234718</v>
      </c>
      <c r="C66" s="175"/>
      <c r="D66" s="175"/>
      <c r="E66" s="175">
        <f>'将来負担比率（分子）の構造'!J$41</f>
        <v>233945</v>
      </c>
      <c r="F66" s="175"/>
      <c r="G66" s="175"/>
      <c r="H66" s="175">
        <f>'将来負担比率（分子）の構造'!K$41</f>
        <v>239297</v>
      </c>
      <c r="I66" s="175"/>
      <c r="J66" s="175"/>
      <c r="K66" s="175">
        <f>'将来負担比率（分子）の構造'!L$41</f>
        <v>235581</v>
      </c>
      <c r="L66" s="175"/>
      <c r="M66" s="175"/>
      <c r="N66" s="175">
        <f>'将来負担比率（分子）の構造'!M$41</f>
        <v>225380</v>
      </c>
      <c r="O66" s="175"/>
      <c r="P66" s="175"/>
    </row>
    <row r="67" spans="1:16" x14ac:dyDescent="0.25">
      <c r="A67" s="175" t="s">
        <v>71</v>
      </c>
      <c r="B67" s="175" t="e">
        <f>NA()</f>
        <v>#N/A</v>
      </c>
      <c r="C67" s="175">
        <f>IF(ISNUMBER('将来負担比率（分子）の構造'!I$53), IF('将来負担比率（分子）の構造'!I$53 &lt; 0, 0, '将来負担比率（分子）の構造'!I$53), NA())</f>
        <v>103902</v>
      </c>
      <c r="D67" s="175" t="e">
        <f>NA()</f>
        <v>#N/A</v>
      </c>
      <c r="E67" s="175" t="e">
        <f>NA()</f>
        <v>#N/A</v>
      </c>
      <c r="F67" s="175">
        <f>IF(ISNUMBER('将来負担比率（分子）の構造'!J$53), IF('将来負担比率（分子）の構造'!J$53 &lt; 0, 0, '将来負担比率（分子）の構造'!J$53), NA())</f>
        <v>104991</v>
      </c>
      <c r="G67" s="175" t="e">
        <f>NA()</f>
        <v>#N/A</v>
      </c>
      <c r="H67" s="175" t="e">
        <f>NA()</f>
        <v>#N/A</v>
      </c>
      <c r="I67" s="175">
        <f>IF(ISNUMBER('将来負担比率（分子）の構造'!K$53), IF('将来負担比率（分子）の構造'!K$53 &lt; 0, 0, '将来負担比率（分子）の構造'!K$53), NA())</f>
        <v>92524</v>
      </c>
      <c r="J67" s="175" t="e">
        <f>NA()</f>
        <v>#N/A</v>
      </c>
      <c r="K67" s="175" t="e">
        <f>NA()</f>
        <v>#N/A</v>
      </c>
      <c r="L67" s="175">
        <f>IF(ISNUMBER('将来負担比率（分子）の構造'!L$53), IF('将来負担比率（分子）の構造'!L$53 &lt; 0, 0, '将来負担比率（分子）の構造'!L$53), NA())</f>
        <v>81463</v>
      </c>
      <c r="M67" s="175" t="e">
        <f>NA()</f>
        <v>#N/A</v>
      </c>
      <c r="N67" s="175" t="e">
        <f>NA()</f>
        <v>#N/A</v>
      </c>
      <c r="O67" s="175">
        <f>IF(ISNUMBER('将来負担比率（分子）の構造'!M$53), IF('将来負担比率（分子）の構造'!M$53 &lt; 0, 0, '将来負担比率（分子）の構造'!M$53), NA())</f>
        <v>73969</v>
      </c>
      <c r="P67" s="175" t="e">
        <f>NA()</f>
        <v>#N/A</v>
      </c>
    </row>
    <row r="70" spans="1:16" x14ac:dyDescent="0.25">
      <c r="A70" s="177" t="s">
        <v>72</v>
      </c>
      <c r="B70" s="177"/>
      <c r="C70" s="177"/>
      <c r="D70" s="177"/>
      <c r="E70" s="177"/>
      <c r="F70" s="177"/>
    </row>
    <row r="71" spans="1:16" x14ac:dyDescent="0.25">
      <c r="A71" s="178"/>
      <c r="B71" s="178" t="str">
        <f>基金残高に係る経年分析!F54</f>
        <v>R03</v>
      </c>
      <c r="C71" s="178" t="str">
        <f>基金残高に係る経年分析!G54</f>
        <v>R04</v>
      </c>
      <c r="D71" s="178" t="str">
        <f>基金残高に係る経年分析!H54</f>
        <v>R05</v>
      </c>
    </row>
    <row r="72" spans="1:16" x14ac:dyDescent="0.25">
      <c r="A72" s="178" t="s">
        <v>73</v>
      </c>
      <c r="B72" s="179">
        <f>基金残高に係る経年分析!F55</f>
        <v>9756</v>
      </c>
      <c r="C72" s="179">
        <f>基金残高に係る経年分析!G55</f>
        <v>10256</v>
      </c>
      <c r="D72" s="179">
        <f>基金残高に係る経年分析!H55</f>
        <v>11057</v>
      </c>
    </row>
    <row r="73" spans="1:16" x14ac:dyDescent="0.25">
      <c r="A73" s="178" t="s">
        <v>74</v>
      </c>
      <c r="B73" s="179">
        <f>基金残高に係る経年分析!F56</f>
        <v>6845</v>
      </c>
      <c r="C73" s="179">
        <f>基金残高に係る経年分析!G56</f>
        <v>9740</v>
      </c>
      <c r="D73" s="179">
        <f>基金残高に係る経年分析!H56</f>
        <v>9170</v>
      </c>
    </row>
    <row r="74" spans="1:16" x14ac:dyDescent="0.25">
      <c r="A74" s="178" t="s">
        <v>75</v>
      </c>
      <c r="B74" s="179">
        <f>基金残高に係る経年分析!F57</f>
        <v>9348</v>
      </c>
      <c r="C74" s="179">
        <f>基金残高に係る経年分析!G57</f>
        <v>9764</v>
      </c>
      <c r="D74" s="179">
        <f>基金残高に係る経年分析!H57</f>
        <v>8988</v>
      </c>
    </row>
  </sheetData>
  <sheetProtection algorithmName="SHA-512" hashValue="GvTc49RM4KFaTRxG1MQW7kC//ZbYl7Le4D0VTPjmNkhT+hCubjNWY8AyPEPLI01AqqnlwCAD7eGwm+Gj6J0ePw==" saltValue="xj4w8ZfcRQsitNUaVZ8r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2025-03-11T05:41:13Z</cp:lastPrinted>
  <dcterms:created xsi:type="dcterms:W3CDTF">2025-02-19T02:10:18Z</dcterms:created>
  <dcterms:modified xsi:type="dcterms:W3CDTF">2025-03-17T08:06:31Z</dcterms:modified>
  <cp:category/>
</cp:coreProperties>
</file>