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2760" windowWidth="10260" windowHeight="8340" activeTab="0"/>
  </bookViews>
  <sheets>
    <sheet name="人口・店舗数" sheetId="1" r:id="rId1"/>
  </sheets>
  <definedNames>
    <definedName name="HTML_CodePage" hidden="1">932</definedName>
    <definedName name="HTML_Control" localSheetId="0" hidden="1">{"'利用の手引き'!$A$1:$R$31","'年次別（大店法）'!$A$4:$AQ$41","'年次別（大店法）'!$A$1:$AQ$41","'年次別（大店法）'!$A$1:$AQ$2","'年次別（大店立地法）'!$A$1:$G$41","'人口・店舗数'!$A$3:$M$43","'人口・店舗数'!$A$3:$M$46","'人口・店舗数'!$A$3:$M$70","'年次別（大店立地法）'!$D$13:$D$14","'年次別（大店法）'!$A$4:$AP$40","'年次別（大店法）'!$AE$44","'利用の手引き'!$W$7"}</definedName>
    <definedName name="HTML_Control" hidden="1">{"'利用の手引き'!$A$1:$R$31","'年次別（大店法）'!$A$4:$AQ$41","'年次別（大店法）'!$A$1:$AQ$41","'年次別（大店法）'!$A$1:$AQ$2","'年次別（大店立地法）'!$A$1:$G$41","'人口・店舗数'!$A$3:$M$43","'人口・店舗数'!$A$3:$M$46","'人口・店舗数'!$A$3:$M$70","'年次別（大店立地法）'!$D$13:$D$14","'年次別（大店法）'!$A$4:$AP$40","'年次別（大店法）'!$AE$44","'利用の手引き'!$W$7"}</definedName>
    <definedName name="HTML_Description" hidden="1">""</definedName>
    <definedName name="HTML_Email" hidden="1">""</definedName>
    <definedName name="HTML_Header" hidden="1">"人口・店舗数"</definedName>
    <definedName name="HTML_LastUpdate" hidden="1">"03/06/18"</definedName>
    <definedName name="HTML_LineAfter" hidden="1">FALSE</definedName>
    <definedName name="HTML_LineBefore" hidden="1">FALSE</definedName>
    <definedName name="HTML_Name" hidden="1">"企画部情報企画課"</definedName>
    <definedName name="HTML_OBDlg2" hidden="1">TRUE</definedName>
    <definedName name="HTML_OBDlg4" hidden="1">TRUE</definedName>
    <definedName name="HTML_OS" hidden="1">0</definedName>
    <definedName name="HTML_PathFile" hidden="1">"G:\立地法\大規模小売店舗の概要\平成15年６月版\MyHTML.htm"</definedName>
    <definedName name="HTML_Title" hidden="1">"大規模小売店舗の概要１５年６月版"</definedName>
    <definedName name="_xlnm.Print_Area" localSheetId="0">'人口・店舗数'!$A$1:$M$50</definedName>
  </definedNames>
  <calcPr fullCalcOnLoad="1"/>
</workbook>
</file>

<file path=xl/sharedStrings.xml><?xml version="1.0" encoding="utf-8"?>
<sst xmlns="http://schemas.openxmlformats.org/spreadsheetml/2006/main" count="80" uniqueCount="63">
  <si>
    <t>店舗数</t>
  </si>
  <si>
    <t>高岡市</t>
  </si>
  <si>
    <t>＝</t>
  </si>
  <si>
    <t xml:space="preserve">＝ </t>
  </si>
  <si>
    <t>①行政人口</t>
  </si>
  <si>
    <t>②商業人口</t>
  </si>
  <si>
    <t>大型店</t>
  </si>
  <si>
    <t>大型店店舗面積</t>
  </si>
  <si>
    <t>小売業売場面積</t>
  </si>
  <si>
    <t>③大型店店舗面積</t>
  </si>
  <si>
    <t>④大型店店舗面積</t>
  </si>
  <si>
    <t>⑤小売業売場面積</t>
  </si>
  <si>
    <t>⑥小売業売場面積</t>
  </si>
  <si>
    <t>店舗面積</t>
  </si>
  <si>
    <t>構成比</t>
  </si>
  <si>
    <t>（人）</t>
  </si>
  <si>
    <t>比率</t>
  </si>
  <si>
    <t>富山市</t>
  </si>
  <si>
    <t>射水市</t>
  </si>
  <si>
    <t>魚津市</t>
  </si>
  <si>
    <t>氷見市</t>
  </si>
  <si>
    <t>滑川市</t>
  </si>
  <si>
    <t>黒部市</t>
  </si>
  <si>
    <t>砺波市</t>
  </si>
  <si>
    <t>小矢部市</t>
  </si>
  <si>
    <t>南砺市</t>
  </si>
  <si>
    <t>舟橋村</t>
  </si>
  <si>
    <t>上市町</t>
  </si>
  <si>
    <t>立山町</t>
  </si>
  <si>
    <t>入善町</t>
  </si>
  <si>
    <t>朝日町</t>
  </si>
  <si>
    <t>富山県計</t>
  </si>
  <si>
    <t>市町村の「行政人口」</t>
  </si>
  <si>
    <t>市町村の「大規模小売店舗の店舗面積」の合計</t>
  </si>
  <si>
    <t>市町村の「小売業売場面積」の合計</t>
  </si>
  <si>
    <t>市町村の「商業人口」</t>
  </si>
  <si>
    <t>※ ｢商業人口｣は、各市町村別の所得格差なし、県外との流出入なしと仮定した数字であり、影響を与える主な要因には、当該市町村の消費性向及び当該市町村の流出入がある。</t>
  </si>
  <si>
    <t>市町村の「小売業売場面積」の合計</t>
  </si>
  <si>
    <t>１.市町村別人口・大規模小売店舗数等一覧</t>
  </si>
  <si>
    <t>人口（人／㎡）</t>
  </si>
  <si>
    <t>１㎡当たりの行政</t>
  </si>
  <si>
    <t>１㎡当たりの商業</t>
  </si>
  <si>
    <t>人口（人／㎡）</t>
  </si>
  <si>
    <t>③　大型店店舗面積１㎡当たり行政人口</t>
  </si>
  <si>
    <t>④　大型店店舗面積１㎡当たり商業人口</t>
  </si>
  <si>
    <t>　×　富山県の「行政人口」</t>
  </si>
  <si>
    <t>富山県の「小売業年間販売額」</t>
  </si>
  <si>
    <t xml:space="preserve"> 小売業年間販売額</t>
  </si>
  <si>
    <t>②　商業人口</t>
  </si>
  <si>
    <t>市町村の「小売業年間販売額」</t>
  </si>
  <si>
    <t>市町村の「商業人口」</t>
  </si>
  <si>
    <t>⑤　小売業売場面積１㎡当り行政人口</t>
  </si>
  <si>
    <t>＝</t>
  </si>
  <si>
    <t>⑥　小売業売場面積１㎡当り商業人口</t>
  </si>
  <si>
    <t>備考１：「Ｘ」は１又は２の事業所に関する数値で、これをそのまま掲げると個々の申告者の秘密が漏れるおそれがあるため秘匿されているもの。</t>
  </si>
  <si>
    <t>（㎡）</t>
  </si>
  <si>
    <t>-</t>
  </si>
  <si>
    <t>R5.4.1現在</t>
  </si>
  <si>
    <r>
      <t>①　</t>
    </r>
    <r>
      <rPr>
        <sz val="12"/>
        <color indexed="8"/>
        <rFont val="ＭＳ ゴシック"/>
        <family val="3"/>
      </rPr>
      <t>行政人口　＝　令和5年4</t>
    </r>
    <r>
      <rPr>
        <sz val="12"/>
        <rFont val="ＭＳ ゴシック"/>
        <family val="3"/>
      </rPr>
      <t>月1日現在の人口</t>
    </r>
  </si>
  <si>
    <t>R3.6.1現在</t>
  </si>
  <si>
    <t>（百万円）</t>
  </si>
  <si>
    <r>
      <t xml:space="preserve">※ </t>
    </r>
    <r>
      <rPr>
        <sz val="12"/>
        <color indexed="8"/>
        <rFont val="ＭＳ ゴシック"/>
        <family val="3"/>
      </rPr>
      <t>｢小売業年間販売額｣「小売業売場面積」は『令和３年経済センサス-活動調査結果』（総務省・経済産業省）による。</t>
    </r>
  </si>
  <si>
    <r>
      <t>備考：「大型店店舗面積」は、大店法及び大規模小売店舗立地法の届出に基づく数値であり、「小売業売場面積」「小売業年間販売額」は</t>
    </r>
    <r>
      <rPr>
        <sz val="11"/>
        <color indexed="8"/>
        <rFont val="ＭＳ ゴシック"/>
        <family val="3"/>
      </rPr>
      <t>『令和3年経済センサス-活動調査結果』
　　　（総務省・経済産業省）に基づく数値です。大規模小売店舗立地法の「店舗面積」とは数値が異なる場合があります。</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</si>
</sst>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Red]\(#,##0\)"/>
    <numFmt numFmtId="178" formatCode="#,##0.000000_);[Red]\(#,##0.000000\)"/>
    <numFmt numFmtId="179" formatCode="#,##0.00_);[Red]\(#,##0.00\)"/>
    <numFmt numFmtId="180" formatCode="0.0%"/>
    <numFmt numFmtId="181" formatCode="#,##0;&quot;△ &quot;#,##0"/>
    <numFmt numFmtId="182" formatCode="#,##0_ "/>
    <numFmt numFmtId="183" formatCode="0.000"/>
    <numFmt numFmtId="184" formatCode="0.0"/>
    <numFmt numFmtId="185" formatCode="#,##0.0;[Red]\-#,##0.0"/>
    <numFmt numFmtId="186" formatCode="&quot;Yes&quot;;&quot;Yes&quot;;&quot;No&quot;"/>
    <numFmt numFmtId="187" formatCode="&quot;True&quot;;&quot;True&quot;;&quot;False&quot;"/>
    <numFmt numFmtId="188" formatCode="&quot;On&quot;;&quot;On&quot;;&quot;Off&quot;"/>
    <numFmt numFmtId="189" formatCode="#,###;[Red]&quot;△&quot;#,###;&quot; －  &quot;"/>
    <numFmt numFmtId="190" formatCode="[$€-2]\ #,##0.00_);[Red]\([$€-2]\ #,##0.00\)"/>
    <numFmt numFmtId="191" formatCode="[$]ggge&quot;年&quot;m&quot;月&quot;d&quot;日&quot;;@"/>
    <numFmt numFmtId="192" formatCode="[$-411]gge&quot;年&quot;m&quot;月&quot;d&quot;日&quot;;@"/>
    <numFmt numFmtId="193" formatCode="[$]gge&quot;年&quot;m&quot;月&quot;d&quot;日&quot;;@"/>
    <numFmt numFmtId="194" formatCode="##\ ###\ ##0\ "/>
    <numFmt numFmtId="195" formatCode="#,##0,,"/>
    <numFmt numFmtId="196" formatCode="#,##0,"/>
    <numFmt numFmtId="197" formatCode="##,##0,"/>
    <numFmt numFmtId="198" formatCode="#,###,"/>
    <numFmt numFmtId="199" formatCode="##,"/>
    <numFmt numFmtId="200" formatCode="###,###"/>
    <numFmt numFmtId="201" formatCode="##,###,"/>
    <numFmt numFmtId="202" formatCode="[$]ggge&quot;年&quot;m&quot;月&quot;d&quot;日&quot;;@"/>
    <numFmt numFmtId="203" formatCode="[$]gge&quot;年&quot;m&quot;月&quot;d&quot;日&quot;;@"/>
  </numFmts>
  <fonts count="50">
    <font>
      <sz val="11"/>
      <name val="ＭＳ Ｐゴシック"/>
      <family val="3"/>
    </font>
    <font>
      <u val="single"/>
      <sz val="11"/>
      <color indexed="12"/>
      <name val="ＭＳ Ｐゴシック"/>
      <family val="3"/>
    </font>
    <font>
      <u val="single"/>
      <sz val="8.35"/>
      <color indexed="36"/>
      <name val="ＭＳ Ｐゴシック"/>
      <family val="3"/>
    </font>
    <font>
      <sz val="6"/>
      <name val="ＭＳ Ｐゴシック"/>
      <family val="3"/>
    </font>
    <font>
      <sz val="9"/>
      <name val="ＭＳ Ｐゴシック"/>
      <family val="3"/>
    </font>
    <font>
      <sz val="12"/>
      <name val="ＭＳ 明朝"/>
      <family val="1"/>
    </font>
    <font>
      <sz val="8"/>
      <name val="ＭＳ Ｐゴシック"/>
      <family val="3"/>
    </font>
    <font>
      <sz val="12"/>
      <name val="ＭＳ ゴシック"/>
      <family val="3"/>
    </font>
    <font>
      <sz val="14"/>
      <name val="ＭＳ ゴシック"/>
      <family val="3"/>
    </font>
    <font>
      <sz val="11"/>
      <name val="ＭＳ ゴシック"/>
      <family val="3"/>
    </font>
    <font>
      <sz val="8"/>
      <name val="ＭＳ ゴシック"/>
      <family val="3"/>
    </font>
    <font>
      <sz val="10"/>
      <name val="ＭＳ ゴシック"/>
      <family val="3"/>
    </font>
    <font>
      <sz val="11"/>
      <color indexed="8"/>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hair"/>
      <top>
        <color indexed="63"/>
      </top>
      <bottom>
        <color indexed="63"/>
      </bottom>
    </border>
    <border>
      <left>
        <color indexed="63"/>
      </left>
      <right style="thin"/>
      <top style="hair"/>
      <bottom>
        <color indexed="63"/>
      </bottom>
    </border>
    <border>
      <left style="thin"/>
      <right style="hair"/>
      <top>
        <color indexed="63"/>
      </top>
      <bottom style="thin"/>
    </border>
    <border>
      <left>
        <color indexed="63"/>
      </left>
      <right style="thin"/>
      <top>
        <color indexed="63"/>
      </top>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hair"/>
      <bottom>
        <color indexed="63"/>
      </bottom>
    </border>
    <border>
      <left style="thin"/>
      <right style="hair"/>
      <top style="thin"/>
      <bottom style="thin"/>
    </border>
    <border>
      <left style="hair"/>
      <right style="hair"/>
      <top/>
      <bottom/>
    </border>
    <border>
      <left style="thin"/>
      <right style="hair"/>
      <top/>
      <bottom style="hair"/>
    </border>
    <border>
      <left style="thin"/>
      <right style="hair"/>
      <top style="hair"/>
      <bottom style="hair"/>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4" fillId="0" borderId="0" xfId="0" applyFont="1" applyAlignment="1">
      <alignment vertical="center"/>
    </xf>
    <xf numFmtId="38" fontId="5" fillId="0" borderId="0" xfId="49"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38" fontId="5" fillId="0" borderId="0" xfId="49" applyFont="1" applyFill="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0" borderId="0" xfId="0" applyFont="1" applyAlignment="1">
      <alignment vertical="center"/>
    </xf>
    <xf numFmtId="0" fontId="8"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177" fontId="9" fillId="0" borderId="0" xfId="0" applyNumberFormat="1" applyFont="1" applyFill="1" applyAlignment="1">
      <alignment vertical="center"/>
    </xf>
    <xf numFmtId="177" fontId="9" fillId="0" borderId="11" xfId="0" applyNumberFormat="1" applyFont="1" applyFill="1" applyBorder="1" applyAlignment="1">
      <alignment horizontal="center" vertical="center"/>
    </xf>
    <xf numFmtId="177" fontId="11" fillId="0" borderId="0" xfId="0" applyNumberFormat="1" applyFont="1" applyFill="1" applyAlignment="1">
      <alignment vertical="center"/>
    </xf>
    <xf numFmtId="177" fontId="7" fillId="0" borderId="0" xfId="0" applyNumberFormat="1" applyFont="1" applyFill="1" applyAlignment="1">
      <alignment vertical="center"/>
    </xf>
    <xf numFmtId="177" fontId="0" fillId="0" borderId="0" xfId="0" applyNumberFormat="1" applyFont="1" applyFill="1" applyAlignment="1">
      <alignment vertical="center"/>
    </xf>
    <xf numFmtId="0" fontId="9"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7" fillId="0" borderId="0" xfId="0" applyFont="1" applyFill="1" applyBorder="1" applyAlignment="1">
      <alignment horizontal="center" vertical="center"/>
    </xf>
    <xf numFmtId="177" fontId="48" fillId="0" borderId="12" xfId="0" applyNumberFormat="1" applyFont="1" applyFill="1" applyBorder="1" applyAlignment="1">
      <alignment horizontal="center" vertical="center"/>
    </xf>
    <xf numFmtId="0" fontId="48" fillId="0" borderId="14"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177" fontId="48" fillId="0" borderId="13" xfId="0" applyNumberFormat="1" applyFont="1" applyFill="1" applyBorder="1" applyAlignment="1">
      <alignment horizontal="center" vertical="center"/>
    </xf>
    <xf numFmtId="0" fontId="48" fillId="0"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18" xfId="0" applyFont="1" applyFill="1" applyBorder="1" applyAlignment="1">
      <alignment horizontal="center" vertical="center"/>
    </xf>
    <xf numFmtId="38" fontId="49" fillId="0" borderId="19" xfId="49" applyFont="1" applyFill="1" applyBorder="1" applyAlignment="1">
      <alignment vertical="center"/>
    </xf>
    <xf numFmtId="180" fontId="49" fillId="0" borderId="19" xfId="0" applyNumberFormat="1" applyFont="1" applyFill="1" applyBorder="1" applyAlignment="1">
      <alignment vertical="center"/>
    </xf>
    <xf numFmtId="179" fontId="49" fillId="0" borderId="19" xfId="0" applyNumberFormat="1" applyFont="1" applyFill="1" applyBorder="1" applyAlignment="1">
      <alignment vertical="center"/>
    </xf>
    <xf numFmtId="180" fontId="49" fillId="0" borderId="20" xfId="0" applyNumberFormat="1" applyFont="1" applyFill="1" applyBorder="1" applyAlignment="1">
      <alignment vertical="center"/>
    </xf>
    <xf numFmtId="38" fontId="49" fillId="0" borderId="21" xfId="49" applyFont="1" applyFill="1" applyBorder="1" applyAlignment="1">
      <alignment vertical="center"/>
    </xf>
    <xf numFmtId="180" fontId="49" fillId="0" borderId="21" xfId="0" applyNumberFormat="1" applyFont="1" applyFill="1" applyBorder="1" applyAlignment="1">
      <alignment vertical="center"/>
    </xf>
    <xf numFmtId="179" fontId="49" fillId="0" borderId="21" xfId="0" applyNumberFormat="1" applyFont="1" applyFill="1" applyBorder="1" applyAlignment="1">
      <alignment vertical="center"/>
    </xf>
    <xf numFmtId="180" fontId="49" fillId="0" borderId="22" xfId="0" applyNumberFormat="1" applyFont="1" applyFill="1" applyBorder="1" applyAlignment="1">
      <alignment vertical="center"/>
    </xf>
    <xf numFmtId="38" fontId="49" fillId="0" borderId="23" xfId="49" applyFont="1" applyFill="1" applyBorder="1" applyAlignment="1">
      <alignment vertical="center"/>
    </xf>
    <xf numFmtId="180" fontId="49" fillId="0" borderId="23" xfId="0" applyNumberFormat="1" applyFont="1" applyFill="1" applyBorder="1" applyAlignment="1">
      <alignment vertical="center"/>
    </xf>
    <xf numFmtId="179" fontId="49" fillId="0" borderId="23" xfId="0" applyNumberFormat="1" applyFont="1" applyFill="1" applyBorder="1" applyAlignment="1">
      <alignment vertical="center"/>
    </xf>
    <xf numFmtId="180" fontId="49" fillId="0" borderId="24" xfId="0" applyNumberFormat="1" applyFont="1" applyFill="1" applyBorder="1" applyAlignment="1">
      <alignment vertical="center"/>
    </xf>
    <xf numFmtId="38" fontId="49" fillId="0" borderId="25" xfId="49" applyFont="1" applyFill="1" applyBorder="1" applyAlignment="1">
      <alignment vertical="center"/>
    </xf>
    <xf numFmtId="180" fontId="49" fillId="0" borderId="25" xfId="0" applyNumberFormat="1" applyFont="1" applyFill="1" applyBorder="1" applyAlignment="1">
      <alignment vertical="center"/>
    </xf>
    <xf numFmtId="179" fontId="49" fillId="0" borderId="25" xfId="0" applyNumberFormat="1" applyFont="1" applyFill="1" applyBorder="1" applyAlignment="1">
      <alignment vertical="center"/>
    </xf>
    <xf numFmtId="180" fontId="49" fillId="0" borderId="26" xfId="0" applyNumberFormat="1" applyFont="1" applyFill="1" applyBorder="1" applyAlignment="1">
      <alignment vertical="center"/>
    </xf>
    <xf numFmtId="179" fontId="49" fillId="0" borderId="21" xfId="0" applyNumberFormat="1" applyFont="1" applyFill="1" applyBorder="1" applyAlignment="1">
      <alignment horizontal="right" vertical="center"/>
    </xf>
    <xf numFmtId="38" fontId="49" fillId="0" borderId="21" xfId="49" applyFont="1" applyFill="1" applyBorder="1" applyAlignment="1">
      <alignment horizontal="right" vertical="center"/>
    </xf>
    <xf numFmtId="177" fontId="9" fillId="33" borderId="11" xfId="0" applyNumberFormat="1" applyFont="1" applyFill="1" applyBorder="1" applyAlignment="1">
      <alignment horizontal="center" vertical="center"/>
    </xf>
    <xf numFmtId="57" fontId="9" fillId="33" borderId="12" xfId="0" applyNumberFormat="1" applyFont="1" applyFill="1" applyBorder="1" applyAlignment="1">
      <alignment horizontal="center" vertical="center" shrinkToFit="1"/>
    </xf>
    <xf numFmtId="0" fontId="9" fillId="33" borderId="10" xfId="0" applyFont="1" applyFill="1" applyBorder="1" applyAlignment="1">
      <alignment horizontal="center" vertical="center"/>
    </xf>
    <xf numFmtId="0" fontId="48" fillId="33" borderId="1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0" xfId="0" applyFont="1" applyFill="1" applyAlignment="1">
      <alignment vertical="center"/>
    </xf>
    <xf numFmtId="0" fontId="7" fillId="0" borderId="19" xfId="0" applyFont="1" applyFill="1" applyBorder="1" applyAlignment="1">
      <alignment horizontal="centerContinuous" vertical="center"/>
    </xf>
    <xf numFmtId="0" fontId="7" fillId="0" borderId="21" xfId="0" applyFont="1" applyFill="1" applyBorder="1" applyAlignment="1">
      <alignment horizontal="centerContinuous" vertical="center"/>
    </xf>
    <xf numFmtId="181" fontId="7" fillId="0" borderId="21" xfId="0" applyNumberFormat="1" applyFont="1" applyBorder="1" applyAlignment="1">
      <alignment horizontal="right" vertical="center"/>
    </xf>
    <xf numFmtId="0" fontId="7" fillId="0" borderId="23" xfId="0" applyFont="1" applyFill="1" applyBorder="1" applyAlignment="1">
      <alignment horizontal="centerContinuous" vertical="center"/>
    </xf>
    <xf numFmtId="0" fontId="7" fillId="0" borderId="25" xfId="0" applyFont="1" applyFill="1" applyBorder="1" applyAlignment="1">
      <alignment horizontal="centerContinuous" vertical="center"/>
    </xf>
    <xf numFmtId="179" fontId="11" fillId="0" borderId="0" xfId="0" applyNumberFormat="1" applyFont="1" applyAlignment="1">
      <alignment vertical="center"/>
    </xf>
    <xf numFmtId="3" fontId="7" fillId="0" borderId="0" xfId="0" applyNumberFormat="1" applyFont="1" applyAlignment="1">
      <alignment vertical="center"/>
    </xf>
    <xf numFmtId="38" fontId="7" fillId="0" borderId="28" xfId="49" applyFont="1" applyFill="1" applyBorder="1" applyAlignment="1">
      <alignment vertical="center"/>
    </xf>
    <xf numFmtId="38" fontId="7" fillId="0" borderId="25" xfId="49" applyFont="1" applyFill="1" applyBorder="1" applyAlignment="1">
      <alignment vertical="center"/>
    </xf>
    <xf numFmtId="38" fontId="7" fillId="0" borderId="26" xfId="49" applyFont="1" applyFill="1" applyBorder="1" applyAlignment="1">
      <alignment vertical="center"/>
    </xf>
    <xf numFmtId="3" fontId="7" fillId="0" borderId="19" xfId="0" applyNumberFormat="1" applyFont="1" applyBorder="1" applyAlignment="1">
      <alignment vertical="center"/>
    </xf>
    <xf numFmtId="3" fontId="7" fillId="0" borderId="21" xfId="0" applyNumberFormat="1" applyFont="1" applyBorder="1" applyAlignment="1">
      <alignment vertical="center"/>
    </xf>
    <xf numFmtId="3" fontId="7" fillId="0" borderId="28" xfId="0" applyNumberFormat="1" applyFont="1" applyBorder="1" applyAlignment="1">
      <alignment vertical="center"/>
    </xf>
    <xf numFmtId="3" fontId="49" fillId="0" borderId="29" xfId="49" applyNumberFormat="1" applyFont="1" applyFill="1" applyBorder="1" applyAlignment="1">
      <alignment vertical="center"/>
    </xf>
    <xf numFmtId="3" fontId="7" fillId="0" borderId="30" xfId="62" applyNumberFormat="1" applyFont="1" applyBorder="1" applyAlignment="1">
      <alignment horizontal="right" vertical="center"/>
      <protection/>
    </xf>
    <xf numFmtId="3" fontId="7" fillId="0" borderId="31" xfId="62" applyNumberFormat="1" applyFont="1" applyBorder="1" applyAlignment="1">
      <alignment horizontal="right" vertical="center"/>
      <protection/>
    </xf>
    <xf numFmtId="3" fontId="7" fillId="0" borderId="32" xfId="62" applyNumberFormat="1" applyFont="1" applyBorder="1" applyAlignment="1">
      <alignment horizontal="right" vertical="center"/>
      <protection/>
    </xf>
    <xf numFmtId="0" fontId="9" fillId="0" borderId="10" xfId="0" applyFont="1" applyBorder="1" applyAlignment="1">
      <alignment vertical="center"/>
    </xf>
    <xf numFmtId="0" fontId="0" fillId="0" borderId="33" xfId="0" applyBorder="1" applyAlignment="1">
      <alignment vertical="center"/>
    </xf>
    <xf numFmtId="0" fontId="9" fillId="0" borderId="0" xfId="0" applyFont="1" applyFill="1" applyBorder="1" applyAlignment="1">
      <alignment vertical="center" wrapText="1"/>
    </xf>
    <xf numFmtId="0" fontId="0" fillId="0" borderId="0" xfId="0" applyAlignment="1">
      <alignment vertical="center" wrapText="1"/>
    </xf>
    <xf numFmtId="0" fontId="7" fillId="0" borderId="0" xfId="0" applyFont="1" applyFill="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9" fillId="0" borderId="34" xfId="0" applyFont="1" applyBorder="1" applyAlignment="1">
      <alignment vertical="center" wrapText="1"/>
    </xf>
    <xf numFmtId="0" fontId="7" fillId="0" borderId="0" xfId="0" applyFont="1" applyBorder="1" applyAlignment="1">
      <alignment vertical="center" wrapText="1"/>
    </xf>
    <xf numFmtId="0" fontId="9" fillId="0" borderId="0" xfId="0" applyFont="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0" fillId="0" borderId="13" xfId="0" applyBorder="1" applyAlignment="1">
      <alignment vertical="center" wrapText="1"/>
    </xf>
    <xf numFmtId="0" fontId="0" fillId="0" borderId="19" xfId="0" applyBorder="1" applyAlignment="1">
      <alignment vertical="center" wrapText="1"/>
    </xf>
    <xf numFmtId="3" fontId="0" fillId="0" borderId="19" xfId="0" applyNumberFormat="1" applyBorder="1" applyAlignment="1">
      <alignment horizontal="right" vertical="center" wrapText="1"/>
    </xf>
    <xf numFmtId="3" fontId="0" fillId="0" borderId="13" xfId="0" applyNumberFormat="1" applyBorder="1" applyAlignment="1">
      <alignment horizontal="right" vertical="center" wrapText="1"/>
    </xf>
    <xf numFmtId="0" fontId="0" fillId="0" borderId="21" xfId="0" applyBorder="1" applyAlignment="1">
      <alignment vertical="center" wrapText="1"/>
    </xf>
    <xf numFmtId="38" fontId="0" fillId="0" borderId="21" xfId="51" applyFont="1" applyFill="1" applyBorder="1" applyAlignment="1">
      <alignment horizontal="right" vertical="center" wrapText="1"/>
    </xf>
    <xf numFmtId="3" fontId="0" fillId="0" borderId="21" xfId="0" applyNumberFormat="1" applyBorder="1" applyAlignment="1">
      <alignment horizontal="right" vertical="center" wrapText="1"/>
    </xf>
    <xf numFmtId="0" fontId="0" fillId="0" borderId="12" xfId="0" applyBorder="1" applyAlignment="1">
      <alignment vertical="center" wrapText="1"/>
    </xf>
    <xf numFmtId="3" fontId="0" fillId="0" borderId="12" xfId="0" applyNumberFormat="1" applyBorder="1" applyAlignment="1">
      <alignment horizontal="right" vertical="center" wrapText="1"/>
    </xf>
    <xf numFmtId="38" fontId="7" fillId="0" borderId="21" xfId="49" applyFont="1" applyFill="1" applyBorder="1" applyAlignment="1">
      <alignment vertical="center"/>
    </xf>
    <xf numFmtId="0" fontId="0" fillId="0" borderId="28"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3"/>
  <sheetViews>
    <sheetView tabSelected="1" view="pageBreakPreview" zoomScaleNormal="90" zoomScaleSheetLayoutView="100" zoomScalePageLayoutView="0" workbookViewId="0" topLeftCell="A1">
      <pane xSplit="1" topLeftCell="B1" activePane="topRight" state="frozen"/>
      <selection pane="topLeft" activeCell="A1" sqref="A1"/>
      <selection pane="topRight" activeCell="K27" sqref="K27"/>
    </sheetView>
  </sheetViews>
  <sheetFormatPr defaultColWidth="9.00390625" defaultRowHeight="13.5"/>
  <cols>
    <col min="1" max="1" width="9.125" style="18" customWidth="1"/>
    <col min="2" max="2" width="11.875" style="28" customWidth="1"/>
    <col min="3" max="3" width="12.00390625" style="28" customWidth="1"/>
    <col min="4" max="4" width="7.125" style="23" bestFit="1" customWidth="1"/>
    <col min="5" max="5" width="15.125" style="66" bestFit="1" customWidth="1"/>
    <col min="6" max="6" width="15.125" style="23" bestFit="1" customWidth="1"/>
    <col min="7" max="7" width="8.625" style="18" customWidth="1"/>
    <col min="8" max="11" width="17.25390625" style="18" bestFit="1" customWidth="1"/>
    <col min="12" max="12" width="16.625" style="18" customWidth="1"/>
    <col min="13" max="13" width="8.625" style="18" customWidth="1"/>
    <col min="14" max="14" width="3.625" style="1" customWidth="1"/>
    <col min="15" max="15" width="14.50390625" style="2" bestFit="1" customWidth="1"/>
    <col min="16" max="16" width="13.25390625" style="3" bestFit="1" customWidth="1"/>
    <col min="17" max="23" width="9.00390625" style="1" customWidth="1"/>
    <col min="24" max="16384" width="9.00390625" style="18" customWidth="1"/>
  </cols>
  <sheetData>
    <row r="1" spans="1:13" ht="24" customHeight="1">
      <c r="A1" s="14" t="s">
        <v>38</v>
      </c>
      <c r="B1" s="19"/>
      <c r="C1" s="19"/>
      <c r="D1" s="19"/>
      <c r="E1" s="19"/>
      <c r="F1" s="19"/>
      <c r="G1" s="14"/>
      <c r="H1" s="14"/>
      <c r="I1" s="13"/>
      <c r="J1" s="13"/>
      <c r="K1" s="13"/>
      <c r="L1" s="13"/>
      <c r="M1" s="13"/>
    </row>
    <row r="2" spans="1:13" ht="24" customHeight="1">
      <c r="A2" s="13"/>
      <c r="B2" s="24"/>
      <c r="C2" s="24"/>
      <c r="D2" s="20"/>
      <c r="E2" s="20"/>
      <c r="F2" s="20"/>
      <c r="G2" s="13"/>
      <c r="H2" s="13"/>
      <c r="I2" s="13"/>
      <c r="J2" s="13"/>
      <c r="K2" s="13"/>
      <c r="L2" s="13"/>
      <c r="M2" s="13"/>
    </row>
    <row r="3" spans="1:23" s="4" customFormat="1" ht="24" customHeight="1">
      <c r="A3" s="16"/>
      <c r="B3" s="59" t="s">
        <v>4</v>
      </c>
      <c r="C3" s="25" t="s">
        <v>5</v>
      </c>
      <c r="D3" s="61" t="s">
        <v>6</v>
      </c>
      <c r="E3" s="63" t="s">
        <v>7</v>
      </c>
      <c r="F3" s="29" t="s">
        <v>8</v>
      </c>
      <c r="G3" s="12" t="s">
        <v>6</v>
      </c>
      <c r="H3" s="11" t="s">
        <v>9</v>
      </c>
      <c r="I3" s="12" t="s">
        <v>10</v>
      </c>
      <c r="J3" s="12" t="s">
        <v>11</v>
      </c>
      <c r="K3" s="12" t="s">
        <v>12</v>
      </c>
      <c r="L3" s="84" t="s">
        <v>47</v>
      </c>
      <c r="M3" s="85"/>
      <c r="N3" s="1"/>
      <c r="O3" s="2"/>
      <c r="P3" s="3"/>
      <c r="Q3" s="1"/>
      <c r="R3" s="1"/>
      <c r="S3" s="1"/>
      <c r="T3" s="1"/>
      <c r="U3" s="1"/>
      <c r="V3" s="1"/>
      <c r="W3" s="1"/>
    </row>
    <row r="4" spans="1:23" s="4" customFormat="1" ht="24" customHeight="1">
      <c r="A4" s="17"/>
      <c r="B4" s="60" t="s">
        <v>57</v>
      </c>
      <c r="C4" s="32"/>
      <c r="D4" s="62" t="s">
        <v>0</v>
      </c>
      <c r="E4" s="64" t="s">
        <v>57</v>
      </c>
      <c r="F4" s="34" t="s">
        <v>59</v>
      </c>
      <c r="G4" s="34" t="s">
        <v>13</v>
      </c>
      <c r="H4" s="33" t="s">
        <v>40</v>
      </c>
      <c r="I4" s="34" t="s">
        <v>41</v>
      </c>
      <c r="J4" s="34" t="s">
        <v>40</v>
      </c>
      <c r="K4" s="34" t="s">
        <v>41</v>
      </c>
      <c r="L4" s="35" t="s">
        <v>59</v>
      </c>
      <c r="M4" s="36" t="s">
        <v>14</v>
      </c>
      <c r="N4" s="1"/>
      <c r="O4" s="2"/>
      <c r="P4" s="3"/>
      <c r="Q4" s="1"/>
      <c r="R4" s="1"/>
      <c r="S4" s="1"/>
      <c r="T4" s="1"/>
      <c r="U4" s="1"/>
      <c r="V4" s="1"/>
      <c r="W4" s="1"/>
    </row>
    <row r="5" spans="1:23" s="4" customFormat="1" ht="24" customHeight="1">
      <c r="A5" s="30"/>
      <c r="B5" s="37" t="s">
        <v>15</v>
      </c>
      <c r="C5" s="37" t="s">
        <v>15</v>
      </c>
      <c r="D5" s="38"/>
      <c r="E5" s="65" t="s">
        <v>55</v>
      </c>
      <c r="F5" s="38" t="s">
        <v>55</v>
      </c>
      <c r="G5" s="38" t="s">
        <v>16</v>
      </c>
      <c r="H5" s="37" t="s">
        <v>39</v>
      </c>
      <c r="I5" s="37" t="s">
        <v>42</v>
      </c>
      <c r="J5" s="37" t="s">
        <v>42</v>
      </c>
      <c r="K5" s="37" t="s">
        <v>42</v>
      </c>
      <c r="L5" s="39" t="s">
        <v>60</v>
      </c>
      <c r="M5" s="40"/>
      <c r="N5" s="1"/>
      <c r="O5" s="2"/>
      <c r="P5" s="3"/>
      <c r="Q5" s="1"/>
      <c r="R5" s="1"/>
      <c r="S5" s="1"/>
      <c r="T5" s="1"/>
      <c r="U5" s="1"/>
      <c r="V5" s="1"/>
      <c r="W5" s="1"/>
    </row>
    <row r="6" spans="1:23" s="4" customFormat="1" ht="24" customHeight="1">
      <c r="A6" s="67" t="s">
        <v>17</v>
      </c>
      <c r="B6" s="77">
        <v>406727</v>
      </c>
      <c r="C6" s="41">
        <f>ROUND($B$21*L6/$L$21,0)</f>
        <v>468832</v>
      </c>
      <c r="D6" s="97">
        <v>108</v>
      </c>
      <c r="E6" s="98">
        <v>488559</v>
      </c>
      <c r="F6" s="41">
        <v>584799</v>
      </c>
      <c r="G6" s="42">
        <f>E6/F6</f>
        <v>0.835430635141305</v>
      </c>
      <c r="H6" s="43">
        <f>ROUND(B6/E6,3)</f>
        <v>0.833</v>
      </c>
      <c r="I6" s="43">
        <f aca="true" t="shared" si="0" ref="I6:I18">ROUND(C6/E6,2)</f>
        <v>0.96</v>
      </c>
      <c r="J6" s="43">
        <f aca="true" t="shared" si="1" ref="J6:J20">ROUND(B6/F6,3)</f>
        <v>0.695</v>
      </c>
      <c r="K6" s="43">
        <f>ROUND(C6/F6,3)</f>
        <v>0.802</v>
      </c>
      <c r="L6" s="81">
        <v>515251</v>
      </c>
      <c r="M6" s="44">
        <f aca="true" t="shared" si="2" ref="M6:M18">L6/$L$21</f>
        <v>0.4646270907051317</v>
      </c>
      <c r="N6" s="1"/>
      <c r="O6" s="2"/>
      <c r="P6" s="3"/>
      <c r="Q6" s="1"/>
      <c r="R6" s="1"/>
      <c r="S6" s="1"/>
      <c r="T6" s="1"/>
      <c r="U6" s="1"/>
      <c r="V6" s="1"/>
      <c r="W6" s="1"/>
    </row>
    <row r="7" spans="1:13" ht="24" customHeight="1">
      <c r="A7" s="68" t="s">
        <v>1</v>
      </c>
      <c r="B7" s="78">
        <v>162236</v>
      </c>
      <c r="C7" s="45">
        <f>ROUND($B$21*L7/$L$21,0)</f>
        <v>174929</v>
      </c>
      <c r="D7" s="100">
        <v>56</v>
      </c>
      <c r="E7" s="101">
        <v>248242</v>
      </c>
      <c r="F7" s="45">
        <v>294748</v>
      </c>
      <c r="G7" s="46">
        <f aca="true" t="shared" si="3" ref="G7:G21">E7/F7</f>
        <v>0.8422177588991274</v>
      </c>
      <c r="H7" s="47">
        <f>ROUND(B7/E7,3)</f>
        <v>0.654</v>
      </c>
      <c r="I7" s="47">
        <f t="shared" si="0"/>
        <v>0.7</v>
      </c>
      <c r="J7" s="47">
        <f t="shared" si="1"/>
        <v>0.55</v>
      </c>
      <c r="K7" s="47">
        <f>ROUND(C7/F7,3)</f>
        <v>0.593</v>
      </c>
      <c r="L7" s="83">
        <v>192249</v>
      </c>
      <c r="M7" s="48">
        <f t="shared" si="2"/>
        <v>0.17336034973434475</v>
      </c>
    </row>
    <row r="8" spans="1:13" ht="24" customHeight="1">
      <c r="A8" s="68" t="s">
        <v>18</v>
      </c>
      <c r="B8" s="73">
        <v>89419</v>
      </c>
      <c r="C8" s="45">
        <f aca="true" t="shared" si="4" ref="C8:C17">ROUND($B$21*L8/$L$21,0)</f>
        <v>69637</v>
      </c>
      <c r="D8" s="100">
        <v>17</v>
      </c>
      <c r="E8" s="102">
        <v>96649.35</v>
      </c>
      <c r="F8" s="45">
        <v>98323</v>
      </c>
      <c r="G8" s="46">
        <f t="shared" si="3"/>
        <v>0.9829780417603207</v>
      </c>
      <c r="H8" s="47">
        <f aca="true" t="shared" si="5" ref="H8:H15">ROUND(B8/E8,3)</f>
        <v>0.925</v>
      </c>
      <c r="I8" s="47">
        <f t="shared" si="0"/>
        <v>0.72</v>
      </c>
      <c r="J8" s="47">
        <f t="shared" si="1"/>
        <v>0.909</v>
      </c>
      <c r="K8" s="47">
        <f aca="true" t="shared" si="6" ref="K8:K15">ROUND(C8/F8,3)</f>
        <v>0.708</v>
      </c>
      <c r="L8" s="82">
        <v>76532</v>
      </c>
      <c r="M8" s="48">
        <f t="shared" si="2"/>
        <v>0.06901265694941909</v>
      </c>
    </row>
    <row r="9" spans="1:13" ht="24" customHeight="1">
      <c r="A9" s="68" t="s">
        <v>19</v>
      </c>
      <c r="B9" s="79">
        <v>38862</v>
      </c>
      <c r="C9" s="45">
        <f t="shared" si="4"/>
        <v>43168</v>
      </c>
      <c r="D9" s="100">
        <v>12</v>
      </c>
      <c r="E9" s="102">
        <v>65891</v>
      </c>
      <c r="F9" s="45">
        <v>73107</v>
      </c>
      <c r="G9" s="46">
        <f t="shared" si="3"/>
        <v>0.901295361593281</v>
      </c>
      <c r="H9" s="47">
        <f t="shared" si="5"/>
        <v>0.59</v>
      </c>
      <c r="I9" s="47">
        <f t="shared" si="0"/>
        <v>0.66</v>
      </c>
      <c r="J9" s="47">
        <f t="shared" si="1"/>
        <v>0.532</v>
      </c>
      <c r="K9" s="47">
        <f t="shared" si="6"/>
        <v>0.59</v>
      </c>
      <c r="L9" s="82">
        <v>47442</v>
      </c>
      <c r="M9" s="48">
        <f t="shared" si="2"/>
        <v>0.04278077759622564</v>
      </c>
    </row>
    <row r="10" spans="1:13" ht="24" customHeight="1">
      <c r="A10" s="68" t="s">
        <v>20</v>
      </c>
      <c r="B10" s="79">
        <v>41643</v>
      </c>
      <c r="C10" s="45">
        <f t="shared" si="4"/>
        <v>27173</v>
      </c>
      <c r="D10" s="100">
        <v>14</v>
      </c>
      <c r="E10" s="102">
        <v>42047</v>
      </c>
      <c r="F10" s="45">
        <v>46874</v>
      </c>
      <c r="G10" s="46">
        <f t="shared" si="3"/>
        <v>0.8970218031318001</v>
      </c>
      <c r="H10" s="47">
        <f t="shared" si="5"/>
        <v>0.99</v>
      </c>
      <c r="I10" s="47">
        <f t="shared" si="0"/>
        <v>0.65</v>
      </c>
      <c r="J10" s="47">
        <f t="shared" si="1"/>
        <v>0.888</v>
      </c>
      <c r="K10" s="47">
        <f t="shared" si="6"/>
        <v>0.58</v>
      </c>
      <c r="L10" s="82">
        <v>29863</v>
      </c>
      <c r="M10" s="48">
        <f t="shared" si="2"/>
        <v>0.026928931355256657</v>
      </c>
    </row>
    <row r="11" spans="1:13" ht="24" customHeight="1">
      <c r="A11" s="68" t="s">
        <v>21</v>
      </c>
      <c r="B11" s="79">
        <v>32039</v>
      </c>
      <c r="C11" s="45">
        <f t="shared" si="4"/>
        <v>26388</v>
      </c>
      <c r="D11" s="100">
        <v>9</v>
      </c>
      <c r="E11" s="102">
        <v>36729</v>
      </c>
      <c r="F11" s="45">
        <v>44264</v>
      </c>
      <c r="G11" s="46">
        <f t="shared" si="3"/>
        <v>0.8297713717693836</v>
      </c>
      <c r="H11" s="47">
        <f t="shared" si="5"/>
        <v>0.872</v>
      </c>
      <c r="I11" s="47">
        <f t="shared" si="0"/>
        <v>0.72</v>
      </c>
      <c r="J11" s="47">
        <f t="shared" si="1"/>
        <v>0.724</v>
      </c>
      <c r="K11" s="47">
        <f t="shared" si="6"/>
        <v>0.596</v>
      </c>
      <c r="L11" s="82">
        <v>29001</v>
      </c>
      <c r="M11" s="48">
        <f t="shared" si="2"/>
        <v>0.02615162368930778</v>
      </c>
    </row>
    <row r="12" spans="1:15" ht="24" customHeight="1">
      <c r="A12" s="68" t="s">
        <v>22</v>
      </c>
      <c r="B12" s="78">
        <v>38588</v>
      </c>
      <c r="C12" s="45">
        <f>ROUND($B$21*L12/$L$21,0)</f>
        <v>31332</v>
      </c>
      <c r="D12" s="100">
        <v>10</v>
      </c>
      <c r="E12" s="102">
        <v>47678</v>
      </c>
      <c r="F12" s="45">
        <v>46164</v>
      </c>
      <c r="G12" s="46">
        <f t="shared" si="3"/>
        <v>1.0327961181873322</v>
      </c>
      <c r="H12" s="47">
        <f t="shared" si="5"/>
        <v>0.809</v>
      </c>
      <c r="I12" s="47">
        <f t="shared" si="0"/>
        <v>0.66</v>
      </c>
      <c r="J12" s="47">
        <f t="shared" si="1"/>
        <v>0.836</v>
      </c>
      <c r="K12" s="47">
        <f t="shared" si="6"/>
        <v>0.679</v>
      </c>
      <c r="L12" s="82">
        <v>34434</v>
      </c>
      <c r="M12" s="48">
        <f t="shared" si="2"/>
        <v>0.031050826182463506</v>
      </c>
      <c r="O12" s="3"/>
    </row>
    <row r="13" spans="1:13" ht="24" customHeight="1">
      <c r="A13" s="68" t="s">
        <v>23</v>
      </c>
      <c r="B13" s="73">
        <v>47269</v>
      </c>
      <c r="C13" s="45">
        <f t="shared" si="4"/>
        <v>67210</v>
      </c>
      <c r="D13" s="100">
        <v>24</v>
      </c>
      <c r="E13" s="102">
        <v>115243</v>
      </c>
      <c r="F13" s="45">
        <v>116231</v>
      </c>
      <c r="G13" s="46">
        <f t="shared" si="3"/>
        <v>0.9914996859701801</v>
      </c>
      <c r="H13" s="47">
        <f t="shared" si="5"/>
        <v>0.41</v>
      </c>
      <c r="I13" s="47">
        <f t="shared" si="0"/>
        <v>0.58</v>
      </c>
      <c r="J13" s="47">
        <f t="shared" si="1"/>
        <v>0.407</v>
      </c>
      <c r="K13" s="47">
        <f t="shared" si="6"/>
        <v>0.578</v>
      </c>
      <c r="L13" s="82">
        <v>73865</v>
      </c>
      <c r="M13" s="48">
        <f t="shared" si="2"/>
        <v>0.06660769227994619</v>
      </c>
    </row>
    <row r="14" spans="1:13" ht="24" customHeight="1">
      <c r="A14" s="68" t="s">
        <v>24</v>
      </c>
      <c r="B14" s="79">
        <v>27892</v>
      </c>
      <c r="C14" s="45">
        <f t="shared" si="4"/>
        <v>24804</v>
      </c>
      <c r="D14" s="100">
        <v>8</v>
      </c>
      <c r="E14" s="102">
        <v>45975</v>
      </c>
      <c r="F14" s="45">
        <v>43301</v>
      </c>
      <c r="G14" s="46">
        <f t="shared" si="3"/>
        <v>1.0617537701207824</v>
      </c>
      <c r="H14" s="47">
        <f t="shared" si="5"/>
        <v>0.607</v>
      </c>
      <c r="I14" s="47">
        <f t="shared" si="0"/>
        <v>0.54</v>
      </c>
      <c r="J14" s="47">
        <f t="shared" si="1"/>
        <v>0.644</v>
      </c>
      <c r="K14" s="47">
        <f t="shared" si="6"/>
        <v>0.573</v>
      </c>
      <c r="L14" s="82">
        <v>27260</v>
      </c>
      <c r="M14" s="48">
        <f t="shared" si="2"/>
        <v>0.024581678623858835</v>
      </c>
    </row>
    <row r="15" spans="1:15" ht="24" customHeight="1">
      <c r="A15" s="68" t="s">
        <v>25</v>
      </c>
      <c r="B15" s="78">
        <v>45658</v>
      </c>
      <c r="C15" s="45">
        <f t="shared" si="4"/>
        <v>26216</v>
      </c>
      <c r="D15" s="103">
        <v>9</v>
      </c>
      <c r="E15" s="104">
        <v>28196</v>
      </c>
      <c r="F15" s="45">
        <v>37637</v>
      </c>
      <c r="G15" s="46">
        <f t="shared" si="3"/>
        <v>0.7491564152296942</v>
      </c>
      <c r="H15" s="47">
        <f t="shared" si="5"/>
        <v>1.619</v>
      </c>
      <c r="I15" s="47">
        <f t="shared" si="0"/>
        <v>0.93</v>
      </c>
      <c r="J15" s="47">
        <f>ROUND(B15/F15,3)</f>
        <v>1.213</v>
      </c>
      <c r="K15" s="47">
        <f t="shared" si="6"/>
        <v>0.697</v>
      </c>
      <c r="L15" s="82">
        <v>28812</v>
      </c>
      <c r="M15" s="48">
        <f t="shared" si="2"/>
        <v>0.02598119312217978</v>
      </c>
      <c r="O15" s="6"/>
    </row>
    <row r="16" spans="1:15" ht="24" customHeight="1">
      <c r="A16" s="68" t="s">
        <v>26</v>
      </c>
      <c r="B16" s="69">
        <v>3182</v>
      </c>
      <c r="C16" s="45">
        <f t="shared" si="4"/>
        <v>381</v>
      </c>
      <c r="D16" s="74">
        <v>0</v>
      </c>
      <c r="E16" s="105">
        <v>0</v>
      </c>
      <c r="F16" s="58">
        <v>127</v>
      </c>
      <c r="G16" s="58" t="s">
        <v>56</v>
      </c>
      <c r="H16" s="58" t="s">
        <v>56</v>
      </c>
      <c r="I16" s="57" t="s">
        <v>56</v>
      </c>
      <c r="J16" s="57" t="s">
        <v>56</v>
      </c>
      <c r="K16" s="57" t="s">
        <v>56</v>
      </c>
      <c r="L16" s="82">
        <v>419</v>
      </c>
      <c r="M16" s="48">
        <f t="shared" si="2"/>
        <v>0.00037783284458535774</v>
      </c>
      <c r="O16" s="6"/>
    </row>
    <row r="17" spans="1:15" ht="24" customHeight="1">
      <c r="A17" s="68" t="s">
        <v>27</v>
      </c>
      <c r="B17" s="69">
        <v>18454</v>
      </c>
      <c r="C17" s="45">
        <f t="shared" si="4"/>
        <v>11812</v>
      </c>
      <c r="D17" s="106">
        <v>4</v>
      </c>
      <c r="E17" s="102">
        <v>16565</v>
      </c>
      <c r="F17" s="45">
        <v>20182</v>
      </c>
      <c r="G17" s="46">
        <f t="shared" si="3"/>
        <v>0.820780893865821</v>
      </c>
      <c r="H17" s="47">
        <f>ROUND(B17/E17,3)</f>
        <v>1.114</v>
      </c>
      <c r="I17" s="47">
        <f>ROUND(C17/E17,2)</f>
        <v>0.71</v>
      </c>
      <c r="J17" s="47">
        <f t="shared" si="1"/>
        <v>0.914</v>
      </c>
      <c r="K17" s="47">
        <f>ROUND(C17/F17,3)</f>
        <v>0.585</v>
      </c>
      <c r="L17" s="82">
        <v>12981</v>
      </c>
      <c r="M17" s="48">
        <f t="shared" si="2"/>
        <v>0.011705604189886705</v>
      </c>
      <c r="O17" s="6"/>
    </row>
    <row r="18" spans="1:15" ht="24" customHeight="1">
      <c r="A18" s="68" t="s">
        <v>28</v>
      </c>
      <c r="B18" s="69">
        <v>24062</v>
      </c>
      <c r="C18" s="45">
        <f>ROUND($B$21*L18/$L$21,0)</f>
        <v>17752</v>
      </c>
      <c r="D18" s="106">
        <v>6</v>
      </c>
      <c r="E18" s="102">
        <v>19626</v>
      </c>
      <c r="F18" s="45">
        <v>28709</v>
      </c>
      <c r="G18" s="46">
        <f t="shared" si="3"/>
        <v>0.6836183775122784</v>
      </c>
      <c r="H18" s="47">
        <f>ROUND(B18/E18,3)</f>
        <v>1.226</v>
      </c>
      <c r="I18" s="47">
        <f t="shared" si="0"/>
        <v>0.9</v>
      </c>
      <c r="J18" s="47">
        <f t="shared" si="1"/>
        <v>0.838</v>
      </c>
      <c r="K18" s="47">
        <f>ROUND(C18/F18,3)</f>
        <v>0.618</v>
      </c>
      <c r="L18" s="82">
        <v>19510</v>
      </c>
      <c r="M18" s="48">
        <f t="shared" si="2"/>
        <v>0.017593123622578352</v>
      </c>
      <c r="O18" s="6"/>
    </row>
    <row r="19" spans="1:15" ht="24" customHeight="1">
      <c r="A19" s="68" t="s">
        <v>29</v>
      </c>
      <c r="B19" s="69">
        <v>22609</v>
      </c>
      <c r="C19" s="45">
        <f>ROUND($B$21*L19/$L$21,0)</f>
        <v>14822</v>
      </c>
      <c r="D19" s="100">
        <v>5</v>
      </c>
      <c r="E19" s="102">
        <v>21024</v>
      </c>
      <c r="F19" s="45">
        <v>21353</v>
      </c>
      <c r="G19" s="46">
        <f>E19/F19</f>
        <v>0.9845923289467522</v>
      </c>
      <c r="H19" s="47">
        <f>ROUND(B19/E19,3)</f>
        <v>1.075</v>
      </c>
      <c r="I19" s="47">
        <f>ROUND(C19/E19,2)</f>
        <v>0.71</v>
      </c>
      <c r="J19" s="47">
        <f t="shared" si="1"/>
        <v>1.059</v>
      </c>
      <c r="K19" s="47">
        <f>ROUND(C19/F19,3)</f>
        <v>0.694</v>
      </c>
      <c r="L19" s="82">
        <v>16289</v>
      </c>
      <c r="M19" s="48">
        <f>L19/$L$21</f>
        <v>0.014688589989142941</v>
      </c>
      <c r="O19" s="6"/>
    </row>
    <row r="20" spans="1:15" ht="24" customHeight="1">
      <c r="A20" s="70" t="s">
        <v>30</v>
      </c>
      <c r="B20" s="73">
        <v>10410</v>
      </c>
      <c r="C20" s="49">
        <f>ROUND($B$21*L20/$L$21,0)</f>
        <v>4593</v>
      </c>
      <c r="D20" s="96">
        <v>1</v>
      </c>
      <c r="E20" s="99">
        <v>4829</v>
      </c>
      <c r="F20" s="49">
        <v>7896</v>
      </c>
      <c r="G20" s="50">
        <f t="shared" si="3"/>
        <v>0.6115754812563323</v>
      </c>
      <c r="H20" s="51">
        <f>ROUND(B20/E20,3)</f>
        <v>2.156</v>
      </c>
      <c r="I20" s="51">
        <f>ROUND(C20/E20,2)</f>
        <v>0.95</v>
      </c>
      <c r="J20" s="51">
        <f t="shared" si="1"/>
        <v>1.318</v>
      </c>
      <c r="K20" s="51">
        <f>ROUND(C20/F20,3)</f>
        <v>0.582</v>
      </c>
      <c r="L20" s="81">
        <v>5048</v>
      </c>
      <c r="M20" s="52">
        <f>L20/$L$21</f>
        <v>0.004552029115672759</v>
      </c>
      <c r="O20" s="6"/>
    </row>
    <row r="21" spans="1:16" ht="24" customHeight="1">
      <c r="A21" s="71" t="s">
        <v>31</v>
      </c>
      <c r="B21" s="53">
        <f>SUM(B6:B20)</f>
        <v>1009050</v>
      </c>
      <c r="C21" s="53">
        <f>ROUND($B$21*L21/$L$21,0)</f>
        <v>1009050</v>
      </c>
      <c r="D21" s="75">
        <f>SUM(D6:D20)</f>
        <v>283</v>
      </c>
      <c r="E21" s="76">
        <f>SUM(E6:E20)</f>
        <v>1277253.35</v>
      </c>
      <c r="F21" s="53">
        <v>1463715</v>
      </c>
      <c r="G21" s="54">
        <f t="shared" si="3"/>
        <v>0.8726106858234015</v>
      </c>
      <c r="H21" s="55">
        <f>ROUND(B21/E21,3)</f>
        <v>0.79</v>
      </c>
      <c r="I21" s="55">
        <f>ROUND(C21/E21,2)</f>
        <v>0.79</v>
      </c>
      <c r="J21" s="55">
        <f>ROUND(B21/F21,3)</f>
        <v>0.689</v>
      </c>
      <c r="K21" s="55">
        <f>ROUND(C21/F21,3)</f>
        <v>0.689</v>
      </c>
      <c r="L21" s="80">
        <f>SUM(L6:L20)</f>
        <v>1108956</v>
      </c>
      <c r="M21" s="56">
        <f>L21/$L$21</f>
        <v>1</v>
      </c>
      <c r="N21" s="5"/>
      <c r="O21" s="6"/>
      <c r="P21" s="2"/>
    </row>
    <row r="22" spans="1:16" ht="24" customHeight="1">
      <c r="A22" s="15"/>
      <c r="B22" s="26"/>
      <c r="C22" s="26"/>
      <c r="D22" s="21"/>
      <c r="E22" s="21"/>
      <c r="F22" s="21"/>
      <c r="G22" s="15"/>
      <c r="H22" s="15"/>
      <c r="I22" s="15"/>
      <c r="J22" s="15"/>
      <c r="K22" s="72"/>
      <c r="L22" s="15"/>
      <c r="M22" s="15"/>
      <c r="N22" s="5"/>
      <c r="O22" s="6"/>
      <c r="P22" s="2"/>
    </row>
    <row r="23" spans="1:15" ht="36" customHeight="1" hidden="1">
      <c r="A23" s="86" t="s">
        <v>54</v>
      </c>
      <c r="B23" s="87"/>
      <c r="C23" s="87"/>
      <c r="D23" s="87"/>
      <c r="E23" s="87"/>
      <c r="F23" s="87"/>
      <c r="G23" s="87"/>
      <c r="H23" s="87"/>
      <c r="I23" s="87"/>
      <c r="J23" s="87"/>
      <c r="K23" s="87"/>
      <c r="L23" s="87"/>
      <c r="M23" s="87"/>
      <c r="O23" s="6"/>
    </row>
    <row r="24" spans="1:15" ht="51" customHeight="1">
      <c r="A24" s="86" t="s">
        <v>62</v>
      </c>
      <c r="B24" s="87"/>
      <c r="C24" s="87"/>
      <c r="D24" s="87"/>
      <c r="E24" s="87"/>
      <c r="F24" s="87"/>
      <c r="G24" s="87"/>
      <c r="H24" s="87"/>
      <c r="I24" s="87"/>
      <c r="J24" s="87"/>
      <c r="K24" s="87"/>
      <c r="L24" s="87"/>
      <c r="M24" s="87"/>
      <c r="O24" s="6"/>
    </row>
    <row r="25" spans="1:15" ht="18.75" customHeight="1">
      <c r="A25" s="7"/>
      <c r="B25" s="27"/>
      <c r="C25" s="27"/>
      <c r="D25" s="22"/>
      <c r="E25" s="22"/>
      <c r="F25" s="22"/>
      <c r="G25" s="7"/>
      <c r="H25" s="7"/>
      <c r="I25" s="7"/>
      <c r="J25" s="7"/>
      <c r="K25" s="7"/>
      <c r="L25" s="7"/>
      <c r="M25" s="7"/>
      <c r="O25" s="6"/>
    </row>
    <row r="26" spans="1:15" ht="18.75" customHeight="1">
      <c r="A26" s="7" t="s">
        <v>58</v>
      </c>
      <c r="B26" s="22"/>
      <c r="C26" s="22"/>
      <c r="D26" s="22"/>
      <c r="E26" s="22"/>
      <c r="F26" s="22"/>
      <c r="G26" s="7"/>
      <c r="H26" s="7"/>
      <c r="I26" s="7"/>
      <c r="J26" s="7"/>
      <c r="K26" s="7"/>
      <c r="L26" s="7"/>
      <c r="M26" s="7"/>
      <c r="O26" s="6"/>
    </row>
    <row r="27" spans="1:15" ht="18.75" customHeight="1">
      <c r="A27" s="7"/>
      <c r="B27" s="22"/>
      <c r="C27" s="22"/>
      <c r="D27" s="22"/>
      <c r="E27" s="22"/>
      <c r="F27" s="22"/>
      <c r="G27" s="7"/>
      <c r="H27" s="7"/>
      <c r="I27" s="7"/>
      <c r="J27" s="7"/>
      <c r="K27" s="7"/>
      <c r="L27" s="7"/>
      <c r="M27" s="7"/>
      <c r="O27" s="6"/>
    </row>
    <row r="28" spans="1:15" ht="18.75" customHeight="1">
      <c r="A28" s="7"/>
      <c r="B28" s="31"/>
      <c r="C28" s="27"/>
      <c r="D28" s="22"/>
      <c r="E28" s="22"/>
      <c r="F28" s="22"/>
      <c r="G28" s="7"/>
      <c r="H28" s="7"/>
      <c r="I28" s="7"/>
      <c r="J28" s="7"/>
      <c r="K28" s="7"/>
      <c r="L28" s="7"/>
      <c r="M28" s="7"/>
      <c r="O28" s="6"/>
    </row>
    <row r="29" spans="1:15" ht="18.75" customHeight="1">
      <c r="A29" s="7" t="s">
        <v>48</v>
      </c>
      <c r="B29" s="31"/>
      <c r="C29" s="27"/>
      <c r="D29" s="22"/>
      <c r="E29" s="22"/>
      <c r="F29" s="22"/>
      <c r="G29" s="7"/>
      <c r="H29" s="9"/>
      <c r="I29" s="7"/>
      <c r="J29" s="7"/>
      <c r="K29" s="7"/>
      <c r="L29" s="7"/>
      <c r="M29" s="7"/>
      <c r="O29" s="6"/>
    </row>
    <row r="30" spans="1:13" ht="18.75" customHeight="1">
      <c r="A30" s="7"/>
      <c r="B30" s="88" t="s">
        <v>2</v>
      </c>
      <c r="C30" s="89" t="s">
        <v>49</v>
      </c>
      <c r="D30" s="89"/>
      <c r="E30" s="89"/>
      <c r="F30" s="89"/>
      <c r="G30" s="89"/>
      <c r="H30" s="92" t="s">
        <v>45</v>
      </c>
      <c r="I30" s="93"/>
      <c r="J30" s="13"/>
      <c r="K30" s="7"/>
      <c r="L30" s="7"/>
      <c r="M30" s="7"/>
    </row>
    <row r="31" spans="1:13" ht="18.75" customHeight="1">
      <c r="A31" s="7"/>
      <c r="B31" s="88"/>
      <c r="C31" s="90" t="s">
        <v>46</v>
      </c>
      <c r="D31" s="90"/>
      <c r="E31" s="90"/>
      <c r="F31" s="90"/>
      <c r="G31" s="90"/>
      <c r="H31" s="93"/>
      <c r="I31" s="93"/>
      <c r="J31" s="13"/>
      <c r="K31" s="7"/>
      <c r="L31" s="7"/>
      <c r="M31" s="7"/>
    </row>
    <row r="32" spans="1:13" ht="18.75" customHeight="1">
      <c r="A32" s="7"/>
      <c r="B32" s="22"/>
      <c r="C32" s="22"/>
      <c r="D32" s="22"/>
      <c r="E32" s="22"/>
      <c r="F32" s="22"/>
      <c r="G32" s="7"/>
      <c r="H32" s="9"/>
      <c r="I32" s="7"/>
      <c r="J32" s="7"/>
      <c r="K32" s="7"/>
      <c r="L32" s="7"/>
      <c r="M32" s="7"/>
    </row>
    <row r="33" spans="1:13" ht="18.75" customHeight="1">
      <c r="A33" s="7" t="s">
        <v>43</v>
      </c>
      <c r="B33" s="22"/>
      <c r="C33" s="22"/>
      <c r="D33" s="22"/>
      <c r="E33" s="22"/>
      <c r="F33" s="22"/>
      <c r="G33" s="7"/>
      <c r="H33" s="9"/>
      <c r="I33" s="7"/>
      <c r="J33" s="7"/>
      <c r="K33" s="7"/>
      <c r="L33" s="7"/>
      <c r="M33" s="7"/>
    </row>
    <row r="34" spans="1:13" ht="18.75" customHeight="1">
      <c r="A34" s="7"/>
      <c r="B34" s="88" t="s">
        <v>2</v>
      </c>
      <c r="C34" s="89" t="s">
        <v>32</v>
      </c>
      <c r="D34" s="91"/>
      <c r="E34" s="91"/>
      <c r="F34" s="91"/>
      <c r="G34" s="91"/>
      <c r="H34" s="8"/>
      <c r="I34" s="7"/>
      <c r="J34" s="7"/>
      <c r="K34" s="7"/>
      <c r="L34" s="7"/>
      <c r="M34" s="7"/>
    </row>
    <row r="35" spans="1:13" ht="18.75" customHeight="1">
      <c r="A35" s="7"/>
      <c r="B35" s="88"/>
      <c r="C35" s="90" t="s">
        <v>33</v>
      </c>
      <c r="D35" s="90"/>
      <c r="E35" s="90"/>
      <c r="F35" s="90"/>
      <c r="G35" s="90"/>
      <c r="H35" s="10"/>
      <c r="I35" s="7"/>
      <c r="J35" s="7"/>
      <c r="K35" s="7"/>
      <c r="L35" s="7"/>
      <c r="M35" s="7"/>
    </row>
    <row r="36" spans="1:13" ht="18.75" customHeight="1">
      <c r="A36" s="7"/>
      <c r="B36" s="22"/>
      <c r="C36" s="22"/>
      <c r="D36" s="22"/>
      <c r="E36" s="22"/>
      <c r="F36" s="22"/>
      <c r="G36" s="7"/>
      <c r="H36" s="9"/>
      <c r="I36" s="7"/>
      <c r="J36" s="7"/>
      <c r="K36" s="7"/>
      <c r="L36" s="7"/>
      <c r="M36" s="7"/>
    </row>
    <row r="37" spans="1:13" ht="18.75" customHeight="1">
      <c r="A37" s="7" t="s">
        <v>44</v>
      </c>
      <c r="B37" s="22"/>
      <c r="C37" s="22"/>
      <c r="D37" s="22"/>
      <c r="E37" s="22"/>
      <c r="F37" s="22"/>
      <c r="G37" s="7"/>
      <c r="H37" s="9"/>
      <c r="I37" s="7"/>
      <c r="J37" s="7"/>
      <c r="K37" s="7"/>
      <c r="L37" s="7"/>
      <c r="M37" s="7"/>
    </row>
    <row r="38" spans="1:13" ht="18.75" customHeight="1">
      <c r="A38" s="7"/>
      <c r="B38" s="88" t="s">
        <v>2</v>
      </c>
      <c r="C38" s="89" t="s">
        <v>50</v>
      </c>
      <c r="D38" s="89"/>
      <c r="E38" s="89"/>
      <c r="F38" s="89"/>
      <c r="G38" s="89"/>
      <c r="H38" s="10"/>
      <c r="I38" s="7"/>
      <c r="J38" s="7"/>
      <c r="K38" s="7"/>
      <c r="L38" s="7"/>
      <c r="M38" s="7"/>
    </row>
    <row r="39" spans="1:13" ht="18.75" customHeight="1">
      <c r="A39" s="7"/>
      <c r="B39" s="88"/>
      <c r="C39" s="90" t="s">
        <v>33</v>
      </c>
      <c r="D39" s="90"/>
      <c r="E39" s="90"/>
      <c r="F39" s="90"/>
      <c r="G39" s="90"/>
      <c r="H39" s="10"/>
      <c r="I39" s="7"/>
      <c r="J39" s="7"/>
      <c r="K39" s="7"/>
      <c r="L39" s="7"/>
      <c r="M39" s="7"/>
    </row>
    <row r="40" spans="1:13" ht="18.75" customHeight="1">
      <c r="A40" s="7"/>
      <c r="B40" s="22"/>
      <c r="C40" s="22"/>
      <c r="D40" s="22"/>
      <c r="E40" s="22"/>
      <c r="F40" s="22"/>
      <c r="G40" s="7"/>
      <c r="H40" s="9"/>
      <c r="I40" s="7"/>
      <c r="J40" s="7"/>
      <c r="K40" s="7"/>
      <c r="L40" s="7"/>
      <c r="M40" s="7"/>
    </row>
    <row r="41" spans="1:13" ht="18.75" customHeight="1">
      <c r="A41" s="7" t="s">
        <v>51</v>
      </c>
      <c r="B41" s="22"/>
      <c r="C41" s="22"/>
      <c r="D41" s="22"/>
      <c r="E41" s="22"/>
      <c r="F41" s="22"/>
      <c r="G41" s="7"/>
      <c r="H41" s="7"/>
      <c r="I41" s="7"/>
      <c r="J41" s="7"/>
      <c r="K41" s="7"/>
      <c r="L41" s="7"/>
      <c r="M41" s="7"/>
    </row>
    <row r="42" spans="1:13" ht="18.75" customHeight="1">
      <c r="A42" s="7"/>
      <c r="B42" s="88" t="s">
        <v>52</v>
      </c>
      <c r="C42" s="89" t="s">
        <v>32</v>
      </c>
      <c r="D42" s="89"/>
      <c r="E42" s="89"/>
      <c r="F42" s="89"/>
      <c r="G42" s="89"/>
      <c r="H42" s="7"/>
      <c r="I42" s="7"/>
      <c r="J42" s="7"/>
      <c r="K42" s="7"/>
      <c r="L42" s="7"/>
      <c r="M42" s="7"/>
    </row>
    <row r="43" spans="1:13" ht="18.75" customHeight="1">
      <c r="A43" s="7"/>
      <c r="B43" s="88"/>
      <c r="C43" s="90" t="s">
        <v>34</v>
      </c>
      <c r="D43" s="90"/>
      <c r="E43" s="90"/>
      <c r="F43" s="90"/>
      <c r="G43" s="90"/>
      <c r="H43" s="7"/>
      <c r="I43" s="7"/>
      <c r="J43" s="7"/>
      <c r="K43" s="7"/>
      <c r="L43" s="7"/>
      <c r="M43" s="7"/>
    </row>
    <row r="44" spans="1:13" ht="18.75" customHeight="1">
      <c r="A44" s="7"/>
      <c r="B44" s="22"/>
      <c r="C44" s="22"/>
      <c r="D44" s="22"/>
      <c r="E44" s="22"/>
      <c r="F44" s="22"/>
      <c r="G44" s="7"/>
      <c r="H44" s="7"/>
      <c r="I44" s="7"/>
      <c r="J44" s="7"/>
      <c r="K44" s="7"/>
      <c r="L44" s="7"/>
      <c r="M44" s="7"/>
    </row>
    <row r="45" spans="1:13" ht="18.75" customHeight="1">
      <c r="A45" s="7" t="s">
        <v>53</v>
      </c>
      <c r="B45" s="22"/>
      <c r="C45" s="22"/>
      <c r="D45" s="22"/>
      <c r="E45" s="22"/>
      <c r="F45" s="22"/>
      <c r="G45" s="7"/>
      <c r="H45" s="7"/>
      <c r="I45" s="7"/>
      <c r="J45" s="7"/>
      <c r="K45" s="7"/>
      <c r="L45" s="7"/>
      <c r="M45" s="7"/>
    </row>
    <row r="46" spans="1:13" ht="18.75" customHeight="1">
      <c r="A46" s="7"/>
      <c r="B46" s="88" t="s">
        <v>3</v>
      </c>
      <c r="C46" s="89" t="s">
        <v>35</v>
      </c>
      <c r="D46" s="89"/>
      <c r="E46" s="89"/>
      <c r="F46" s="89"/>
      <c r="G46" s="94"/>
      <c r="H46" s="7"/>
      <c r="I46" s="7"/>
      <c r="J46" s="7"/>
      <c r="K46" s="7"/>
      <c r="L46" s="7"/>
      <c r="M46" s="7"/>
    </row>
    <row r="47" spans="1:13" ht="18.75" customHeight="1">
      <c r="A47" s="7"/>
      <c r="B47" s="88"/>
      <c r="C47" s="90" t="s">
        <v>37</v>
      </c>
      <c r="D47" s="90"/>
      <c r="E47" s="90"/>
      <c r="F47" s="90"/>
      <c r="G47" s="95"/>
      <c r="H47" s="7"/>
      <c r="I47" s="7"/>
      <c r="J47" s="7"/>
      <c r="K47" s="7"/>
      <c r="L47" s="7"/>
      <c r="M47" s="7"/>
    </row>
    <row r="48" spans="1:13" ht="18.75" customHeight="1">
      <c r="A48" s="7"/>
      <c r="B48" s="22"/>
      <c r="C48" s="22"/>
      <c r="D48" s="22"/>
      <c r="E48" s="22"/>
      <c r="F48" s="22"/>
      <c r="G48" s="7"/>
      <c r="H48" s="7"/>
      <c r="I48" s="7"/>
      <c r="J48" s="7"/>
      <c r="K48" s="7"/>
      <c r="L48" s="7"/>
      <c r="M48" s="7"/>
    </row>
    <row r="49" spans="1:13" ht="18.75" customHeight="1">
      <c r="A49" s="9" t="s">
        <v>36</v>
      </c>
      <c r="B49" s="22"/>
      <c r="C49" s="22"/>
      <c r="D49" s="22"/>
      <c r="E49" s="22"/>
      <c r="F49" s="22"/>
      <c r="G49" s="7"/>
      <c r="H49" s="7"/>
      <c r="I49" s="7"/>
      <c r="J49" s="7"/>
      <c r="K49" s="7"/>
      <c r="L49" s="7"/>
      <c r="M49" s="7"/>
    </row>
    <row r="50" spans="1:13" ht="18.75" customHeight="1">
      <c r="A50" s="7" t="s">
        <v>61</v>
      </c>
      <c r="B50" s="22"/>
      <c r="C50" s="22"/>
      <c r="D50" s="22"/>
      <c r="E50" s="22"/>
      <c r="F50" s="22"/>
      <c r="G50" s="7"/>
      <c r="H50" s="7"/>
      <c r="I50" s="7"/>
      <c r="J50" s="7"/>
      <c r="K50" s="7"/>
      <c r="L50" s="7"/>
      <c r="M50" s="7"/>
    </row>
    <row r="51" spans="1:13" ht="14.25">
      <c r="A51" s="13"/>
      <c r="B51" s="24"/>
      <c r="C51" s="24"/>
      <c r="D51" s="20"/>
      <c r="E51" s="20"/>
      <c r="F51" s="20"/>
      <c r="G51" s="13"/>
      <c r="H51" s="13"/>
      <c r="I51" s="13"/>
      <c r="J51" s="13"/>
      <c r="K51" s="13"/>
      <c r="L51" s="13"/>
      <c r="M51" s="13"/>
    </row>
    <row r="52" spans="1:13" ht="14.25">
      <c r="A52" s="13"/>
      <c r="B52" s="24"/>
      <c r="C52" s="24"/>
      <c r="D52" s="20"/>
      <c r="E52" s="20"/>
      <c r="F52" s="20"/>
      <c r="G52" s="13"/>
      <c r="H52" s="13"/>
      <c r="I52" s="13"/>
      <c r="J52" s="13"/>
      <c r="K52" s="13"/>
      <c r="L52" s="13"/>
      <c r="M52" s="13"/>
    </row>
    <row r="53" spans="1:13" ht="14.25">
      <c r="A53" s="13"/>
      <c r="B53" s="24"/>
      <c r="C53" s="24"/>
      <c r="D53" s="20"/>
      <c r="E53" s="20"/>
      <c r="F53" s="20"/>
      <c r="G53" s="13"/>
      <c r="H53" s="13"/>
      <c r="I53" s="13"/>
      <c r="J53" s="13"/>
      <c r="K53" s="13"/>
      <c r="L53" s="13"/>
      <c r="M53" s="13"/>
    </row>
  </sheetData>
  <sheetProtection/>
  <mergeCells count="19">
    <mergeCell ref="C38:G38"/>
    <mergeCell ref="C30:G30"/>
    <mergeCell ref="C31:G31"/>
    <mergeCell ref="B46:B47"/>
    <mergeCell ref="C46:G46"/>
    <mergeCell ref="C47:G47"/>
    <mergeCell ref="B34:B35"/>
    <mergeCell ref="B38:B39"/>
    <mergeCell ref="C39:G39"/>
    <mergeCell ref="L3:M3"/>
    <mergeCell ref="A23:M23"/>
    <mergeCell ref="A24:M24"/>
    <mergeCell ref="B42:B43"/>
    <mergeCell ref="C42:G42"/>
    <mergeCell ref="C43:G43"/>
    <mergeCell ref="C34:G34"/>
    <mergeCell ref="B30:B31"/>
    <mergeCell ref="H30:I31"/>
    <mergeCell ref="C35:G35"/>
  </mergeCells>
  <printOptions horizontalCentered="1"/>
  <pageMargins left="0.3937007874015748" right="0.3937007874015748" top="0.3937007874015748" bottom="0.3937007874015748" header="0.3937007874015748" footer="0.3937007874015748"/>
  <pageSetup fitToHeight="0" fitToWidth="1" horizontalDpi="600" verticalDpi="600" orientation="landscape" paperSize="9" scale="81" r:id="rId1"/>
  <rowBreaks count="1" manualBreakCount="1">
    <brk id="24" max="12" man="1"/>
  </rowBreaks>
  <ignoredErrors>
    <ignoredError sqref="C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商業流通振興係</dc:creator>
  <cp:keywords/>
  <dc:description/>
  <cp:lastModifiedBy>神子　周太郎</cp:lastModifiedBy>
  <cp:lastPrinted>2023-10-04T06:07:39Z</cp:lastPrinted>
  <dcterms:created xsi:type="dcterms:W3CDTF">2007-08-02T10:29:55Z</dcterms:created>
  <dcterms:modified xsi:type="dcterms:W3CDTF">2023-10-18T07:32:23Z</dcterms:modified>
  <cp:category/>
  <cp:version/>
  <cp:contentType/>
  <cp:contentStatus/>
</cp:coreProperties>
</file>