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13立山町○\下水道（法非適用）\"/>
    </mc:Choice>
  </mc:AlternateContent>
  <xr:revisionPtr revIDLastSave="0" documentId="13_ncr:1_{70C2A7BE-8CCB-408C-9550-1B4F3CBAE952}" xr6:coauthVersionLast="36" xr6:coauthVersionMax="36" xr10:uidLastSave="{00000000-0000-0000-0000-000000000000}"/>
  <workbookProtection workbookAlgorithmName="SHA-512" workbookHashValue="oXokBf04OvtAdt6XL3NeWURMfb/rMKHN5wQTNe/mqzSFh47j0P/T8ja+DTwyyxR2EpD5kcJq4i/MpKgs3AiZIw==" workbookSaltValue="8JtvG9CdGQqS/zePn7bddw=="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AD10" i="4"/>
  <c r="B10" i="4"/>
  <c r="AL8" i="4"/>
  <c r="I8"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<sst xmlns="http://schemas.openxmlformats.org/spreadsheetml/2006/main" count="247" uniqueCount="119">
  <si>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</si>
  <si>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</si>
  <si>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</si>
  <si>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</si>
  <si>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</si>
  <si>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</si>
  <si>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</si>
  <si>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</si>
  <si>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</si>
  <si>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</si>
  <si>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</si>
  <si>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</si>
  <si>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</si>
  <si>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</si>
  <si>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</si>
  <si>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</si>
  <si>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</si>
  <si>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</si>
  <si>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</si>
  <si>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</si>
  <si>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</si>
  <si>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</si>
  <si>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</si>
  <si>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</si>
  <si>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</si>
  <si>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</si>
  <si>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</si>
  <si>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</si>
  <si>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</si>
  <si>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</si>
  <si>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</si>
  <si>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</si>
  <si>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</si>
  <si>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</si>
  <si>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</si>
  <si>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</si>
  <si>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</si>
  <si>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</si>
  <si>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</si>
  <si>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</si>
  <si>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</si>
  <si>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</si>
  <si>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</si>
  <si>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</si>
  <si>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</si>
  <si>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</si>
  <si>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</si>
  <si>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</si>
  <si>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</si>
  <si>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</si>
  <si>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</si>
  <si>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</si>
  <si>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</si>
  <si>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</si>
  <si>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</si>
  <si>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</si>
  <si>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</si>
  <si>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</si>
  <si>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</si>
  <si>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</si>
  <si>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</si>
  <si>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</si>
  <si>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</si>
  <si>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</si>
  <si>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</si>
  <si>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</si>
  <si>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</si>
  <si>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</si>
  <si>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</si>
  <si>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</si>
  <si>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</si>
  <si>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</si>
  <si>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</si>
  <si>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</si>
  <si>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</si>
  <si>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</si>
  <si>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</si>
  <si>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</si>
  <si>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</si>
  <si>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</si>
  <si>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</si>
  <si>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</si>
  <si>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</si>
  <si>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</si>
  <si>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</si>
  <si>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</si>
  <si>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</si>
  <si>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</si>
  <si>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</si>
  <si>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</si>
  <si>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</si>
  <si>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</si>
  <si>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</si>
  <si>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</si>
  <si>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</si>
  <si>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</si>
  <si>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</si>
  <si>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立山町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</si>
  <si>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</si>
  <si>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</si>
  <si>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</si>
  <si>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</si>
  <si>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</si>
  <si>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</si>
  <si>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</si>
  <si>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</si>
  <si>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</si>
  <si>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</si>
  <si>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</si>
  <si>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</si>
  <si>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</si>
  <si>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</si>
  <si>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</si>
  <si>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</si>
  <si>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</si>
  <si>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</si>
  <si>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収益的収入は使用料収入と一般会計からの繰入金で賄っているが、右肩下がりとなっており、使用料収入の改善と併せて経営改善に向けた取り組みが必要である。
　企業債残高対事業規模比率が0％となっているが、これは企業債の償還財源にすべて一般会計繰入金を充てていることを示している。
　経費回収率は類似団体平均値と比べて高い数値となっている。しかし、依然として100％を大きく下回っているため、今後、使用料の増額改定の検討や汚水処理費の削減を進めていく必要がある。
　汚水処理原価は類似団体平均値より低くなっているものの、今後も継続して浄化槽の設置基数を増加させ、維持管理費を削減する取組が必要である。
　施設利用率及び水洗化率は100％であり、これは浄化槽を設置する際は必ず水洗便所を設置し、浄化槽と接続して水洗化する取組を行っているためである。</t>
    <rPh sb="4" eb="6">
      <t>シュウニュウ</t>
    </rPh>
    <rPh sb="7" eb="10">
      <t>シヨウリョウ</t>
    </rPh>
    <rPh sb="10" eb="12">
      <t>シュウニュウ</t>
    </rPh>
    <rPh sb="13" eb="15">
      <t>イッパン</t>
    </rPh>
    <rPh sb="15" eb="17">
      <t>カイケイ</t>
    </rPh>
    <rPh sb="20" eb="23">
      <t>クリイレキン</t>
    </rPh>
    <rPh sb="24" eb="25">
      <t>マカナ</t>
    </rPh>
    <rPh sb="31" eb="34">
      <t>ミギカタサ</t>
    </rPh>
    <rPh sb="150" eb="151">
      <t>アタイ</t>
    </rPh>
    <rPh sb="155" eb="156">
      <t>タカ</t>
    </rPh>
    <rPh sb="170" eb="172">
      <t>イゼン</t>
    </rPh>
    <rPh sb="180" eb="181">
      <t>オオ</t>
    </rPh>
    <rPh sb="204" eb="206">
      <t>ケントウ</t>
    </rPh>
    <rPh sb="216" eb="217">
      <t>スス</t>
    </rPh>
    <rPh sb="245" eb="246">
      <t>ヒク</t>
    </rPh>
    <rPh sb="259" eb="261">
      <t>ケイゾク</t>
    </rPh>
    <rPh sb="298" eb="300">
      <t>シセツ</t>
    </rPh>
    <rPh sb="300" eb="303">
      <t>リヨウリツ</t>
    </rPh>
    <rPh sb="303" eb="304">
      <t>オヨ</t>
    </rPh>
    <rPh sb="342" eb="345">
      <t>ジョウカソウ</t>
    </rPh>
    <rPh sb="358" eb="359">
      <t>オコナ</t>
    </rPh>
    <phoneticPr fontId="4"/>
  </si>
  <si>
    <t>　平成30年度から事業を開始しているため、耐用年数が経過するのはまだ先であるが、経年劣化による老朽化対策として、浄化槽の清掃及び保守点検を定期的に行い、必要に応じて部品交換等の対応をとる必要がある。</t>
    <rPh sb="82" eb="87">
      <t>ブヒンコウカントウ</t>
    </rPh>
    <rPh sb="93" eb="95">
      <t>ヒツヨウ</t>
    </rPh>
    <phoneticPr fontId="4"/>
  </si>
  <si>
    <t>　平成30年度の事業開始に伴い浄化槽の設置管理を行っているが、令和5年度末時点の設置基数が23基であるため、使用料収入も僅かであることから、一般会計からの繰入金で補填し、運営しているところである。
　今後、浄化槽の経年劣化による老朽化や設置基数の増加に伴い維持管理費の増加が見込まれるため、使用料の増額改定の検討や汚水処理費を削減する取組を進めていく必要がある。
　なお、長期的には高齢化や人口減少に伴い、大幅な使用料収入の増加は見込めない。
　また、令和6年度から官庁会計から公営企業会計へ移行したため、収益的収支だけでなく資産価値及び事業に必要な経費をより正確に把握し、適切な運営を図っていく必要がある。</t>
    <rPh sb="31" eb="33">
      <t>レイワ</t>
    </rPh>
    <rPh sb="34" eb="36">
      <t>ネンド</t>
    </rPh>
    <rPh sb="36" eb="37">
      <t>マツ</t>
    </rPh>
    <rPh sb="37" eb="39">
      <t>ジテン</t>
    </rPh>
    <rPh sb="103" eb="106">
      <t>ジョウカソウ</t>
    </rPh>
    <rPh sb="107" eb="111">
      <t>ケイネンレッカ</t>
    </rPh>
    <rPh sb="114" eb="117">
      <t>ロウキュウカ</t>
    </rPh>
    <rPh sb="154" eb="156">
      <t>ケントウ</t>
    </rPh>
    <rPh sb="186" eb="189">
      <t>チョウキテキ</t>
    </rPh>
    <rPh sb="191" eb="194">
      <t>コウレイカ</t>
    </rPh>
    <rPh sb="195" eb="199">
      <t>ジンコウゲンショウ</t>
    </rPh>
    <rPh sb="200" eb="201">
      <t>トモナ</t>
    </rPh>
    <rPh sb="203" eb="205">
      <t>オオハバ</t>
    </rPh>
    <rPh sb="206" eb="211">
      <t>シヨウリョウシュウニュウ</t>
    </rPh>
    <rPh sb="212" eb="214">
      <t>ゾウカ</t>
    </rPh>
    <rPh sb="215" eb="217">
      <t>ミコ</t>
    </rPh>
    <rPh sb="226" eb="228">
      <t>レイワ</t>
    </rPh>
    <rPh sb="229" eb="231">
      <t>ネンド</t>
    </rPh>
    <rPh sb="233" eb="237">
      <t>カンチョウカイケイ</t>
    </rPh>
    <rPh sb="239" eb="245">
      <t>コウエイキギョウカイケイ</t>
    </rPh>
    <rPh sb="246" eb="248">
      <t>イコウ</t>
    </rPh>
    <rPh sb="253" eb="255">
      <t>シュウエキ</t>
    </rPh>
    <rPh sb="255" eb="256">
      <t>テキ</t>
    </rPh>
    <rPh sb="256" eb="258">
      <t>シュウシ</t>
    </rPh>
    <rPh sb="267" eb="268">
      <t>オヨ</t>
    </rPh>
    <rPh sb="269" eb="271">
      <t>ジギョウ</t>
    </rPh>
    <rPh sb="272" eb="274">
      <t>ヒツヨウ</t>
    </rPh>
    <rPh sb="275" eb="277">
      <t>ケイヒ</t>
    </rPh>
    <rPh sb="280" eb="282">
      <t>セイカク</t>
    </rPh>
    <rPh sb="283" eb="285">
      <t>ハアク</t>
    </rPh>
    <rPh sb="287" eb="289">
      <t>テキセツ</t>
    </rPh>
    <rPh sb="290" eb="292">
      <t>ウンエイ</t>
    </rPh>
    <rPh sb="293" eb="294">
      <t>ハカ</t>
    </rPh>
    <rPh sb="298" eb="3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</si>
</sst>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C4-462B-AAFF-9826D108178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6C4-462B-AAFF-9826D108178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formatCode="#,##0.00;&quot;△&quot;#,##0.00">
                  <c:v>0</c:v>
                </c:pt>
                <c:pt idx="1">
                  <c:v>100</c:v>
                </c:pt>
                <c:pt idx="2">
                  <c:v>100</c:v>
                </c:pt>
                <c:pt idx="3">
                  <c:v>100</c:v>
                </c:pt>
                <c:pt idx="4">
                  <c:v>100</c:v>
                </c:pt>
              </c:numCache>
            </c:numRef>
          </c:val>
          <c:extLst>
            <c:ext xmlns:c16="http://schemas.microsoft.com/office/drawing/2014/chart" uri="{C3380CC4-5D6E-409C-BE32-E72D297353CC}">
              <c16:uniqueId val="{00000000-6858-4C7D-BFA8-CD8CF772997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58.26</c:v>
                </c:pt>
                <c:pt idx="3">
                  <c:v>56.76</c:v>
                </c:pt>
                <c:pt idx="4">
                  <c:v>58.02</c:v>
                </c:pt>
              </c:numCache>
            </c:numRef>
          </c:val>
          <c:smooth val="0"/>
          <c:extLst>
            <c:ext xmlns:c16="http://schemas.microsoft.com/office/drawing/2014/chart" uri="{C3380CC4-5D6E-409C-BE32-E72D297353CC}">
              <c16:uniqueId val="{00000001-6858-4C7D-BFA8-CD8CF772997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B29-46A9-9DB2-533EBEC70ED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66.430000000000007</c:v>
                </c:pt>
                <c:pt idx="3">
                  <c:v>66.88</c:v>
                </c:pt>
                <c:pt idx="4">
                  <c:v>63.66</c:v>
                </c:pt>
              </c:numCache>
            </c:numRef>
          </c:val>
          <c:smooth val="0"/>
          <c:extLst>
            <c:ext xmlns:c16="http://schemas.microsoft.com/office/drawing/2014/chart" uri="{C3380CC4-5D6E-409C-BE32-E72D297353CC}">
              <c16:uniqueId val="{00000001-FB29-46A9-9DB2-533EBEC70ED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104.95</c:v>
                </c:pt>
                <c:pt idx="1">
                  <c:v>84.48</c:v>
                </c:pt>
                <c:pt idx="2">
                  <c:v>75.36</c:v>
                </c:pt>
                <c:pt idx="3">
                  <c:v>65.010000000000005</c:v>
                </c:pt>
                <c:pt idx="4">
                  <c:v>61.09</c:v>
                </c:pt>
              </c:numCache>
            </c:numRef>
          </c:val>
          <c:extLst>
            <c:ext xmlns:c16="http://schemas.microsoft.com/office/drawing/2014/chart" uri="{C3380CC4-5D6E-409C-BE32-E72D297353CC}">
              <c16:uniqueId val="{00000000-C47D-41CB-B21E-519A2F0F4BC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7D-41CB-B21E-519A2F0F4BC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BE-430B-84A6-90B341E5570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BE-430B-84A6-90B341E5570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AD-4C3E-A273-35FF67E8E65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AD-4C3E-A273-35FF67E8E65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15-4925-97AC-254C4EAF8E1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15-4925-97AC-254C4EAF8E1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5F-4262-A8A3-4DAFD497BBA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5F-4262-A8A3-4DAFD497BBA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1E-49B4-BFCD-57614B4B1AC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393.35</c:v>
                </c:pt>
                <c:pt idx="3">
                  <c:v>397.03</c:v>
                </c:pt>
                <c:pt idx="4">
                  <c:v>424.95</c:v>
                </c:pt>
              </c:numCache>
            </c:numRef>
          </c:val>
          <c:smooth val="0"/>
          <c:extLst>
            <c:ext xmlns:c16="http://schemas.microsoft.com/office/drawing/2014/chart" uri="{C3380CC4-5D6E-409C-BE32-E72D297353CC}">
              <c16:uniqueId val="{00000001-F81E-49B4-BFCD-57614B4B1AC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70.27</c:v>
                </c:pt>
                <c:pt idx="1">
                  <c:v>67.819999999999993</c:v>
                </c:pt>
                <c:pt idx="2">
                  <c:v>71.040000000000006</c:v>
                </c:pt>
                <c:pt idx="3">
                  <c:v>77.099999999999994</c:v>
                </c:pt>
                <c:pt idx="4">
                  <c:v>67.86</c:v>
                </c:pt>
              </c:numCache>
            </c:numRef>
          </c:val>
          <c:extLst>
            <c:ext xmlns:c16="http://schemas.microsoft.com/office/drawing/2014/chart" uri="{C3380CC4-5D6E-409C-BE32-E72D297353CC}">
              <c16:uniqueId val="{00000000-945B-4515-9048-71AE71E6A07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48.13</c:v>
                </c:pt>
                <c:pt idx="3">
                  <c:v>46.58</c:v>
                </c:pt>
                <c:pt idx="4">
                  <c:v>41.67</c:v>
                </c:pt>
              </c:numCache>
            </c:numRef>
          </c:val>
          <c:smooth val="0"/>
          <c:extLst>
            <c:ext xmlns:c16="http://schemas.microsoft.com/office/drawing/2014/chart" uri="{C3380CC4-5D6E-409C-BE32-E72D297353CC}">
              <c16:uniqueId val="{00000001-945B-4515-9048-71AE71E6A07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289.82</c:v>
                </c:pt>
                <c:pt idx="1">
                  <c:v>267.35000000000002</c:v>
                </c:pt>
                <c:pt idx="2">
                  <c:v>248.55</c:v>
                </c:pt>
                <c:pt idx="3">
                  <c:v>258.37</c:v>
                </c:pt>
                <c:pt idx="4">
                  <c:v>238.55</c:v>
                </c:pt>
              </c:numCache>
            </c:numRef>
          </c:val>
          <c:extLst>
            <c:ext xmlns:c16="http://schemas.microsoft.com/office/drawing/2014/chart" uri="{C3380CC4-5D6E-409C-BE32-E72D297353CC}">
              <c16:uniqueId val="{00000000-F8B0-4CDF-B0F5-91D80D18797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301.54000000000002</c:v>
                </c:pt>
                <c:pt idx="3">
                  <c:v>311.73</c:v>
                </c:pt>
                <c:pt idx="4">
                  <c:v>326.49</c:v>
                </c:pt>
              </c:numCache>
            </c:numRef>
          </c:val>
          <c:smooth val="0"/>
          <c:extLst>
            <c:ext xmlns:c16="http://schemas.microsoft.com/office/drawing/2014/chart" uri="{C3380CC4-5D6E-409C-BE32-E72D297353CC}">
              <c16:uniqueId val="{00000001-F8B0-4CDF-B0F5-91D80D18797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富山県　立山町</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法非適用</v>
      </c>
      <c r="C8" s="59"/>
      <c r="D8" s="59"/>
      <c r="E8" s="59"/>
      <c r="F8" s="59"/>
      <c r="G8" s="59"/>
      <c r="H8" s="59"/>
      <c r="I8" s="59" t="str">
        <f>データ!J6</f>
        <v>下水道事業</v>
      </c>
      <c r="J8" s="59"/>
      <c r="K8" s="59"/>
      <c r="L8" s="59"/>
      <c r="M8" s="59"/>
      <c r="N8" s="59"/>
      <c r="O8" s="59"/>
      <c r="P8" s="59" t="str">
        <f>データ!K6</f>
        <v>特定地域生活排水処理</v>
      </c>
      <c r="Q8" s="59"/>
      <c r="R8" s="59"/>
      <c r="S8" s="59"/>
      <c r="T8" s="59"/>
      <c r="U8" s="59"/>
      <c r="V8" s="59"/>
      <c r="W8" s="59" t="str">
        <f>データ!L6</f>
        <v>K3</v>
      </c>
      <c r="X8" s="59"/>
      <c r="Y8" s="59"/>
      <c r="Z8" s="59"/>
      <c r="AA8" s="59"/>
      <c r="AB8" s="59"/>
      <c r="AC8" s="59"/>
      <c r="AD8" s="60" t="str">
        <f>データ!$M$6</f>
        <v>非設置</v>
      </c>
      <c r="AE8" s="60"/>
      <c r="AF8" s="60"/>
      <c r="AG8" s="60"/>
      <c r="AH8" s="60"/>
      <c r="AI8" s="60"/>
      <c r="AJ8" s="60"/>
      <c r="AK8" s="3"/>
      <c r="AL8" s="48">
        <f>データ!S6</f>
        <v>24567</v>
      </c>
      <c r="AM8" s="48"/>
      <c r="AN8" s="48"/>
      <c r="AO8" s="48"/>
      <c r="AP8" s="48"/>
      <c r="AQ8" s="48"/>
      <c r="AR8" s="48"/>
      <c r="AS8" s="48"/>
      <c r="AT8" s="47">
        <f>データ!T6</f>
        <v>307.29000000000002</v>
      </c>
      <c r="AU8" s="47"/>
      <c r="AV8" s="47"/>
      <c r="AW8" s="47"/>
      <c r="AX8" s="47"/>
      <c r="AY8" s="47"/>
      <c r="AZ8" s="47"/>
      <c r="BA8" s="47"/>
      <c r="BB8" s="47">
        <f>データ!U6</f>
        <v>79.95</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0.27</v>
      </c>
      <c r="Q10" s="47"/>
      <c r="R10" s="47"/>
      <c r="S10" s="47"/>
      <c r="T10" s="47"/>
      <c r="U10" s="47"/>
      <c r="V10" s="47"/>
      <c r="W10" s="47">
        <f>データ!Q6</f>
        <v>100</v>
      </c>
      <c r="X10" s="47"/>
      <c r="Y10" s="47"/>
      <c r="Z10" s="47"/>
      <c r="AA10" s="47"/>
      <c r="AB10" s="47"/>
      <c r="AC10" s="47"/>
      <c r="AD10" s="48">
        <f>データ!R6</f>
        <v>3740</v>
      </c>
      <c r="AE10" s="48"/>
      <c r="AF10" s="48"/>
      <c r="AG10" s="48"/>
      <c r="AH10" s="48"/>
      <c r="AI10" s="48"/>
      <c r="AJ10" s="48"/>
      <c r="AK10" s="2"/>
      <c r="AL10" s="48">
        <f>データ!V6</f>
        <v>65</v>
      </c>
      <c r="AM10" s="48"/>
      <c r="AN10" s="48"/>
      <c r="AO10" s="48"/>
      <c r="AP10" s="48"/>
      <c r="AQ10" s="48"/>
      <c r="AR10" s="48"/>
      <c r="AS10" s="48"/>
      <c r="AT10" s="47">
        <f>データ!W6</f>
        <v>0.01</v>
      </c>
      <c r="AU10" s="47"/>
      <c r="AV10" s="47"/>
      <c r="AW10" s="47"/>
      <c r="AX10" s="47"/>
      <c r="AY10" s="47"/>
      <c r="AZ10" s="47"/>
      <c r="BA10" s="47"/>
      <c r="BB10" s="47">
        <f>データ!X6</f>
        <v>6500</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116</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117</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118</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NXt8lwWCObRpvWV/mdwntXbj7Yy9zsxunyL0RL6/NwK3368ncWmng6eoRsv8WeUpujIJOJFJp1J9+Y8pn4qjAw==" saltValue="BQZL5onFp9M2TdHVhJF5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66" t="s">
        <v>53</v>
      </c>
      <c r="I3" s="67"/>
      <c r="J3" s="67"/>
      <c r="K3" s="67"/>
      <c r="L3" s="67"/>
      <c r="M3" s="67"/>
      <c r="N3" s="67"/>
      <c r="O3" s="67"/>
      <c r="P3" s="67"/>
      <c r="Q3" s="67"/>
      <c r="R3" s="67"/>
      <c r="S3" s="67"/>
      <c r="T3" s="67"/>
      <c r="U3" s="67"/>
      <c r="V3" s="67"/>
      <c r="W3" s="67"/>
      <c r="X3" s="68"/>
      <c r="Y3" s="72" t="s">
        <v>54</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55</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5" x14ac:dyDescent="0.15">
      <c r="A4" s="14" t="s">
        <v>56</v>
      </c>
      <c r="B4" s="16"/>
      <c r="C4" s="16"/>
      <c r="D4" s="16"/>
      <c r="E4" s="16"/>
      <c r="F4" s="16"/>
      <c r="G4" s="16"/>
      <c r="H4" s="69"/>
      <c r="I4" s="70"/>
      <c r="J4" s="70"/>
      <c r="K4" s="70"/>
      <c r="L4" s="70"/>
      <c r="M4" s="70"/>
      <c r="N4" s="70"/>
      <c r="O4" s="70"/>
      <c r="P4" s="70"/>
      <c r="Q4" s="70"/>
      <c r="R4" s="70"/>
      <c r="S4" s="70"/>
      <c r="T4" s="70"/>
      <c r="U4" s="70"/>
      <c r="V4" s="70"/>
      <c r="W4" s="70"/>
      <c r="X4" s="71"/>
      <c r="Y4" s="65" t="s">
        <v>57</v>
      </c>
      <c r="Z4" s="65"/>
      <c r="AA4" s="65"/>
      <c r="AB4" s="65"/>
      <c r="AC4" s="65"/>
      <c r="AD4" s="65"/>
      <c r="AE4" s="65"/>
      <c r="AF4" s="65"/>
      <c r="AG4" s="65"/>
      <c r="AH4" s="65"/>
      <c r="AI4" s="65"/>
      <c r="AJ4" s="65" t="s">
        <v>58</v>
      </c>
      <c r="AK4" s="65"/>
      <c r="AL4" s="65"/>
      <c r="AM4" s="65"/>
      <c r="AN4" s="65"/>
      <c r="AO4" s="65"/>
      <c r="AP4" s="65"/>
      <c r="AQ4" s="65"/>
      <c r="AR4" s="65"/>
      <c r="AS4" s="65"/>
      <c r="AT4" s="65"/>
      <c r="AU4" s="65" t="s">
        <v>59</v>
      </c>
      <c r="AV4" s="65"/>
      <c r="AW4" s="65"/>
      <c r="AX4" s="65"/>
      <c r="AY4" s="65"/>
      <c r="AZ4" s="65"/>
      <c r="BA4" s="65"/>
      <c r="BB4" s="65"/>
      <c r="BC4" s="65"/>
      <c r="BD4" s="65"/>
      <c r="BE4" s="65"/>
      <c r="BF4" s="65" t="s">
        <v>60</v>
      </c>
      <c r="BG4" s="65"/>
      <c r="BH4" s="65"/>
      <c r="BI4" s="65"/>
      <c r="BJ4" s="65"/>
      <c r="BK4" s="65"/>
      <c r="BL4" s="65"/>
      <c r="BM4" s="65"/>
      <c r="BN4" s="65"/>
      <c r="BO4" s="65"/>
      <c r="BP4" s="65"/>
      <c r="BQ4" s="65" t="s">
        <v>61</v>
      </c>
      <c r="BR4" s="65"/>
      <c r="BS4" s="65"/>
      <c r="BT4" s="65"/>
      <c r="BU4" s="65"/>
      <c r="BV4" s="65"/>
      <c r="BW4" s="65"/>
      <c r="BX4" s="65"/>
      <c r="BY4" s="65"/>
      <c r="BZ4" s="65"/>
      <c r="CA4" s="65"/>
      <c r="CB4" s="65" t="s">
        <v>62</v>
      </c>
      <c r="CC4" s="65"/>
      <c r="CD4" s="65"/>
      <c r="CE4" s="65"/>
      <c r="CF4" s="65"/>
      <c r="CG4" s="65"/>
      <c r="CH4" s="65"/>
      <c r="CI4" s="65"/>
      <c r="CJ4" s="65"/>
      <c r="CK4" s="65"/>
      <c r="CL4" s="65"/>
      <c r="CM4" s="65" t="s">
        <v>63</v>
      </c>
      <c r="CN4" s="65"/>
      <c r="CO4" s="65"/>
      <c r="CP4" s="65"/>
      <c r="CQ4" s="65"/>
      <c r="CR4" s="65"/>
      <c r="CS4" s="65"/>
      <c r="CT4" s="65"/>
      <c r="CU4" s="65"/>
      <c r="CV4" s="65"/>
      <c r="CW4" s="65"/>
      <c r="CX4" s="65" t="s">
        <v>64</v>
      </c>
      <c r="CY4" s="65"/>
      <c r="CZ4" s="65"/>
      <c r="DA4" s="65"/>
      <c r="DB4" s="65"/>
      <c r="DC4" s="65"/>
      <c r="DD4" s="65"/>
      <c r="DE4" s="65"/>
      <c r="DF4" s="65"/>
      <c r="DG4" s="65"/>
      <c r="DH4" s="65"/>
      <c r="DI4" s="65" t="s">
        <v>65</v>
      </c>
      <c r="DJ4" s="65"/>
      <c r="DK4" s="65"/>
      <c r="DL4" s="65"/>
      <c r="DM4" s="65"/>
      <c r="DN4" s="65"/>
      <c r="DO4" s="65"/>
      <c r="DP4" s="65"/>
      <c r="DQ4" s="65"/>
      <c r="DR4" s="65"/>
      <c r="DS4" s="65"/>
      <c r="DT4" s="65" t="s">
        <v>66</v>
      </c>
      <c r="DU4" s="65"/>
      <c r="DV4" s="65"/>
      <c r="DW4" s="65"/>
      <c r="DX4" s="65"/>
      <c r="DY4" s="65"/>
      <c r="DZ4" s="65"/>
      <c r="EA4" s="65"/>
      <c r="EB4" s="65"/>
      <c r="EC4" s="65"/>
      <c r="ED4" s="65"/>
      <c r="EE4" s="65" t="s">
        <v>67</v>
      </c>
      <c r="EF4" s="65"/>
      <c r="EG4" s="65"/>
      <c r="EH4" s="65"/>
      <c r="EI4" s="65"/>
      <c r="EJ4" s="65"/>
      <c r="EK4" s="65"/>
      <c r="EL4" s="65"/>
      <c r="EM4" s="65"/>
      <c r="EN4" s="65"/>
      <c r="EO4" s="65"/>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163236</v>
      </c>
      <c r="D6" s="19">
        <f t="shared" si="3"/>
        <v>47</v>
      </c>
      <c r="E6" s="19">
        <f t="shared" si="3"/>
        <v>18</v>
      </c>
      <c r="F6" s="19">
        <f t="shared" si="3"/>
        <v>0</v>
      </c>
      <c r="G6" s="19">
        <f t="shared" si="3"/>
        <v>0</v>
      </c>
      <c r="H6" s="19" t="str">
        <f t="shared" si="3"/>
        <v>富山県　立山町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0.27</v>
      </c>
      <c r="Q6" s="20">
        <f t="shared" si="3"/>
        <v>100</v>
      </c>
      <c r="R6" s="20">
        <f t="shared" si="3"/>
        <v>3740</v>
      </c>
      <c r="S6" s="20">
        <f t="shared" si="3"/>
        <v>24567</v>
      </c>
      <c r="T6" s="20">
        <f t="shared" si="3"/>
        <v>307.29000000000002</v>
      </c>
      <c r="U6" s="20">
        <f t="shared" si="3"/>
        <v>79.95</v>
      </c>
      <c r="V6" s="20">
        <f t="shared" si="3"/>
        <v>65</v>
      </c>
      <c r="W6" s="20">
        <f t="shared" si="3"/>
        <v>0.01</v>
      </c>
      <c r="X6" s="20">
        <f t="shared" si="3"/>
        <v>6500</v>
      </c>
      <c r="Y6" s="21">
        <f>IF(Y7="",NA(),Y7)</f>
        <v>104.95</v>
      </c>
      <c r="Z6" s="21">
        <f t="shared" ref="Z6:AH6" si="4">IF(Z7="",NA(),Z7)</f>
        <v>84.48</v>
      </c>
      <c r="AA6" s="21">
        <f t="shared" si="4"/>
        <v>75.36</v>
      </c>
      <c r="AB6" s="21">
        <f t="shared" si="4"/>
        <v>65.010000000000005</v>
      </c>
      <c r="AC6" s="21">
        <f t="shared" si="4"/>
        <v>61.09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421.25</v>
      </c>
      <c r="BL6" s="21">
        <f t="shared" si="7"/>
        <v>398.42</v>
      </c>
      <c r="BM6" s="21">
        <f t="shared" si="7"/>
        <v>393.35</v>
      </c>
      <c r="BN6" s="21">
        <f t="shared" si="7"/>
        <v>397.03</v>
      </c>
      <c r="BO6" s="21">
        <f t="shared" si="7"/>
        <v>424.95</v>
      </c>
      <c r="BP6" s="20" t="str">
        <f>IF(BP7="","",IF(BP7="-","【-】","【"&amp;SUBSTITUTE(TEXT(BP7,"#,##0.00"),"-","△")&amp;"】"))</f>
        <v>【349.83】</v>
      </c>
      <c r="BQ6" s="21">
        <f>IF(BQ7="",NA(),BQ7)</f>
        <v>70.27</v>
      </c>
      <c r="BR6" s="21">
        <f t="shared" ref="BR6:BZ6" si="8">IF(BR7="",NA(),BR7)</f>
        <v>67.819999999999993</v>
      </c>
      <c r="BS6" s="21">
        <f t="shared" si="8"/>
        <v>71.040000000000006</v>
      </c>
      <c r="BT6" s="21">
        <f t="shared" si="8"/>
        <v>77.099999999999994</v>
      </c>
      <c r="BU6" s="21">
        <f t="shared" si="8"/>
        <v>67.86</v>
      </c>
      <c r="BV6" s="21">
        <f t="shared" si="8"/>
        <v>53.23</v>
      </c>
      <c r="BW6" s="21">
        <f t="shared" si="8"/>
        <v>50.7</v>
      </c>
      <c r="BX6" s="21">
        <f t="shared" si="8"/>
        <v>48.13</v>
      </c>
      <c r="BY6" s="21">
        <f t="shared" si="8"/>
        <v>46.58</v>
      </c>
      <c r="BZ6" s="21">
        <f t="shared" si="8"/>
        <v>41.67</v>
      </c>
      <c r="CA6" s="20" t="str">
        <f>IF(CA7="","",IF(CA7="-","【-】","【"&amp;SUBSTITUTE(TEXT(CA7,"#,##0.00"),"-","△")&amp;"】"))</f>
        <v>【53.65】</v>
      </c>
      <c r="CB6" s="21">
        <f>IF(CB7="",NA(),CB7)</f>
        <v>289.82</v>
      </c>
      <c r="CC6" s="21">
        <f t="shared" ref="CC6:CK6" si="9">IF(CC7="",NA(),CC7)</f>
        <v>267.35000000000002</v>
      </c>
      <c r="CD6" s="21">
        <f t="shared" si="9"/>
        <v>248.55</v>
      </c>
      <c r="CE6" s="21">
        <f t="shared" si="9"/>
        <v>258.37</v>
      </c>
      <c r="CF6" s="21">
        <f t="shared" si="9"/>
        <v>238.55</v>
      </c>
      <c r="CG6" s="21">
        <f t="shared" si="9"/>
        <v>283.3</v>
      </c>
      <c r="CH6" s="21">
        <f t="shared" si="9"/>
        <v>289.81</v>
      </c>
      <c r="CI6" s="21">
        <f t="shared" si="9"/>
        <v>301.54000000000002</v>
      </c>
      <c r="CJ6" s="21">
        <f t="shared" si="9"/>
        <v>311.73</v>
      </c>
      <c r="CK6" s="21">
        <f t="shared" si="9"/>
        <v>326.49</v>
      </c>
      <c r="CL6" s="20" t="str">
        <f>IF(CL7="","",IF(CL7="-","【-】","【"&amp;SUBSTITUTE(TEXT(CL7,"#,##0.00"),"-","△")&amp;"】"))</f>
        <v>【307.86】</v>
      </c>
      <c r="CM6" s="20">
        <f>IF(CM7="",NA(),CM7)</f>
        <v>0</v>
      </c>
      <c r="CN6" s="21">
        <f t="shared" ref="CN6:CV6" si="10">IF(CN7="",NA(),CN7)</f>
        <v>100</v>
      </c>
      <c r="CO6" s="21">
        <f t="shared" si="10"/>
        <v>100</v>
      </c>
      <c r="CP6" s="21">
        <f t="shared" si="10"/>
        <v>100</v>
      </c>
      <c r="CQ6" s="21">
        <f t="shared" si="10"/>
        <v>100</v>
      </c>
      <c r="CR6" s="21">
        <f t="shared" si="10"/>
        <v>55.96</v>
      </c>
      <c r="CS6" s="21">
        <f t="shared" si="10"/>
        <v>56.45</v>
      </c>
      <c r="CT6" s="21">
        <f t="shared" si="10"/>
        <v>58.26</v>
      </c>
      <c r="CU6" s="21">
        <f t="shared" si="10"/>
        <v>56.76</v>
      </c>
      <c r="CV6" s="21">
        <f t="shared" si="10"/>
        <v>58.02</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54.99</v>
      </c>
      <c r="DE6" s="21">
        <f t="shared" si="11"/>
        <v>66.430000000000007</v>
      </c>
      <c r="DF6" s="21">
        <f t="shared" si="11"/>
        <v>66.88</v>
      </c>
      <c r="DG6" s="21">
        <f t="shared" si="11"/>
        <v>63.66</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163236</v>
      </c>
      <c r="D7" s="23">
        <v>47</v>
      </c>
      <c r="E7" s="23">
        <v>18</v>
      </c>
      <c r="F7" s="23">
        <v>0</v>
      </c>
      <c r="G7" s="23">
        <v>0</v>
      </c>
      <c r="H7" s="23" t="s">
        <v>97</v>
      </c>
      <c r="I7" s="23" t="s">
        <v>98</v>
      </c>
      <c r="J7" s="23" t="s">
        <v>99</v>
      </c>
      <c r="K7" s="23" t="s">
        <v>100</v>
      </c>
      <c r="L7" s="23" t="s">
        <v>101</v>
      </c>
      <c r="M7" s="23" t="s">
        <v>102</v>
      </c>
      <c r="N7" s="24" t="s">
        <v>103</v>
      </c>
      <c r="O7" s="24" t="s">
        <v>104</v>
      </c>
      <c r="P7" s="24">
        <v>0.27</v>
      </c>
      <c r="Q7" s="24">
        <v>100</v>
      </c>
      <c r="R7" s="24">
        <v>3740</v>
      </c>
      <c r="S7" s="24">
        <v>24567</v>
      </c>
      <c r="T7" s="24">
        <v>307.29000000000002</v>
      </c>
      <c r="U7" s="24">
        <v>79.95</v>
      </c>
      <c r="V7" s="24">
        <v>65</v>
      </c>
      <c r="W7" s="24">
        <v>0.01</v>
      </c>
      <c r="X7" s="24">
        <v>6500</v>
      </c>
      <c r="Y7" s="24">
        <v>104.95</v>
      </c>
      <c r="Z7" s="24">
        <v>84.48</v>
      </c>
      <c r="AA7" s="24">
        <v>75.36</v>
      </c>
      <c r="AB7" s="24">
        <v>65.010000000000005</v>
      </c>
      <c r="AC7" s="24">
        <v>61.09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421.25</v>
      </c>
      <c r="BL7" s="24">
        <v>398.42</v>
      </c>
      <c r="BM7" s="24">
        <v>393.35</v>
      </c>
      <c r="BN7" s="24">
        <v>397.03</v>
      </c>
      <c r="BO7" s="24">
        <v>424.95</v>
      </c>
      <c r="BP7" s="24">
        <v>349.83</v>
      </c>
      <c r="BQ7" s="24">
        <v>70.27</v>
      </c>
      <c r="BR7" s="24">
        <v>67.819999999999993</v>
      </c>
      <c r="BS7" s="24">
        <v>71.040000000000006</v>
      </c>
      <c r="BT7" s="24">
        <v>77.099999999999994</v>
      </c>
      <c r="BU7" s="24">
        <v>67.86</v>
      </c>
      <c r="BV7" s="24">
        <v>53.23</v>
      </c>
      <c r="BW7" s="24">
        <v>50.7</v>
      </c>
      <c r="BX7" s="24">
        <v>48.13</v>
      </c>
      <c r="BY7" s="24">
        <v>46.58</v>
      </c>
      <c r="BZ7" s="24">
        <v>41.67</v>
      </c>
      <c r="CA7" s="24">
        <v>53.65</v>
      </c>
      <c r="CB7" s="24">
        <v>289.82</v>
      </c>
      <c r="CC7" s="24">
        <v>267.35000000000002</v>
      </c>
      <c r="CD7" s="24">
        <v>248.55</v>
      </c>
      <c r="CE7" s="24">
        <v>258.37</v>
      </c>
      <c r="CF7" s="24">
        <v>238.55</v>
      </c>
      <c r="CG7" s="24">
        <v>283.3</v>
      </c>
      <c r="CH7" s="24">
        <v>289.81</v>
      </c>
      <c r="CI7" s="24">
        <v>301.54000000000002</v>
      </c>
      <c r="CJ7" s="24">
        <v>311.73</v>
      </c>
      <c r="CK7" s="24">
        <v>326.49</v>
      </c>
      <c r="CL7" s="24">
        <v>307.86</v>
      </c>
      <c r="CM7" s="24">
        <v>0</v>
      </c>
      <c r="CN7" s="24">
        <v>100</v>
      </c>
      <c r="CO7" s="24">
        <v>100</v>
      </c>
      <c r="CP7" s="24">
        <v>100</v>
      </c>
      <c r="CQ7" s="24">
        <v>100</v>
      </c>
      <c r="CR7" s="24">
        <v>55.96</v>
      </c>
      <c r="CS7" s="24">
        <v>56.45</v>
      </c>
      <c r="CT7" s="24">
        <v>58.26</v>
      </c>
      <c r="CU7" s="24">
        <v>56.76</v>
      </c>
      <c r="CV7" s="24">
        <v>58.02</v>
      </c>
      <c r="CW7" s="24">
        <v>54.61</v>
      </c>
      <c r="CX7" s="24">
        <v>100</v>
      </c>
      <c r="CY7" s="24">
        <v>100</v>
      </c>
      <c r="CZ7" s="24">
        <v>100</v>
      </c>
      <c r="DA7" s="24">
        <v>100</v>
      </c>
      <c r="DB7" s="24">
        <v>100</v>
      </c>
      <c r="DC7" s="24">
        <v>60.12</v>
      </c>
      <c r="DD7" s="24">
        <v>54.99</v>
      </c>
      <c r="DE7" s="24">
        <v>66.430000000000007</v>
      </c>
      <c r="DF7" s="24">
        <v>66.88</v>
      </c>
      <c r="DG7" s="24">
        <v>63.66</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2025-01-24T07:40:34Z</dcterms:created>
  <dcterms:modified xsi:type="dcterms:W3CDTF">2025-01-30T00:45:26Z</dcterms:modified>
  <cp:category/>
</cp:coreProperties>
</file>