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3立山町○\上水道\"/>
    </mc:Choice>
  </mc:AlternateContent>
  <xr:revisionPtr revIDLastSave="0" documentId="13_ncr:1_{F1E5EBDF-51C3-400A-ABEB-626CC89CF1AC}" xr6:coauthVersionLast="36" xr6:coauthVersionMax="36" xr10:uidLastSave="{00000000-0000-0000-0000-000000000000}"/>
  <workbookProtection workbookAlgorithmName="SHA-512" workbookHashValue="GHwXJpxE2uLVeUdQw2Rkk/qg5ufaWxLBTqGg2tZUQdGyHIJdaMsYxJiBExuPTYbe5DBN6PETmWClRAGi7F7AoA==" workbookSaltValue="dkdRcfMrA+6iNiPyefZA7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H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<sst xmlns="http://schemas.openxmlformats.org/spreadsheetml/2006/main" count="228" uniqueCount="112">
  <si>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</si>
  <si>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</si>
  <si>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</si>
  <si>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</si>
  <si>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</si>
  <si>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</si>
  <si>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</si>
  <si>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</si>
  <si>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</si>
  <si>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</si>
  <si>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</si>
  <si>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</si>
  <si>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</si>
  <si>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</si>
  <si>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</si>
  <si>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</si>
  <si>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</si>
  <si>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</si>
  <si>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</si>
  <si>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</si>
  <si>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</si>
  <si>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</si>
  <si>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</si>
  <si>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</si>
  <si>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</si>
  <si>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</si>
  <si>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</si>
  <si>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</si>
  <si>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</si>
  <si>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</si>
  <si>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</si>
  <si>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</si>
  <si>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</si>
  <si>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</si>
  <si>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</si>
  <si>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</si>
  <si>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</si>
  <si>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</si>
  <si>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</si>
  <si>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</si>
  <si>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</si>
  <si>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</si>
  <si>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</si>
  <si>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</si>
  <si>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</si>
  <si>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</si>
  <si>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</si>
  <si>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</si>
  <si>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</si>
  <si>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</si>
  <si>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</si>
  <si>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</si>
  <si>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</si>
  <si>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</si>
  <si>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</si>
  <si>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</si>
  <si>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</si>
  <si>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</si>
  <si>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</si>
  <si>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</si>
  <si>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</si>
  <si>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</si>
  <si>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</si>
  <si>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</si>
  <si>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</si>
  <si>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</si>
  <si>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</si>
  <si>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</si>
  <si>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</si>
  <si>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</si>
  <si>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</si>
  <si>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</si>
  <si>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</si>
  <si>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</si>
  <si>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</si>
  <si>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</si>
  <si>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</si>
  <si>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</si>
  <si>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</si>
  <si>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</si>
  <si>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</si>
  <si>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</si>
  <si>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</si>
  <si>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</si>
  <si>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</si>
  <si>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</si>
  <si>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</si>
  <si>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</si>
  <si>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</si>
  <si>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</si>
  <si>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</si>
  <si>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</si>
  <si>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</si>
  <si>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</si>
  <si>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</si>
  <si>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</si>
  <si>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</si>
  <si>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</si>
  <si>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</si>
  <si>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</si>
  <si>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</si>
  <si>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</si>
  <si>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</si>
  <si>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</si>
  <si>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</si>
  <si>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</si>
  <si>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</si>
  <si>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</si>
  <si>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</si>
  <si>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・経常収支比率が100％を超えており、単年度収支黒字が継続している。
・企業債残高対給水収益比率は、近年対前年比で高くなり、Ｒ６年度は類似団体平均よりも若干上回ったため、今後も過度な投資で起債残高が増加しないよう適切な事業運営に努めていく。
・料金回収率が100%を超えており、給水に係る費用分は、水道料金により賄っていることがわかる。
・給水原価が類似団体平均値より大幅に低く、水道水が比較的安価に作られていることがわかる。
・有収率が類似団体平均値を上回っているが、今後も計画的な管路の更新等で漏水を未然に防ぎたい。
　単年度収支黒字が継続してはいるものの、流動比率が類似団体平均より低くなっていることから、突発的な老朽管更新や施設更新の支払いに対応出来るよう、流動資産比率を高める経営改善を図っていく必要がある。
　なお、現在経営は比較的健全であると考えるが、今後は給水人口の減少が見込まれることや、老朽管路の更新を継続して進めていく必要もあり、令和２，４年度と段階的に水道料金を増額改定し、財源の確保を行ったところである。</t>
    <rPh sb="57" eb="58">
      <t>タカ</t>
    </rPh>
    <rPh sb="76" eb="78">
      <t>ジャッカン</t>
    </rPh>
    <rPh sb="78" eb="79">
      <t>ウワ</t>
    </rPh>
    <phoneticPr fontId="4"/>
  </si>
  <si>
    <t>　管路経年化率は高度経済成長期に布設した管路等の更新が計画的に進んでおらず、管路の老朽化が進んでおり悪化してきていた。
　このような中、漏水が頻発したことから、令和元年度に老朽管緊急更新整備計画を策定し、基幹的管路を計画的に更新していくこととした。
　令和２，４年度の段階的な水道料金の改定等により更新財源を確保したことから、今後も計画的に老朽管等の更新を進めていくところである。</t>
    <phoneticPr fontId="4"/>
  </si>
  <si>
    <t>　経営は比較的健全であると考える。しかし、施設及び管路の老朽化が進んでおり、計画に沿った改修を要するも、減価償却時にその全てを更新することは技術的にも経営的にも難しいため、令和元年度に策定した老朽管緊急更新整備計画に基づいた効果的な更新を要する。
　また、今後の給水人口減や老朽管緊急更新整備に要する財源を確保するため、支出分野の見直しと合わせ、令和２年度から水道料金の改定にかかる条例改正を行ったところであるが、収支状況を踏まえ計画的に事業を推進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</si>
</sst>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0.37</c:v>
                </c:pt>
                <c:pt idx="1">
                  <c:v>1.26</c:v>
                </c:pt>
                <c:pt idx="2">
                  <c:v>0.64</c:v>
                </c:pt>
                <c:pt idx="3">
                  <c:v>0.56999999999999995</c:v>
                </c:pt>
                <c:pt idx="4">
                  <c:v>0.56000000000000005</c:v>
                </c:pt>
              </c:numCache>
            </c:numRef>
          </c:val>
          <c:extLst>
            <c:ext xmlns:c16="http://schemas.microsoft.com/office/drawing/2014/chart" uri="{C3380CC4-5D6E-409C-BE32-E72D297353CC}">
              <c16:uniqueId val="{00000000-D999-4289-8D56-BD5BC06963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D999-4289-8D56-BD5BC06963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66.13</c:v>
                </c:pt>
                <c:pt idx="1">
                  <c:v>65.849999999999994</c:v>
                </c:pt>
                <c:pt idx="2">
                  <c:v>64.72</c:v>
                </c:pt>
                <c:pt idx="3">
                  <c:v>65.209999999999994</c:v>
                </c:pt>
                <c:pt idx="4">
                  <c:v>62.44</c:v>
                </c:pt>
              </c:numCache>
            </c:numRef>
          </c:val>
          <c:extLst>
            <c:ext xmlns:c16="http://schemas.microsoft.com/office/drawing/2014/chart" uri="{C3380CC4-5D6E-409C-BE32-E72D297353CC}">
              <c16:uniqueId val="{00000000-9125-4D2C-861B-C24C761DF7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125-4D2C-861B-C24C761DF7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89.75</c:v>
                </c:pt>
                <c:pt idx="1">
                  <c:v>82.75</c:v>
                </c:pt>
                <c:pt idx="2">
                  <c:v>82.75</c:v>
                </c:pt>
                <c:pt idx="3">
                  <c:v>82.75</c:v>
                </c:pt>
                <c:pt idx="4">
                  <c:v>82.75</c:v>
                </c:pt>
              </c:numCache>
            </c:numRef>
          </c:val>
          <c:extLst>
            <c:ext xmlns:c16="http://schemas.microsoft.com/office/drawing/2014/chart" uri="{C3380CC4-5D6E-409C-BE32-E72D297353CC}">
              <c16:uniqueId val="{00000000-F7F5-4F84-B08A-61E00D15C5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7F5-4F84-B08A-61E00D15C5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114.24</c:v>
                </c:pt>
                <c:pt idx="1">
                  <c:v>112.89</c:v>
                </c:pt>
                <c:pt idx="2">
                  <c:v>117.81</c:v>
                </c:pt>
                <c:pt idx="3">
                  <c:v>120.21</c:v>
                </c:pt>
                <c:pt idx="4">
                  <c:v>117.7</c:v>
                </c:pt>
              </c:numCache>
            </c:numRef>
          </c:val>
          <c:extLst>
            <c:ext xmlns:c16="http://schemas.microsoft.com/office/drawing/2014/chart" uri="{C3380CC4-5D6E-409C-BE32-E72D297353CC}">
              <c16:uniqueId val="{00000000-43BC-465B-AFEC-F837BE0405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43BC-465B-AFEC-F837BE0405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46.06</c:v>
                </c:pt>
                <c:pt idx="1">
                  <c:v>46.3</c:v>
                </c:pt>
                <c:pt idx="2">
                  <c:v>47.1</c:v>
                </c:pt>
                <c:pt idx="3">
                  <c:v>47.83</c:v>
                </c:pt>
                <c:pt idx="4">
                  <c:v>48.41</c:v>
                </c:pt>
              </c:numCache>
            </c:numRef>
          </c:val>
          <c:extLst>
            <c:ext xmlns:c16="http://schemas.microsoft.com/office/drawing/2014/chart" uri="{C3380CC4-5D6E-409C-BE32-E72D297353CC}">
              <c16:uniqueId val="{00000000-C538-4543-9EC2-A04E133560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538-4543-9EC2-A04E133560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33.020000000000003</c:v>
                </c:pt>
                <c:pt idx="1">
                  <c:v>32.94</c:v>
                </c:pt>
                <c:pt idx="2">
                  <c:v>32.409999999999997</c:v>
                </c:pt>
                <c:pt idx="3">
                  <c:v>31.76</c:v>
                </c:pt>
                <c:pt idx="4">
                  <c:v>32.700000000000003</c:v>
                </c:pt>
              </c:numCache>
            </c:numRef>
          </c:val>
          <c:extLst>
            <c:ext xmlns:c16="http://schemas.microsoft.com/office/drawing/2014/chart" uri="{C3380CC4-5D6E-409C-BE32-E72D297353CC}">
              <c16:uniqueId val="{00000000-C4C7-4E40-A929-94B248E4AB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C4C7-4E40-A929-94B248E4AB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B-4CB9-8FFA-41058BA0CB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CF1B-4CB9-8FFA-41058BA0CB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180.27</c:v>
                </c:pt>
                <c:pt idx="1">
                  <c:v>158</c:v>
                </c:pt>
                <c:pt idx="2">
                  <c:v>203.31</c:v>
                </c:pt>
                <c:pt idx="3">
                  <c:v>242.06</c:v>
                </c:pt>
                <c:pt idx="4">
                  <c:v>246.24</c:v>
                </c:pt>
              </c:numCache>
            </c:numRef>
          </c:val>
          <c:extLst>
            <c:ext xmlns:c16="http://schemas.microsoft.com/office/drawing/2014/chart" uri="{C3380CC4-5D6E-409C-BE32-E72D297353CC}">
              <c16:uniqueId val="{00000000-ACCD-4FCF-9DB8-E32DBC9936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CCD-4FCF-9DB8-E32DBC9936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443.77</c:v>
                </c:pt>
                <c:pt idx="1">
                  <c:v>439.06</c:v>
                </c:pt>
                <c:pt idx="2">
                  <c:v>427.99</c:v>
                </c:pt>
                <c:pt idx="3">
                  <c:v>398.53</c:v>
                </c:pt>
                <c:pt idx="4">
                  <c:v>403.84</c:v>
                </c:pt>
              </c:numCache>
            </c:numRef>
          </c:val>
          <c:extLst>
            <c:ext xmlns:c16="http://schemas.microsoft.com/office/drawing/2014/chart" uri="{C3380CC4-5D6E-409C-BE32-E72D297353CC}">
              <c16:uniqueId val="{00000000-D056-46E1-9EB8-6FAA7CD8074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D056-46E1-9EB8-6FAA7CD8074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118.05</c:v>
                </c:pt>
                <c:pt idx="1">
                  <c:v>115.04</c:v>
                </c:pt>
                <c:pt idx="2">
                  <c:v>123.22</c:v>
                </c:pt>
                <c:pt idx="3">
                  <c:v>123.83</c:v>
                </c:pt>
                <c:pt idx="4">
                  <c:v>120.02</c:v>
                </c:pt>
              </c:numCache>
            </c:numRef>
          </c:val>
          <c:extLst>
            <c:ext xmlns:c16="http://schemas.microsoft.com/office/drawing/2014/chart" uri="{C3380CC4-5D6E-409C-BE32-E72D297353CC}">
              <c16:uniqueId val="{00000000-2DCE-48BE-A9B1-1AE0C172A9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2DCE-48BE-A9B1-1AE0C172A9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135</c:v>
                </c:pt>
                <c:pt idx="1">
                  <c:v>149.63</c:v>
                </c:pt>
                <c:pt idx="2">
                  <c:v>141.52000000000001</c:v>
                </c:pt>
                <c:pt idx="3">
                  <c:v>147.72</c:v>
                </c:pt>
                <c:pt idx="4">
                  <c:v>153.41999999999999</c:v>
                </c:pt>
              </c:numCache>
            </c:numRef>
          </c:val>
          <c:extLst>
            <c:ext xmlns:c16="http://schemas.microsoft.com/office/drawing/2014/chart" uri="{C3380CC4-5D6E-409C-BE32-E72D297353CC}">
              <c16:uniqueId val="{00000000-0533-4C51-8C12-B46BB17C6A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533-4C51-8C12-B46BB17C6A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富山県　立山町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24567</v>
      </c>
      <c r="AM8" s="58"/>
      <c r="AN8" s="58"/>
      <c r="AO8" s="58"/>
      <c r="AP8" s="58"/>
      <c r="AQ8" s="58"/>
      <c r="AR8" s="58"/>
      <c r="AS8" s="58"/>
      <c r="AT8" s="55">
        <f>データ!$S$6</f>
        <v>307.29000000000002</v>
      </c>
      <c r="AU8" s="56"/>
      <c r="AV8" s="56"/>
      <c r="AW8" s="56"/>
      <c r="AX8" s="56"/>
      <c r="AY8" s="56"/>
      <c r="AZ8" s="56"/>
      <c r="BA8" s="56"/>
      <c r="BB8" s="45">
        <f>データ!$T$6</f>
        <v>79.95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70.12</v>
      </c>
      <c r="J10" s="56"/>
      <c r="K10" s="56"/>
      <c r="L10" s="56"/>
      <c r="M10" s="56"/>
      <c r="N10" s="56"/>
      <c r="O10" s="57"/>
      <c r="P10" s="45">
        <f>データ!$P$6</f>
        <v>95.52</v>
      </c>
      <c r="Q10" s="45"/>
      <c r="R10" s="45"/>
      <c r="S10" s="45"/>
      <c r="T10" s="45"/>
      <c r="U10" s="45"/>
      <c r="V10" s="45"/>
      <c r="W10" s="58">
        <f>データ!$Q$6</f>
        <v>3636</v>
      </c>
      <c r="X10" s="58"/>
      <c r="Y10" s="58"/>
      <c r="Z10" s="58"/>
      <c r="AA10" s="58"/>
      <c r="AB10" s="58"/>
      <c r="AC10" s="58"/>
      <c r="AD10" s="2"/>
      <c r="AE10" s="2"/>
      <c r="AF10" s="2"/>
      <c r="AG10" s="2"/>
      <c r="AH10" s="2"/>
      <c r="AI10" s="2"/>
      <c r="AJ10" s="2"/>
      <c r="AK10" s="2"/>
      <c r="AL10" s="58">
        <f>データ!$U$6</f>
        <v>23401</v>
      </c>
      <c r="AM10" s="58"/>
      <c r="AN10" s="58"/>
      <c r="AO10" s="58"/>
      <c r="AP10" s="58"/>
      <c r="AQ10" s="58"/>
      <c r="AR10" s="58"/>
      <c r="AS10" s="58"/>
      <c r="AT10" s="55">
        <f>データ!$V$6</f>
        <v>61.15</v>
      </c>
      <c r="AU10" s="56"/>
      <c r="AV10" s="56"/>
      <c r="AW10" s="56"/>
      <c r="AX10" s="56"/>
      <c r="AY10" s="56"/>
      <c r="AZ10" s="56"/>
      <c r="BA10" s="56"/>
      <c r="BB10" s="45">
        <f>データ!$W$6</f>
        <v>382.68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xuymiZYh1Vjzusnn7gTA1hTgx5/7yAEXp3oVW6J7/kE+dVkPuKgLNG77nyykRZp0LgaxfQWmp55PUbtN30BLg==" saltValue="mDEEOdkLxOeeGJ89yhPf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163236</v>
      </c>
      <c r="D6" s="20">
        <f t="shared" si="3"/>
        <v>46</v>
      </c>
      <c r="E6" s="20">
        <f t="shared" si="3"/>
        <v>1</v>
      </c>
      <c r="F6" s="20">
        <f t="shared" si="3"/>
        <v>0</v>
      </c>
      <c r="G6" s="20">
        <f t="shared" si="3"/>
        <v>1</v>
      </c>
      <c r="H6" s="20" t="str">
        <f t="shared" si="3"/>
        <v>富山県　立山町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70.12</v>
      </c>
      <c r="P6" s="21">
        <f t="shared" si="3"/>
        <v>95.52</v>
      </c>
      <c r="Q6" s="21">
        <f t="shared" si="3"/>
        <v>3636</v>
      </c>
      <c r="R6" s="21">
        <f t="shared" si="3"/>
        <v>24567</v>
      </c>
      <c r="S6" s="21">
        <f t="shared" si="3"/>
        <v>307.29000000000002</v>
      </c>
      <c r="T6" s="21">
        <f t="shared" si="3"/>
        <v>79.95</v>
      </c>
      <c r="U6" s="21">
        <f t="shared" si="3"/>
        <v>23401</v>
      </c>
      <c r="V6" s="21">
        <f t="shared" si="3"/>
        <v>61.15</v>
      </c>
      <c r="W6" s="21">
        <f t="shared" si="3"/>
        <v>382.68</v>
      </c>
      <c r="X6" s="22">
        <f>IF(X7="",NA(),X7)</f>
        <v>114.24</v>
      </c>
      <c r="Y6" s="22">
        <f t="shared" ref="Y6:AG6" si="4">IF(Y7="",NA(),Y7)</f>
        <v>112.89</v>
      </c>
      <c r="Z6" s="22">
        <f t="shared" si="4"/>
        <v>117.81</v>
      </c>
      <c r="AA6" s="22">
        <f t="shared" si="4"/>
        <v>120.21</v>
      </c>
      <c r="AB6" s="22">
        <f t="shared" si="4"/>
        <v>117.7</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180.27</v>
      </c>
      <c r="AU6" s="22">
        <f t="shared" ref="AU6:BC6" si="6">IF(AU7="",NA(),AU7)</f>
        <v>158</v>
      </c>
      <c r="AV6" s="22">
        <f t="shared" si="6"/>
        <v>203.31</v>
      </c>
      <c r="AW6" s="22">
        <f t="shared" si="6"/>
        <v>242.06</v>
      </c>
      <c r="AX6" s="22">
        <f t="shared" si="6"/>
        <v>246.24</v>
      </c>
      <c r="AY6" s="22">
        <f t="shared" si="6"/>
        <v>379.08</v>
      </c>
      <c r="AZ6" s="22">
        <f t="shared" si="6"/>
        <v>367.55</v>
      </c>
      <c r="BA6" s="22">
        <f t="shared" si="6"/>
        <v>378.56</v>
      </c>
      <c r="BB6" s="22">
        <f t="shared" si="6"/>
        <v>364.46</v>
      </c>
      <c r="BC6" s="22">
        <f t="shared" si="6"/>
        <v>338.89</v>
      </c>
      <c r="BD6" s="21" t="str">
        <f>IF(BD7="","",IF(BD7="-","【-】","【"&amp;SUBSTITUTE(TEXT(BD7,"#,##0.00"),"-","△")&amp;"】"))</f>
        <v>【243.36】</v>
      </c>
      <c r="BE6" s="22">
        <f>IF(BE7="",NA(),BE7)</f>
        <v>443.77</v>
      </c>
      <c r="BF6" s="22">
        <f t="shared" ref="BF6:BN6" si="7">IF(BF7="",NA(),BF7)</f>
        <v>439.06</v>
      </c>
      <c r="BG6" s="22">
        <f t="shared" si="7"/>
        <v>427.99</v>
      </c>
      <c r="BH6" s="22">
        <f t="shared" si="7"/>
        <v>398.53</v>
      </c>
      <c r="BI6" s="22">
        <f t="shared" si="7"/>
        <v>403.84</v>
      </c>
      <c r="BJ6" s="22">
        <f t="shared" si="7"/>
        <v>398.98</v>
      </c>
      <c r="BK6" s="22">
        <f t="shared" si="7"/>
        <v>418.68</v>
      </c>
      <c r="BL6" s="22">
        <f t="shared" si="7"/>
        <v>395.68</v>
      </c>
      <c r="BM6" s="22">
        <f t="shared" si="7"/>
        <v>403.72</v>
      </c>
      <c r="BN6" s="22">
        <f t="shared" si="7"/>
        <v>400.21</v>
      </c>
      <c r="BO6" s="21" t="str">
        <f>IF(BO7="","",IF(BO7="-","【-】","【"&amp;SUBSTITUTE(TEXT(BO7,"#,##0.00"),"-","△")&amp;"】"))</f>
        <v>【265.93】</v>
      </c>
      <c r="BP6" s="22">
        <f>IF(BP7="",NA(),BP7)</f>
        <v>118.05</v>
      </c>
      <c r="BQ6" s="22">
        <f t="shared" ref="BQ6:BY6" si="8">IF(BQ7="",NA(),BQ7)</f>
        <v>115.04</v>
      </c>
      <c r="BR6" s="22">
        <f t="shared" si="8"/>
        <v>123.22</v>
      </c>
      <c r="BS6" s="22">
        <f t="shared" si="8"/>
        <v>123.83</v>
      </c>
      <c r="BT6" s="22">
        <f t="shared" si="8"/>
        <v>120.02</v>
      </c>
      <c r="BU6" s="22">
        <f t="shared" si="8"/>
        <v>98.64</v>
      </c>
      <c r="BV6" s="22">
        <f t="shared" si="8"/>
        <v>94.78</v>
      </c>
      <c r="BW6" s="22">
        <f t="shared" si="8"/>
        <v>97.59</v>
      </c>
      <c r="BX6" s="22">
        <f t="shared" si="8"/>
        <v>92.17</v>
      </c>
      <c r="BY6" s="22">
        <f t="shared" si="8"/>
        <v>92.83</v>
      </c>
      <c r="BZ6" s="21" t="str">
        <f>IF(BZ7="","",IF(BZ7="-","【-】","【"&amp;SUBSTITUTE(TEXT(BZ7,"#,##0.00"),"-","△")&amp;"】"))</f>
        <v>【97.82】</v>
      </c>
      <c r="CA6" s="22">
        <f>IF(CA7="",NA(),CA7)</f>
        <v>135</v>
      </c>
      <c r="CB6" s="22">
        <f t="shared" ref="CB6:CJ6" si="9">IF(CB7="",NA(),CB7)</f>
        <v>149.63</v>
      </c>
      <c r="CC6" s="22">
        <f t="shared" si="9"/>
        <v>141.52000000000001</v>
      </c>
      <c r="CD6" s="22">
        <f t="shared" si="9"/>
        <v>147.72</v>
      </c>
      <c r="CE6" s="22">
        <f t="shared" si="9"/>
        <v>153.41999999999999</v>
      </c>
      <c r="CF6" s="22">
        <f t="shared" si="9"/>
        <v>178.92</v>
      </c>
      <c r="CG6" s="22">
        <f t="shared" si="9"/>
        <v>181.3</v>
      </c>
      <c r="CH6" s="22">
        <f t="shared" si="9"/>
        <v>181.71</v>
      </c>
      <c r="CI6" s="22">
        <f t="shared" si="9"/>
        <v>188.51</v>
      </c>
      <c r="CJ6" s="22">
        <f t="shared" si="9"/>
        <v>189.43</v>
      </c>
      <c r="CK6" s="21" t="str">
        <f>IF(CK7="","",IF(CK7="-","【-】","【"&amp;SUBSTITUTE(TEXT(CK7,"#,##0.00"),"-","△")&amp;"】"))</f>
        <v>【177.56】</v>
      </c>
      <c r="CL6" s="22">
        <f>IF(CL7="",NA(),CL7)</f>
        <v>66.13</v>
      </c>
      <c r="CM6" s="22">
        <f t="shared" ref="CM6:CU6" si="10">IF(CM7="",NA(),CM7)</f>
        <v>65.849999999999994</v>
      </c>
      <c r="CN6" s="22">
        <f t="shared" si="10"/>
        <v>64.72</v>
      </c>
      <c r="CO6" s="22">
        <f t="shared" si="10"/>
        <v>65.209999999999994</v>
      </c>
      <c r="CP6" s="22">
        <f t="shared" si="10"/>
        <v>62.44</v>
      </c>
      <c r="CQ6" s="22">
        <f t="shared" si="10"/>
        <v>55.14</v>
      </c>
      <c r="CR6" s="22">
        <f t="shared" si="10"/>
        <v>55.89</v>
      </c>
      <c r="CS6" s="22">
        <f t="shared" si="10"/>
        <v>55.72</v>
      </c>
      <c r="CT6" s="22">
        <f t="shared" si="10"/>
        <v>55.31</v>
      </c>
      <c r="CU6" s="22">
        <f t="shared" si="10"/>
        <v>55.14</v>
      </c>
      <c r="CV6" s="21" t="str">
        <f>IF(CV7="","",IF(CV7="-","【-】","【"&amp;SUBSTITUTE(TEXT(CV7,"#,##0.00"),"-","△")&amp;"】"))</f>
        <v>【59.81】</v>
      </c>
      <c r="CW6" s="22">
        <f>IF(CW7="",NA(),CW7)</f>
        <v>89.75</v>
      </c>
      <c r="CX6" s="22">
        <f t="shared" ref="CX6:DF6" si="11">IF(CX7="",NA(),CX7)</f>
        <v>82.75</v>
      </c>
      <c r="CY6" s="22">
        <f t="shared" si="11"/>
        <v>82.75</v>
      </c>
      <c r="CZ6" s="22">
        <f t="shared" si="11"/>
        <v>82.75</v>
      </c>
      <c r="DA6" s="22">
        <f t="shared" si="11"/>
        <v>82.75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46.06</v>
      </c>
      <c r="DI6" s="22">
        <f t="shared" ref="DI6:DQ6" si="12">IF(DI7="",NA(),DI7)</f>
        <v>46.3</v>
      </c>
      <c r="DJ6" s="22">
        <f t="shared" si="12"/>
        <v>47.1</v>
      </c>
      <c r="DK6" s="22">
        <f t="shared" si="12"/>
        <v>47.83</v>
      </c>
      <c r="DL6" s="22">
        <f t="shared" si="12"/>
        <v>48.41</v>
      </c>
      <c r="DM6" s="22">
        <f t="shared" si="12"/>
        <v>49.92</v>
      </c>
      <c r="DN6" s="22">
        <f t="shared" si="12"/>
        <v>50.63</v>
      </c>
      <c r="DO6" s="22">
        <f t="shared" si="12"/>
        <v>51.29</v>
      </c>
      <c r="DP6" s="22">
        <f t="shared" si="12"/>
        <v>52.2</v>
      </c>
      <c r="DQ6" s="22">
        <f t="shared" si="12"/>
        <v>52.7</v>
      </c>
      <c r="DR6" s="21" t="str">
        <f>IF(DR7="","",IF(DR7="-","【-】","【"&amp;SUBSTITUTE(TEXT(DR7,"#,##0.00"),"-","△")&amp;"】"))</f>
        <v>【52.02】</v>
      </c>
      <c r="DS6" s="22">
        <f>IF(DS7="",NA(),DS7)</f>
        <v>33.020000000000003</v>
      </c>
      <c r="DT6" s="22">
        <f t="shared" ref="DT6:EB6" si="13">IF(DT7="",NA(),DT7)</f>
        <v>32.94</v>
      </c>
      <c r="DU6" s="22">
        <f t="shared" si="13"/>
        <v>32.409999999999997</v>
      </c>
      <c r="DV6" s="22">
        <f t="shared" si="13"/>
        <v>31.76</v>
      </c>
      <c r="DW6" s="22">
        <f t="shared" si="13"/>
        <v>32.700000000000003</v>
      </c>
      <c r="DX6" s="22">
        <f t="shared" si="13"/>
        <v>16.88</v>
      </c>
      <c r="DY6" s="22">
        <f t="shared" si="13"/>
        <v>18.28</v>
      </c>
      <c r="DZ6" s="22">
        <f t="shared" si="13"/>
        <v>19.61</v>
      </c>
      <c r="EA6" s="22">
        <f t="shared" si="13"/>
        <v>20.73</v>
      </c>
      <c r="EB6" s="22">
        <f t="shared" si="13"/>
        <v>22.86</v>
      </c>
      <c r="EC6" s="21" t="str">
        <f>IF(EC7="","",IF(EC7="-","【-】","【"&amp;SUBSTITUTE(TEXT(EC7,"#,##0.00"),"-","△")&amp;"】"))</f>
        <v>【25.37】</v>
      </c>
      <c r="ED6" s="22">
        <f>IF(ED7="",NA(),ED7)</f>
        <v>0.37</v>
      </c>
      <c r="EE6" s="22">
        <f t="shared" ref="EE6:EM6" si="14">IF(EE7="",NA(),EE7)</f>
        <v>1.26</v>
      </c>
      <c r="EF6" s="22">
        <f t="shared" si="14"/>
        <v>0.64</v>
      </c>
      <c r="EG6" s="22">
        <f t="shared" si="14"/>
        <v>0.56999999999999995</v>
      </c>
      <c r="EH6" s="22">
        <f t="shared" si="14"/>
        <v>0.56000000000000005</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163236</v>
      </c>
      <c r="D7" s="24">
        <v>46</v>
      </c>
      <c r="E7" s="24">
        <v>1</v>
      </c>
      <c r="F7" s="24">
        <v>0</v>
      </c>
      <c r="G7" s="24">
        <v>1</v>
      </c>
      <c r="H7" s="24" t="s">
        <v>93</v>
      </c>
      <c r="I7" s="24" t="s">
        <v>94</v>
      </c>
      <c r="J7" s="24" t="s">
        <v>95</v>
      </c>
      <c r="K7" s="24" t="s">
        <v>96</v>
      </c>
      <c r="L7" s="24" t="s">
        <v>97</v>
      </c>
      <c r="M7" s="24" t="s">
        <v>98</v>
      </c>
      <c r="N7" s="25" t="s">
        <v>99</v>
      </c>
      <c r="O7" s="25">
        <v>70.12</v>
      </c>
      <c r="P7" s="25">
        <v>95.52</v>
      </c>
      <c r="Q7" s="25">
        <v>3636</v>
      </c>
      <c r="R7" s="25">
        <v>24567</v>
      </c>
      <c r="S7" s="25">
        <v>307.29000000000002</v>
      </c>
      <c r="T7" s="25">
        <v>79.95</v>
      </c>
      <c r="U7" s="25">
        <v>23401</v>
      </c>
      <c r="V7" s="25">
        <v>61.15</v>
      </c>
      <c r="W7" s="25">
        <v>382.68</v>
      </c>
      <c r="X7" s="25">
        <v>114.24</v>
      </c>
      <c r="Y7" s="25">
        <v>112.89</v>
      </c>
      <c r="Z7" s="25">
        <v>117.81</v>
      </c>
      <c r="AA7" s="25">
        <v>120.21</v>
      </c>
      <c r="AB7" s="25">
        <v>117.7</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180.27</v>
      </c>
      <c r="AU7" s="25">
        <v>158</v>
      </c>
      <c r="AV7" s="25">
        <v>203.31</v>
      </c>
      <c r="AW7" s="25">
        <v>242.06</v>
      </c>
      <c r="AX7" s="25">
        <v>246.24</v>
      </c>
      <c r="AY7" s="25">
        <v>379.08</v>
      </c>
      <c r="AZ7" s="25">
        <v>367.55</v>
      </c>
      <c r="BA7" s="25">
        <v>378.56</v>
      </c>
      <c r="BB7" s="25">
        <v>364.46</v>
      </c>
      <c r="BC7" s="25">
        <v>338.89</v>
      </c>
      <c r="BD7" s="25">
        <v>243.36</v>
      </c>
      <c r="BE7" s="25">
        <v>443.77</v>
      </c>
      <c r="BF7" s="25">
        <v>439.06</v>
      </c>
      <c r="BG7" s="25">
        <v>427.99</v>
      </c>
      <c r="BH7" s="25">
        <v>398.53</v>
      </c>
      <c r="BI7" s="25">
        <v>403.84</v>
      </c>
      <c r="BJ7" s="25">
        <v>398.98</v>
      </c>
      <c r="BK7" s="25">
        <v>418.68</v>
      </c>
      <c r="BL7" s="25">
        <v>395.68</v>
      </c>
      <c r="BM7" s="25">
        <v>403.72</v>
      </c>
      <c r="BN7" s="25">
        <v>400.21</v>
      </c>
      <c r="BO7" s="25">
        <v>265.93</v>
      </c>
      <c r="BP7" s="25">
        <v>118.05</v>
      </c>
      <c r="BQ7" s="25">
        <v>115.04</v>
      </c>
      <c r="BR7" s="25">
        <v>123.22</v>
      </c>
      <c r="BS7" s="25">
        <v>123.83</v>
      </c>
      <c r="BT7" s="25">
        <v>120.02</v>
      </c>
      <c r="BU7" s="25">
        <v>98.64</v>
      </c>
      <c r="BV7" s="25">
        <v>94.78</v>
      </c>
      <c r="BW7" s="25">
        <v>97.59</v>
      </c>
      <c r="BX7" s="25">
        <v>92.17</v>
      </c>
      <c r="BY7" s="25">
        <v>92.83</v>
      </c>
      <c r="BZ7" s="25">
        <v>97.82</v>
      </c>
      <c r="CA7" s="25">
        <v>135</v>
      </c>
      <c r="CB7" s="25">
        <v>149.63</v>
      </c>
      <c r="CC7" s="25">
        <v>141.52000000000001</v>
      </c>
      <c r="CD7" s="25">
        <v>147.72</v>
      </c>
      <c r="CE7" s="25">
        <v>153.41999999999999</v>
      </c>
      <c r="CF7" s="25">
        <v>178.92</v>
      </c>
      <c r="CG7" s="25">
        <v>181.3</v>
      </c>
      <c r="CH7" s="25">
        <v>181.71</v>
      </c>
      <c r="CI7" s="25">
        <v>188.51</v>
      </c>
      <c r="CJ7" s="25">
        <v>189.43</v>
      </c>
      <c r="CK7" s="25">
        <v>177.56</v>
      </c>
      <c r="CL7" s="25">
        <v>66.13</v>
      </c>
      <c r="CM7" s="25">
        <v>65.849999999999994</v>
      </c>
      <c r="CN7" s="25">
        <v>64.72</v>
      </c>
      <c r="CO7" s="25">
        <v>65.209999999999994</v>
      </c>
      <c r="CP7" s="25">
        <v>62.44</v>
      </c>
      <c r="CQ7" s="25">
        <v>55.14</v>
      </c>
      <c r="CR7" s="25">
        <v>55.89</v>
      </c>
      <c r="CS7" s="25">
        <v>55.72</v>
      </c>
      <c r="CT7" s="25">
        <v>55.31</v>
      </c>
      <c r="CU7" s="25">
        <v>55.14</v>
      </c>
      <c r="CV7" s="25">
        <v>59.81</v>
      </c>
      <c r="CW7" s="25">
        <v>89.75</v>
      </c>
      <c r="CX7" s="25">
        <v>82.75</v>
      </c>
      <c r="CY7" s="25">
        <v>82.75</v>
      </c>
      <c r="CZ7" s="25">
        <v>82.75</v>
      </c>
      <c r="DA7" s="25">
        <v>82.75</v>
      </c>
      <c r="DB7" s="25">
        <v>81.39</v>
      </c>
      <c r="DC7" s="25">
        <v>81.27</v>
      </c>
      <c r="DD7" s="25">
        <v>81.260000000000005</v>
      </c>
      <c r="DE7" s="25">
        <v>80.36</v>
      </c>
      <c r="DF7" s="25">
        <v>80.13</v>
      </c>
      <c r="DG7" s="25">
        <v>89.42</v>
      </c>
      <c r="DH7" s="25">
        <v>46.06</v>
      </c>
      <c r="DI7" s="25">
        <v>46.3</v>
      </c>
      <c r="DJ7" s="25">
        <v>47.1</v>
      </c>
      <c r="DK7" s="25">
        <v>47.83</v>
      </c>
      <c r="DL7" s="25">
        <v>48.41</v>
      </c>
      <c r="DM7" s="25">
        <v>49.92</v>
      </c>
      <c r="DN7" s="25">
        <v>50.63</v>
      </c>
      <c r="DO7" s="25">
        <v>51.29</v>
      </c>
      <c r="DP7" s="25">
        <v>52.2</v>
      </c>
      <c r="DQ7" s="25">
        <v>52.7</v>
      </c>
      <c r="DR7" s="25">
        <v>52.02</v>
      </c>
      <c r="DS7" s="25">
        <v>33.020000000000003</v>
      </c>
      <c r="DT7" s="25">
        <v>32.94</v>
      </c>
      <c r="DU7" s="25">
        <v>32.409999999999997</v>
      </c>
      <c r="DV7" s="25">
        <v>31.76</v>
      </c>
      <c r="DW7" s="25">
        <v>32.700000000000003</v>
      </c>
      <c r="DX7" s="25">
        <v>16.88</v>
      </c>
      <c r="DY7" s="25">
        <v>18.28</v>
      </c>
      <c r="DZ7" s="25">
        <v>19.61</v>
      </c>
      <c r="EA7" s="25">
        <v>20.73</v>
      </c>
      <c r="EB7" s="25">
        <v>22.86</v>
      </c>
      <c r="EC7" s="25">
        <v>25.37</v>
      </c>
      <c r="ED7" s="25">
        <v>0.37</v>
      </c>
      <c r="EE7" s="25">
        <v>1.26</v>
      </c>
      <c r="EF7" s="25">
        <v>0.64</v>
      </c>
      <c r="EG7" s="25">
        <v>0.56999999999999995</v>
      </c>
      <c r="EH7" s="25">
        <v>0.56000000000000005</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2025-01-24T06:48:16Z</dcterms:created>
  <dcterms:modified xsi:type="dcterms:W3CDTF">2025-01-30T00:54:31Z</dcterms:modified>
  <cp:category/>
</cp:coreProperties>
</file>