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2上市町○\下水道（法非適用）\"/>
    </mc:Choice>
  </mc:AlternateContent>
  <xr:revisionPtr revIDLastSave="0" documentId="13_ncr:1_{25183C42-9BA9-446E-9390-4F4EF756BAAB}" xr6:coauthVersionLast="36" xr6:coauthVersionMax="36" xr10:uidLastSave="{00000000-0000-0000-0000-000000000000}"/>
  <workbookProtection workbookAlgorithmName="SHA-512" workbookHashValue="21ngMVXRfY4XDKlZY1UTBlVD6+c8xH4ykw2gP+Qs0SFJ9b8hkRr1c9wR81d9ZUz/dm7AgKcgiqh9FNp5Eb2eVQ==" workbookSaltValue="HrcwaQvEmSUGcDMhANbXf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<sst xmlns="http://schemas.openxmlformats.org/spreadsheetml/2006/main" count="236" uniqueCount="121">
  <si>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</si>
  <si>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</si>
  <si>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</si>
  <si>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</si>
  <si>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</si>
  <si>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</si>
  <si>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</si>
  <si>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</si>
  <si>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</si>
  <si>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</si>
  <si>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</si>
  <si>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</si>
  <si>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</si>
  <si>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</si>
  <si>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</si>
  <si>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</si>
  <si>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</si>
  <si>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</si>
  <si>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</si>
  <si>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</si>
  <si>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</si>
  <si>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</si>
  <si>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</si>
  <si>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</si>
  <si>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</si>
  <si>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</si>
  <si>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</si>
  <si>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</si>
  <si>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</si>
  <si>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</si>
  <si>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</si>
  <si>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</si>
  <si>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</si>
  <si>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</si>
  <si>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</si>
  <si>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</si>
  <si>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</si>
  <si>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</si>
  <si>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</si>
  <si>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</si>
  <si>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</si>
  <si>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</si>
  <si>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</si>
  <si>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</si>
  <si>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</si>
  <si>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</si>
  <si>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</si>
  <si>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</si>
  <si>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</si>
  <si>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</si>
  <si>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</si>
  <si>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</si>
  <si>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</si>
  <si>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</si>
  <si>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</si>
  <si>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</si>
  <si>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</si>
  <si>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</si>
  <si>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</si>
  <si>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</si>
  <si>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</si>
  <si>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</si>
  <si>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</si>
  <si>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</si>
  <si>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</si>
  <si>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</si>
  <si>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</si>
  <si>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</si>
  <si>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</si>
  <si>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</si>
  <si>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</si>
  <si>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</si>
  <si>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</si>
  <si>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</si>
  <si>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</si>
  <si>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</si>
  <si>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</si>
  <si>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</si>
  <si>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</si>
  <si>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</si>
  <si>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</si>
  <si>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</si>
  <si>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</si>
  <si>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</si>
  <si>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</si>
  <si>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</si>
  <si>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</si>
  <si>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</si>
  <si>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</si>
  <si>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</si>
  <si>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</si>
  <si>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</si>
  <si>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</si>
  <si>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</si>
  <si>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</si>
  <si>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</si>
  <si>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</si>
  <si>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</si>
  <si>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</si>
  <si>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</si>
  <si>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</si>
  <si>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</si>
  <si>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</si>
  <si>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</si>
  <si>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</si>
  <si>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</si>
  <si>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</si>
  <si>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</si>
  <si>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</si>
  <si>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</si>
  <si>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</si>
  <si>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</si>
  <si>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</si>
  <si>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</si>
  <si>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</si>
  <si>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</si>
  <si>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</si>
  <si>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</si>
  <si>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平成４年度の整備着手のため、布設後30年を経過している。今後、管渠の点検等が必要となってくる為、十分に留意していく必要がある。</t>
    <rPh sb="1" eb="3">
      <t>ヘイセイ</t>
    </rPh>
    <rPh sb="4" eb="6">
      <t>ネンド</t>
    </rPh>
    <rPh sb="7" eb="9">
      <t>セイビ</t>
    </rPh>
    <rPh sb="9" eb="11">
      <t>チャクシュ</t>
    </rPh>
    <phoneticPr fontId="16"/>
  </si>
  <si>
    <t>　本町においては、収益的収支比率はここ数年65～75％前後で推移し、赤字が続いている状況である。
　人口が減少しているため収益の上昇は見込まれない半面、施設備品の更新が必要となってくるため費用の増加が予想される。
　汚水管渠の面的整備事業が終了しているため、今後は下水道事業の経営の効率性をより高めることが必要と考えられる。
　また、森尻処理区において、平成29年度から継続して中新川広域行政事務組合の中新川公共下水道への管渠接続事業を進めており、当事業が完了すれば、汚水処理の一元化により、汚水処理経費の削減が期待される。
　</t>
    <rPh sb="50" eb="52">
      <t>ジンコウ</t>
    </rPh>
    <rPh sb="53" eb="55">
      <t>ゲンショウ</t>
    </rPh>
    <rPh sb="61" eb="63">
      <t>シュウエキ</t>
    </rPh>
    <rPh sb="64" eb="66">
      <t>ジョウショウ</t>
    </rPh>
    <rPh sb="67" eb="69">
      <t>ミコ</t>
    </rPh>
    <rPh sb="73" eb="75">
      <t>ハンメン</t>
    </rPh>
    <rPh sb="76" eb="78">
      <t>シセツ</t>
    </rPh>
    <rPh sb="78" eb="80">
      <t>ビヒン</t>
    </rPh>
    <rPh sb="81" eb="83">
      <t>コウシン</t>
    </rPh>
    <rPh sb="84" eb="86">
      <t>ヒツヨウ</t>
    </rPh>
    <rPh sb="94" eb="96">
      <t>ヒヨウ</t>
    </rPh>
    <rPh sb="97" eb="99">
      <t>ゾウカ</t>
    </rPh>
    <rPh sb="100" eb="102">
      <t>ヨソウ</t>
    </rPh>
    <rPh sb="167" eb="169">
      <t>モリジリ</t>
    </rPh>
    <rPh sb="169" eb="171">
      <t>ショリ</t>
    </rPh>
    <rPh sb="171" eb="172">
      <t>ク</t>
    </rPh>
    <rPh sb="189" eb="192">
      <t>ナカニイカワ</t>
    </rPh>
    <rPh sb="192" eb="194">
      <t>コウイキ</t>
    </rPh>
    <rPh sb="194" eb="196">
      <t>ギョウセイ</t>
    </rPh>
    <rPh sb="196" eb="198">
      <t>ジム</t>
    </rPh>
    <rPh sb="198" eb="200">
      <t>クミアイ</t>
    </rPh>
    <rPh sb="201" eb="204">
      <t>ナカニイカワ</t>
    </rPh>
    <rPh sb="204" eb="206">
      <t>コウキョウ</t>
    </rPh>
    <rPh sb="206" eb="209">
      <t>ゲスイドウ</t>
    </rPh>
    <rPh sb="211" eb="212">
      <t>カン</t>
    </rPh>
    <rPh sb="212" eb="213">
      <t>キョ</t>
    </rPh>
    <rPh sb="213" eb="215">
      <t>セツゾク</t>
    </rPh>
    <rPh sb="215" eb="217">
      <t>ジギョウ</t>
    </rPh>
    <rPh sb="218" eb="219">
      <t>スス</t>
    </rPh>
    <rPh sb="224" eb="225">
      <t>トウ</t>
    </rPh>
    <rPh sb="225" eb="227">
      <t>ジギョウ</t>
    </rPh>
    <rPh sb="228" eb="230">
      <t>カンリョウ</t>
    </rPh>
    <rPh sb="234" eb="236">
      <t>オスイ</t>
    </rPh>
    <rPh sb="236" eb="238">
      <t>ショリ</t>
    </rPh>
    <rPh sb="239" eb="242">
      <t>イチゲンカ</t>
    </rPh>
    <rPh sb="246" eb="248">
      <t>オスイ</t>
    </rPh>
    <rPh sb="248" eb="250">
      <t>ショリ</t>
    </rPh>
    <rPh sb="250" eb="252">
      <t>ケイヒ</t>
    </rPh>
    <rPh sb="253" eb="255">
      <t>サクゲン</t>
    </rPh>
    <rPh sb="256" eb="258">
      <t>キタイ</t>
    </rPh>
    <phoneticPr fontId="16"/>
  </si>
  <si>
    <t>①収益的収支比率は70.01％（R5）とずっと赤字となっており、経営の健全性については一定の水準に達していない状況である。
④企業債残高対事業規模比率は、類似団体の平均値を下回った。営業収益も減少しているが、地方債の残高が77,605千円減少しているため比率が低下している。
⑤経費回収率は、99.02％となっており、使用料で経費を回収できていない。汚水処理費の増によるものである。 
⑥汚水処理原価は、分母である有収水量の減少と、汚水処理費の増加による。打ち切り決算での数字を加味した場合、221.62円と大幅に増加した。
⑦施設利用率は、ここ数年は類似団体の平均値を上回っており、施設の効率性が図られているといえる。若干数値が上がっているのは、処理水量の増加によるもの。処理能力が1,300㎥/日と変わらないので、処理水量は年度によって若干の増減があるが、大幅な変動はない。
⑧水洗化率については、類似団体の平均値より高い水準にあり、年々微増し続けている。今後も水洗化率の向上に努めていく。</t>
    <rPh sb="86" eb="87">
      <t>シタ</t>
    </rPh>
    <rPh sb="104" eb="107">
      <t>チホウサイ</t>
    </rPh>
    <rPh sb="108" eb="110">
      <t>ザンダカ</t>
    </rPh>
    <rPh sb="117" eb="119">
      <t>センエン</t>
    </rPh>
    <rPh sb="119" eb="121">
      <t>ゲンショウ</t>
    </rPh>
    <rPh sb="127" eb="129">
      <t>ヒリツ</t>
    </rPh>
    <rPh sb="130" eb="132">
      <t>テイカ</t>
    </rPh>
    <rPh sb="163" eb="165">
      <t>ケイヒ</t>
    </rPh>
    <rPh sb="181" eb="182">
      <t>ゾウ</t>
    </rPh>
    <rPh sb="202" eb="204">
      <t>ブンボ</t>
    </rPh>
    <rPh sb="207" eb="211">
      <t>ユウシュウスイリョウ</t>
    </rPh>
    <rPh sb="212" eb="214">
      <t>ゲンショウ</t>
    </rPh>
    <rPh sb="216" eb="221">
      <t>オスイショリヒ</t>
    </rPh>
    <rPh sb="222" eb="224">
      <t>ゾウカ</t>
    </rPh>
    <rPh sb="228" eb="229">
      <t>ウ</t>
    </rPh>
    <rPh sb="230" eb="231">
      <t>キ</t>
    </rPh>
    <rPh sb="232" eb="234">
      <t>ケッサン</t>
    </rPh>
    <rPh sb="236" eb="238">
      <t>スウジ</t>
    </rPh>
    <rPh sb="239" eb="241">
      <t>カミ</t>
    </rPh>
    <rPh sb="243" eb="245">
      <t>バアイ</t>
    </rPh>
    <rPh sb="252" eb="253">
      <t>エン</t>
    </rPh>
    <rPh sb="254" eb="256">
      <t>オオハバ</t>
    </rPh>
    <rPh sb="257" eb="259">
      <t>ゾウカ</t>
    </rPh>
    <rPh sb="273" eb="275">
      <t>スウネン</t>
    </rPh>
    <rPh sb="285" eb="286">
      <t>ウエ</t>
    </rPh>
    <rPh sb="310" eb="312">
      <t>ジャッカン</t>
    </rPh>
    <rPh sb="312" eb="314">
      <t>スウチ</t>
    </rPh>
    <rPh sb="315" eb="316">
      <t>ウエ</t>
    </rPh>
    <rPh sb="324" eb="328">
      <t>ショリスイリョウ</t>
    </rPh>
    <rPh sb="329" eb="331">
      <t>ゾウカ</t>
    </rPh>
    <rPh sb="359" eb="363">
      <t>ショリスイリョウ</t>
    </rPh>
    <rPh sb="364" eb="366">
      <t>ネンド</t>
    </rPh>
    <rPh sb="370" eb="372">
      <t>ジャッカン</t>
    </rPh>
    <rPh sb="373" eb="375">
      <t>ゾウゲン</t>
    </rPh>
    <rPh sb="380" eb="382">
      <t>オオハバ</t>
    </rPh>
    <rPh sb="383" eb="385">
      <t>ヘンドウ</t>
    </rPh>
    <rPh sb="419" eb="421">
      <t>ネンネン</t>
    </rPh>
    <rPh sb="421" eb="423">
      <t>ビゾウ</t>
    </rPh>
    <rPh sb="424" eb="425">
      <t>ツヅ</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</si>
</sst>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BA4BC1F3-0ADD-4E58-85F0-67E6D4674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B8-431E-BB48-DAA95C6645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97B8-431E-BB48-DAA95C6645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86.69</c:v>
                </c:pt>
                <c:pt idx="1">
                  <c:v>89.77</c:v>
                </c:pt>
                <c:pt idx="2">
                  <c:v>89.77</c:v>
                </c:pt>
                <c:pt idx="3">
                  <c:v>84.85</c:v>
                </c:pt>
                <c:pt idx="4">
                  <c:v>86.54</c:v>
                </c:pt>
              </c:numCache>
            </c:numRef>
          </c:val>
          <c:extLst>
            <c:ext xmlns:c16="http://schemas.microsoft.com/office/drawing/2014/chart" uri="{C3380CC4-5D6E-409C-BE32-E72D297353CC}">
              <c16:uniqueId val="{00000000-3F3F-40AD-A576-EDDB3C244DA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3F3F-40AD-A576-EDDB3C244DA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91.44</c:v>
                </c:pt>
                <c:pt idx="1">
                  <c:v>91.91</c:v>
                </c:pt>
                <c:pt idx="2">
                  <c:v>92.27</c:v>
                </c:pt>
                <c:pt idx="3">
                  <c:v>92.41</c:v>
                </c:pt>
                <c:pt idx="4">
                  <c:v>92.73</c:v>
                </c:pt>
              </c:numCache>
            </c:numRef>
          </c:val>
          <c:extLst>
            <c:ext xmlns:c16="http://schemas.microsoft.com/office/drawing/2014/chart" uri="{C3380CC4-5D6E-409C-BE32-E72D297353CC}">
              <c16:uniqueId val="{00000000-E51E-4684-BC68-2FD6E0A5EC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E51E-4684-BC68-2FD6E0A5EC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70.02</c:v>
                </c:pt>
                <c:pt idx="1">
                  <c:v>66.47</c:v>
                </c:pt>
                <c:pt idx="2">
                  <c:v>68.33</c:v>
                </c:pt>
                <c:pt idx="3">
                  <c:v>68.67</c:v>
                </c:pt>
                <c:pt idx="4">
                  <c:v>70.010000000000005</c:v>
                </c:pt>
              </c:numCache>
            </c:numRef>
          </c:val>
          <c:extLst>
            <c:ext xmlns:c16="http://schemas.microsoft.com/office/drawing/2014/chart" uri="{C3380CC4-5D6E-409C-BE32-E72D297353CC}">
              <c16:uniqueId val="{00000000-B1A9-4825-AB77-9C8BC2C2CB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A9-4825-AB77-9C8BC2C2CB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DB-4ABA-914F-71B5BACB88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DB-4ABA-914F-71B5BACB88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91-465E-B21D-8932AB2F59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91-465E-B21D-8932AB2F59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43-44FF-A759-5E1C6DB337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43-44FF-A759-5E1C6DB337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C0-4A9D-911D-712F5DB11A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C0-4A9D-911D-712F5DB11A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563.95000000000005</c:v>
                </c:pt>
                <c:pt idx="1">
                  <c:v>612.84</c:v>
                </c:pt>
                <c:pt idx="2">
                  <c:v>126.17</c:v>
                </c:pt>
                <c:pt idx="3">
                  <c:v>127.42</c:v>
                </c:pt>
                <c:pt idx="4">
                  <c:v>96.55</c:v>
                </c:pt>
              </c:numCache>
            </c:numRef>
          </c:val>
          <c:extLst>
            <c:ext xmlns:c16="http://schemas.microsoft.com/office/drawing/2014/chart" uri="{C3380CC4-5D6E-409C-BE32-E72D297353CC}">
              <c16:uniqueId val="{00000000-A262-49E8-9249-CFBC233703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A262-49E8-9249-CFBC233703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92.73</c:v>
                </c:pt>
                <c:pt idx="2">
                  <c:v>106.73</c:v>
                </c:pt>
                <c:pt idx="3">
                  <c:v>99.02</c:v>
                </c:pt>
                <c:pt idx="4">
                  <c:v>98.85</c:v>
                </c:pt>
              </c:numCache>
            </c:numRef>
          </c:val>
          <c:extLst>
            <c:ext xmlns:c16="http://schemas.microsoft.com/office/drawing/2014/chart" uri="{C3380CC4-5D6E-409C-BE32-E72D297353CC}">
              <c16:uniqueId val="{00000000-E4FF-4CF1-9E25-4F91F07557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E4FF-4CF1-9E25-4F91F07557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178.92</c:v>
                </c:pt>
                <c:pt idx="1">
                  <c:v>211.37</c:v>
                </c:pt>
                <c:pt idx="2">
                  <c:v>183.33</c:v>
                </c:pt>
                <c:pt idx="3">
                  <c:v>198.45</c:v>
                </c:pt>
                <c:pt idx="4">
                  <c:v>180.38</c:v>
                </c:pt>
              </c:numCache>
            </c:numRef>
          </c:val>
          <c:extLst>
            <c:ext xmlns:c16="http://schemas.microsoft.com/office/drawing/2014/chart" uri="{C3380CC4-5D6E-409C-BE32-E72D297353CC}">
              <c16:uniqueId val="{00000000-192E-442D-91C1-19D37CF3BE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192E-442D-91C1-19D37CF3BE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富山県　上市町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19027</v>
      </c>
      <c r="AM8" s="36"/>
      <c r="AN8" s="36"/>
      <c r="AO8" s="36"/>
      <c r="AP8" s="36"/>
      <c r="AQ8" s="36"/>
      <c r="AR8" s="36"/>
      <c r="AS8" s="36"/>
      <c r="AT8" s="37">
        <f>データ!T6</f>
        <v>236.71</v>
      </c>
      <c r="AU8" s="37"/>
      <c r="AV8" s="37"/>
      <c r="AW8" s="37"/>
      <c r="AX8" s="37"/>
      <c r="AY8" s="37"/>
      <c r="AZ8" s="37"/>
      <c r="BA8" s="37"/>
      <c r="BB8" s="37">
        <f>データ!U6</f>
        <v>80.38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15.65</v>
      </c>
      <c r="Q10" s="37"/>
      <c r="R10" s="37"/>
      <c r="S10" s="37"/>
      <c r="T10" s="37"/>
      <c r="U10" s="37"/>
      <c r="V10" s="37"/>
      <c r="W10" s="37">
        <f>データ!Q6</f>
        <v>68.72</v>
      </c>
      <c r="X10" s="37"/>
      <c r="Y10" s="37"/>
      <c r="Z10" s="37"/>
      <c r="AA10" s="37"/>
      <c r="AB10" s="37"/>
      <c r="AC10" s="37"/>
      <c r="AD10" s="36">
        <f>データ!R6</f>
        <v>3740</v>
      </c>
      <c r="AE10" s="36"/>
      <c r="AF10" s="36"/>
      <c r="AG10" s="36"/>
      <c r="AH10" s="36"/>
      <c r="AI10" s="36"/>
      <c r="AJ10" s="36"/>
      <c r="AK10" s="2"/>
      <c r="AL10" s="36">
        <f>データ!V6</f>
        <v>2959</v>
      </c>
      <c r="AM10" s="36"/>
      <c r="AN10" s="36"/>
      <c r="AO10" s="36"/>
      <c r="AP10" s="36"/>
      <c r="AQ10" s="36"/>
      <c r="AR10" s="36"/>
      <c r="AS10" s="36"/>
      <c r="AT10" s="37">
        <f>データ!W6</f>
        <v>1.24</v>
      </c>
      <c r="AU10" s="37"/>
      <c r="AV10" s="37"/>
      <c r="AW10" s="37"/>
      <c r="AX10" s="37"/>
      <c r="AY10" s="37"/>
      <c r="AZ10" s="37"/>
      <c r="BA10" s="37"/>
      <c r="BB10" s="37">
        <f>データ!X6</f>
        <v>2386.29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aDpMPKPh9E079ldq1Gwjj0VmkC2hLfJ/w5mUy0H9ixEpkNDGcfF8KmmggBHJD2BMPedEKP2stJj8QOCQLErY+g==" saltValue="bb8bOo+lsiVmx4BZYoUJ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163228</v>
      </c>
      <c r="D6" s="19">
        <f t="shared" si="3"/>
        <v>47</v>
      </c>
      <c r="E6" s="19">
        <f t="shared" si="3"/>
        <v>17</v>
      </c>
      <c r="F6" s="19">
        <f t="shared" si="3"/>
        <v>4</v>
      </c>
      <c r="G6" s="19">
        <f t="shared" si="3"/>
        <v>0</v>
      </c>
      <c r="H6" s="19" t="str">
        <f t="shared" si="3"/>
        <v>富山県　上市町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15.65</v>
      </c>
      <c r="Q6" s="20">
        <f t="shared" si="3"/>
        <v>68.72</v>
      </c>
      <c r="R6" s="20">
        <f t="shared" si="3"/>
        <v>3740</v>
      </c>
      <c r="S6" s="20">
        <f t="shared" si="3"/>
        <v>19027</v>
      </c>
      <c r="T6" s="20">
        <f t="shared" si="3"/>
        <v>236.71</v>
      </c>
      <c r="U6" s="20">
        <f t="shared" si="3"/>
        <v>80.38</v>
      </c>
      <c r="V6" s="20">
        <f t="shared" si="3"/>
        <v>2959</v>
      </c>
      <c r="W6" s="20">
        <f t="shared" si="3"/>
        <v>1.24</v>
      </c>
      <c r="X6" s="20">
        <f t="shared" si="3"/>
        <v>2386.29</v>
      </c>
      <c r="Y6" s="21">
        <f>IF(Y7="",NA(),Y7)</f>
        <v>70.02</v>
      </c>
      <c r="Z6" s="21">
        <f t="shared" ref="Z6:AH6" si="4">IF(Z7="",NA(),Z7)</f>
        <v>66.47</v>
      </c>
      <c r="AA6" s="21">
        <f t="shared" si="4"/>
        <v>68.33</v>
      </c>
      <c r="AB6" s="21">
        <f t="shared" si="4"/>
        <v>68.67</v>
      </c>
      <c r="AC6" s="21">
        <f t="shared" si="4"/>
        <v>70.010000000000005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563.95000000000005</v>
      </c>
      <c r="BG6" s="21">
        <f t="shared" ref="BG6:BO6" si="7">IF(BG7="",NA(),BG7)</f>
        <v>612.84</v>
      </c>
      <c r="BH6" s="21">
        <f t="shared" si="7"/>
        <v>126.17</v>
      </c>
      <c r="BI6" s="21">
        <f t="shared" si="7"/>
        <v>127.42</v>
      </c>
      <c r="BJ6" s="21">
        <f t="shared" si="7"/>
        <v>96.55</v>
      </c>
      <c r="BK6" s="21">
        <f t="shared" si="7"/>
        <v>1206.79</v>
      </c>
      <c r="BL6" s="21">
        <f t="shared" si="7"/>
        <v>1258.43</v>
      </c>
      <c r="BM6" s="21">
        <f t="shared" si="7"/>
        <v>1163.75</v>
      </c>
      <c r="BN6" s="21">
        <f t="shared" si="7"/>
        <v>1160.22</v>
      </c>
      <c r="BO6" s="21">
        <f t="shared" si="7"/>
        <v>1141.98</v>
      </c>
      <c r="BP6" s="20" t="str">
        <f>IF(BP7="","",IF(BP7="-","【-】","【"&amp;SUBSTITUTE(TEXT(BP7,"#,##0.00"),"-","△")&amp;"】"))</f>
        <v>【1,156.82】</v>
      </c>
      <c r="BQ6" s="21">
        <f>IF(BQ7="",NA(),BQ7)</f>
        <v>100</v>
      </c>
      <c r="BR6" s="21">
        <f t="shared" ref="BR6:BZ6" si="8">IF(BR7="",NA(),BR7)</f>
        <v>92.73</v>
      </c>
      <c r="BS6" s="21">
        <f t="shared" si="8"/>
        <v>106.73</v>
      </c>
      <c r="BT6" s="21">
        <f t="shared" si="8"/>
        <v>99.02</v>
      </c>
      <c r="BU6" s="21">
        <f t="shared" si="8"/>
        <v>98.85</v>
      </c>
      <c r="BV6" s="21">
        <f t="shared" si="8"/>
        <v>71.84</v>
      </c>
      <c r="BW6" s="21">
        <f t="shared" si="8"/>
        <v>73.36</v>
      </c>
      <c r="BX6" s="21">
        <f t="shared" si="8"/>
        <v>72.599999999999994</v>
      </c>
      <c r="BY6" s="21">
        <f t="shared" si="8"/>
        <v>81.81</v>
      </c>
      <c r="BZ6" s="21">
        <f t="shared" si="8"/>
        <v>82.27</v>
      </c>
      <c r="CA6" s="20" t="str">
        <f>IF(CA7="","",IF(CA7="-","【-】","【"&amp;SUBSTITUTE(TEXT(CA7,"#,##0.00"),"-","△")&amp;"】"))</f>
        <v>【75.33】</v>
      </c>
      <c r="CB6" s="21">
        <f>IF(CB7="",NA(),CB7)</f>
        <v>178.92</v>
      </c>
      <c r="CC6" s="21">
        <f t="shared" ref="CC6:CK6" si="9">IF(CC7="",NA(),CC7)</f>
        <v>211.37</v>
      </c>
      <c r="CD6" s="21">
        <f t="shared" si="9"/>
        <v>183.33</v>
      </c>
      <c r="CE6" s="21">
        <f t="shared" si="9"/>
        <v>198.45</v>
      </c>
      <c r="CF6" s="21">
        <f t="shared" si="9"/>
        <v>180.38</v>
      </c>
      <c r="CG6" s="21">
        <f t="shared" si="9"/>
        <v>228.47</v>
      </c>
      <c r="CH6" s="21">
        <f t="shared" si="9"/>
        <v>224.88</v>
      </c>
      <c r="CI6" s="21">
        <f t="shared" si="9"/>
        <v>228.64</v>
      </c>
      <c r="CJ6" s="21">
        <f t="shared" si="9"/>
        <v>193.59</v>
      </c>
      <c r="CK6" s="21">
        <f t="shared" si="9"/>
        <v>194.42</v>
      </c>
      <c r="CL6" s="20" t="str">
        <f>IF(CL7="","",IF(CL7="-","【-】","【"&amp;SUBSTITUTE(TEXT(CL7,"#,##0.00"),"-","△")&amp;"】"))</f>
        <v>【215.73】</v>
      </c>
      <c r="CM6" s="21">
        <f>IF(CM7="",NA(),CM7)</f>
        <v>86.69</v>
      </c>
      <c r="CN6" s="21">
        <f t="shared" ref="CN6:CV6" si="10">IF(CN7="",NA(),CN7)</f>
        <v>89.77</v>
      </c>
      <c r="CO6" s="21">
        <f t="shared" si="10"/>
        <v>89.77</v>
      </c>
      <c r="CP6" s="21">
        <f t="shared" si="10"/>
        <v>84.85</v>
      </c>
      <c r="CQ6" s="21">
        <f t="shared" si="10"/>
        <v>86.54</v>
      </c>
      <c r="CR6" s="21">
        <f t="shared" si="10"/>
        <v>42.47</v>
      </c>
      <c r="CS6" s="21">
        <f t="shared" si="10"/>
        <v>42.4</v>
      </c>
      <c r="CT6" s="21">
        <f t="shared" si="10"/>
        <v>42.28</v>
      </c>
      <c r="CU6" s="21">
        <f t="shared" si="10"/>
        <v>45.3</v>
      </c>
      <c r="CV6" s="21">
        <f t="shared" si="10"/>
        <v>45.6</v>
      </c>
      <c r="CW6" s="20" t="str">
        <f>IF(CW7="","",IF(CW7="-","【-】","【"&amp;SUBSTITUTE(TEXT(CW7,"#,##0.00"),"-","△")&amp;"】"))</f>
        <v>【43.28】</v>
      </c>
      <c r="CX6" s="21">
        <f>IF(CX7="",NA(),CX7)</f>
        <v>91.44</v>
      </c>
      <c r="CY6" s="21">
        <f t="shared" ref="CY6:DG6" si="11">IF(CY7="",NA(),CY7)</f>
        <v>91.91</v>
      </c>
      <c r="CZ6" s="21">
        <f t="shared" si="11"/>
        <v>92.27</v>
      </c>
      <c r="DA6" s="21">
        <f t="shared" si="11"/>
        <v>92.41</v>
      </c>
      <c r="DB6" s="21">
        <f t="shared" si="11"/>
        <v>92.73</v>
      </c>
      <c r="DC6" s="21">
        <f t="shared" si="11"/>
        <v>83.75</v>
      </c>
      <c r="DD6" s="21">
        <f t="shared" si="11"/>
        <v>84.19</v>
      </c>
      <c r="DE6" s="21">
        <f t="shared" si="11"/>
        <v>84.34</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5" s="22" customFormat="1" x14ac:dyDescent="0.15">
      <c r="A7" s="14"/>
      <c r="B7" s="23">
        <v>2023</v>
      </c>
      <c r="C7" s="23">
        <v>163228</v>
      </c>
      <c r="D7" s="23">
        <v>47</v>
      </c>
      <c r="E7" s="23">
        <v>17</v>
      </c>
      <c r="F7" s="23">
        <v>4</v>
      </c>
      <c r="G7" s="23">
        <v>0</v>
      </c>
      <c r="H7" s="23" t="s">
        <v>98</v>
      </c>
      <c r="I7" s="23" t="s">
        <v>99</v>
      </c>
      <c r="J7" s="23" t="s">
        <v>100</v>
      </c>
      <c r="K7" s="23" t="s">
        <v>101</v>
      </c>
      <c r="L7" s="23" t="s">
        <v>102</v>
      </c>
      <c r="M7" s="23" t="s">
        <v>103</v>
      </c>
      <c r="N7" s="24" t="s">
        <v>104</v>
      </c>
      <c r="O7" s="24" t="s">
        <v>105</v>
      </c>
      <c r="P7" s="24">
        <v>15.65</v>
      </c>
      <c r="Q7" s="24">
        <v>68.72</v>
      </c>
      <c r="R7" s="24">
        <v>3740</v>
      </c>
      <c r="S7" s="24">
        <v>19027</v>
      </c>
      <c r="T7" s="24">
        <v>236.71</v>
      </c>
      <c r="U7" s="24">
        <v>80.38</v>
      </c>
      <c r="V7" s="24">
        <v>2959</v>
      </c>
      <c r="W7" s="24">
        <v>1.24</v>
      </c>
      <c r="X7" s="24">
        <v>2386.29</v>
      </c>
      <c r="Y7" s="24">
        <v>70.02</v>
      </c>
      <c r="Z7" s="24">
        <v>66.47</v>
      </c>
      <c r="AA7" s="24">
        <v>68.33</v>
      </c>
      <c r="AB7" s="24">
        <v>68.67</v>
      </c>
      <c r="AC7" s="24">
        <v>70.010000000000005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563.95000000000005</v>
      </c>
      <c r="BG7" s="24">
        <v>612.84</v>
      </c>
      <c r="BH7" s="24">
        <v>126.17</v>
      </c>
      <c r="BI7" s="24">
        <v>127.42</v>
      </c>
      <c r="BJ7" s="24">
        <v>96.55</v>
      </c>
      <c r="BK7" s="24">
        <v>1206.79</v>
      </c>
      <c r="BL7" s="24">
        <v>1258.43</v>
      </c>
      <c r="BM7" s="24">
        <v>1163.75</v>
      </c>
      <c r="BN7" s="24">
        <v>1160.22</v>
      </c>
      <c r="BO7" s="24">
        <v>1141.98</v>
      </c>
      <c r="BP7" s="24">
        <v>1156.82</v>
      </c>
      <c r="BQ7" s="24">
        <v>100</v>
      </c>
      <c r="BR7" s="24">
        <v>92.73</v>
      </c>
      <c r="BS7" s="24">
        <v>106.73</v>
      </c>
      <c r="BT7" s="24">
        <v>99.02</v>
      </c>
      <c r="BU7" s="24">
        <v>98.85</v>
      </c>
      <c r="BV7" s="24">
        <v>71.84</v>
      </c>
      <c r="BW7" s="24">
        <v>73.36</v>
      </c>
      <c r="BX7" s="24">
        <v>72.599999999999994</v>
      </c>
      <c r="BY7" s="24">
        <v>81.81</v>
      </c>
      <c r="BZ7" s="24">
        <v>82.27</v>
      </c>
      <c r="CA7" s="24">
        <v>75.33</v>
      </c>
      <c r="CB7" s="24">
        <v>178.92</v>
      </c>
      <c r="CC7" s="24">
        <v>211.37</v>
      </c>
      <c r="CD7" s="24">
        <v>183.33</v>
      </c>
      <c r="CE7" s="24">
        <v>198.45</v>
      </c>
      <c r="CF7" s="24">
        <v>180.38</v>
      </c>
      <c r="CG7" s="24">
        <v>228.47</v>
      </c>
      <c r="CH7" s="24">
        <v>224.88</v>
      </c>
      <c r="CI7" s="24">
        <v>228.64</v>
      </c>
      <c r="CJ7" s="24">
        <v>193.59</v>
      </c>
      <c r="CK7" s="24">
        <v>194.42</v>
      </c>
      <c r="CL7" s="24">
        <v>215.73</v>
      </c>
      <c r="CM7" s="24">
        <v>86.69</v>
      </c>
      <c r="CN7" s="24">
        <v>89.77</v>
      </c>
      <c r="CO7" s="24">
        <v>89.77</v>
      </c>
      <c r="CP7" s="24">
        <v>84.85</v>
      </c>
      <c r="CQ7" s="24">
        <v>86.54</v>
      </c>
      <c r="CR7" s="24">
        <v>42.47</v>
      </c>
      <c r="CS7" s="24">
        <v>42.4</v>
      </c>
      <c r="CT7" s="24">
        <v>42.28</v>
      </c>
      <c r="CU7" s="24">
        <v>45.3</v>
      </c>
      <c r="CV7" s="24">
        <v>45.6</v>
      </c>
      <c r="CW7" s="24">
        <v>43.28</v>
      </c>
      <c r="CX7" s="24">
        <v>91.44</v>
      </c>
      <c r="CY7" s="24">
        <v>91.91</v>
      </c>
      <c r="CZ7" s="24">
        <v>92.27</v>
      </c>
      <c r="DA7" s="24">
        <v>92.41</v>
      </c>
      <c r="DB7" s="24">
        <v>92.73</v>
      </c>
      <c r="DC7" s="24">
        <v>83.75</v>
      </c>
      <c r="DD7" s="24">
        <v>84.19</v>
      </c>
      <c r="DE7" s="24">
        <v>84.34</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0.22</v>
      </c>
      <c r="EN7" s="24">
        <v>0.17</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2025-01-24T07:30:55Z</dcterms:created>
  <dcterms:modified xsi:type="dcterms:W3CDTF">2025-02-04T07:48:15Z</dcterms:modified>
  <cp:category/>
</cp:coreProperties>
</file>