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11舟橋村○\簡易水道\"/>
    </mc:Choice>
  </mc:AlternateContent>
  <xr:revisionPtr revIDLastSave="0" documentId="13_ncr:1_{52399496-9421-42E8-88FA-72A41964AF01}" xr6:coauthVersionLast="36" xr6:coauthVersionMax="36" xr10:uidLastSave="{00000000-0000-0000-0000-000000000000}"/>
  <workbookProtection workbookAlgorithmName="SHA-512" workbookHashValue="DZS85zEm46T/c1TbYfhUS9Wp2ebSQRjMXhder/X91y6lUySQbHRzt2XkIL2c3a9Y5jL7afpjJhRFLHr2C92jYA==" workbookSaltValue="YQPAX3iqPNrzaqVshjcRrA=="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E85" i="4"/>
  <c r="AL10" i="4"/>
  <c r="W10" i="4"/>
  <c r="BB8" i="4"/>
  <c r="AT8" i="4"/>
  <c r="AD8" i="4"/>
  <c r="W8" i="4"/>
  <c r="P8" i="4"/>
  <c r="B8" i="4"/>
  <c r="B6" i="4"/>
</calcChain>
</file>

<file path=xl/sharedStrings.xml><?xml version="1.0" encoding="utf-8"?>
<sst xmlns="http://schemas.openxmlformats.org/spreadsheetml/2006/main" count="233" uniqueCount="120">
  <si>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</si>
  <si>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</si>
  <si>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</si>
  <si>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</si>
  <si>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</si>
  <si>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</si>
  <si>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</si>
  <si>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</si>
  <si>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</si>
  <si>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</si>
  <si>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</si>
  <si>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</si>
  <si>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</si>
  <si>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</si>
  <si>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</si>
  <si>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</si>
  <si>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</si>
  <si>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</si>
  <si>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</si>
  <si>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</si>
  <si>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</si>
  <si>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</si>
  <si>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</si>
  <si>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</si>
  <si>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</si>
  <si>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</si>
  <si>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</si>
  <si>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</si>
  <si>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</si>
  <si>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</si>
  <si>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</si>
  <si>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</si>
  <si>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</si>
  <si>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</si>
  <si>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</si>
  <si>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</si>
  <si>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</si>
  <si>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</si>
  <si>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</si>
  <si>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</si>
  <si>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</si>
  <si>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</si>
  <si>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</si>
  <si>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</si>
  <si>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</si>
  <si>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</si>
  <si>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</si>
  <si>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</si>
  <si>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</si>
  <si>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</si>
  <si>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</si>
  <si>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</si>
  <si>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</si>
  <si>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</si>
  <si>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</si>
  <si>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</si>
  <si>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</si>
  <si>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</si>
  <si>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</si>
  <si>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</si>
  <si>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</si>
  <si>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</si>
  <si>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</si>
  <si>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</si>
  <si>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</si>
  <si>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</si>
  <si>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</si>
  <si>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</si>
  <si>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</si>
  <si>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</si>
  <si>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</si>
  <si>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</si>
  <si>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</si>
  <si>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</si>
  <si>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</si>
  <si>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</si>
  <si>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</si>
  <si>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</si>
  <si>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</si>
  <si>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</si>
  <si>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</si>
  <si>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</si>
  <si>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</si>
  <si>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</si>
  <si>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</si>
  <si>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</si>
  <si>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</si>
  <si>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</si>
  <si>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</si>
  <si>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</si>
  <si>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</si>
  <si>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</si>
  <si>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</si>
  <si>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</si>
  <si>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</si>
  <si>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</si>
  <si>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</si>
  <si>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</si>
  <si>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</si>
  <si>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</si>
  <si>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</si>
  <si>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</si>
  <si>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</si>
  <si>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</si>
  <si>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</si>
  <si>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</si>
  <si>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</si>
  <si>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</si>
  <si>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</si>
  <si>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</si>
  <si>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</si>
  <si>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</si>
  <si>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</si>
  <si>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</si>
  <si>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</si>
  <si>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</si>
  <si>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</si>
  <si>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本村では、令和元年度にかけて村内全域の管路更新を実施し、現在は法定耐用年数を超える管はなくなった。
今後は令和11年度から大規模な更新工事を行っていく必要があるため、明確な更新計画を策定し、それに則って更新していく所存である。</t>
    <rPh sb="0" eb="2">
      <t>ホンソン</t>
    </rPh>
    <rPh sb="5" eb="7">
      <t>レイワ</t>
    </rPh>
    <rPh sb="7" eb="10">
      <t>ガンネンド</t>
    </rPh>
    <rPh sb="14" eb="18">
      <t>ソンナイゼンイキ</t>
    </rPh>
    <rPh sb="19" eb="21">
      <t>カンロ</t>
    </rPh>
    <rPh sb="21" eb="23">
      <t>コウシン</t>
    </rPh>
    <rPh sb="24" eb="26">
      <t>ジッシ</t>
    </rPh>
    <rPh sb="28" eb="30">
      <t>ゲンザイ</t>
    </rPh>
    <rPh sb="31" eb="37">
      <t>ホウテイタイヨウネンスウ</t>
    </rPh>
    <rPh sb="38" eb="39">
      <t>コ</t>
    </rPh>
    <rPh sb="41" eb="42">
      <t>カン</t>
    </rPh>
    <rPh sb="50" eb="52">
      <t>コンゴ</t>
    </rPh>
    <rPh sb="53" eb="55">
      <t>レイワ</t>
    </rPh>
    <rPh sb="57" eb="59">
      <t>ネンド</t>
    </rPh>
    <rPh sb="61" eb="64">
      <t>ダイキボ</t>
    </rPh>
    <rPh sb="65" eb="69">
      <t>コウシンコウジ</t>
    </rPh>
    <rPh sb="70" eb="71">
      <t>オコナ</t>
    </rPh>
    <rPh sb="75" eb="77">
      <t>ヒツヨウ</t>
    </rPh>
    <rPh sb="83" eb="85">
      <t>メイカク</t>
    </rPh>
    <rPh sb="86" eb="90">
      <t>コウシンケイカク</t>
    </rPh>
    <rPh sb="91" eb="93">
      <t>サクテイ</t>
    </rPh>
    <rPh sb="98" eb="99">
      <t>ノット</t>
    </rPh>
    <rPh sb="101" eb="103">
      <t>コウシン</t>
    </rPh>
    <rPh sb="107" eb="109">
      <t>ショゾン</t>
    </rPh>
    <phoneticPr fontId="4"/>
  </si>
  <si>
    <t>本村においては、有収率や料金回収率が類似団体と比較して高い状況となっており、それが現在の経営を支えている。
今後は実施すべき管路の更新に備えるために継続して料金回収対策を実施するほか、より有収率を高めることで更なる経営の安定化・効率化を目指す必要がある。</t>
    <rPh sb="0" eb="2">
      <t>ホンソン</t>
    </rPh>
    <rPh sb="8" eb="11">
      <t>ユウシュウリツ</t>
    </rPh>
    <rPh sb="12" eb="17">
      <t>リョウキンカイシュウリツ</t>
    </rPh>
    <rPh sb="18" eb="22">
      <t>ルイジダンタイ</t>
    </rPh>
    <rPh sb="23" eb="25">
      <t>ヒカク</t>
    </rPh>
    <rPh sb="27" eb="28">
      <t>タカ</t>
    </rPh>
    <rPh sb="29" eb="31">
      <t>ジョウキョウ</t>
    </rPh>
    <rPh sb="41" eb="43">
      <t>ゲンザイ</t>
    </rPh>
    <rPh sb="44" eb="46">
      <t>ケイエイ</t>
    </rPh>
    <rPh sb="47" eb="48">
      <t>ササ</t>
    </rPh>
    <rPh sb="54" eb="56">
      <t>コンゴ</t>
    </rPh>
    <rPh sb="57" eb="59">
      <t>ジッシ</t>
    </rPh>
    <rPh sb="62" eb="64">
      <t>カンロ</t>
    </rPh>
    <rPh sb="65" eb="67">
      <t>コウシン</t>
    </rPh>
    <rPh sb="68" eb="69">
      <t>ソナ</t>
    </rPh>
    <rPh sb="74" eb="76">
      <t>ケイゾク</t>
    </rPh>
    <rPh sb="78" eb="84">
      <t>リョウキンカイシュウタイサク</t>
    </rPh>
    <rPh sb="85" eb="87">
      <t>ジッシ</t>
    </rPh>
    <rPh sb="94" eb="97">
      <t>ユウシュウリツ</t>
    </rPh>
    <rPh sb="98" eb="99">
      <t>タカ</t>
    </rPh>
    <rPh sb="104" eb="105">
      <t>サラ</t>
    </rPh>
    <rPh sb="107" eb="109">
      <t>ケイエイ</t>
    </rPh>
    <rPh sb="110" eb="113">
      <t>アンテイカ</t>
    </rPh>
    <rPh sb="114" eb="117">
      <t>コウリツカ</t>
    </rPh>
    <rPh sb="118" eb="120">
      <t>メザ</t>
    </rPh>
    <rPh sb="121" eb="123">
      <t>ヒツヨウ</t>
    </rPh>
    <phoneticPr fontId="4"/>
  </si>
  <si>
    <t>収益的収支比率については令和元年度以降、工事請負費の減少により総費用が減少したため、100％を超えており、令和4年度は配水管布設等により工事請負費が増加したことにより100％を切るものとなった。令和5年度は大規模な工事の施行がなかったため再び100％を超えるものとなった。
料金回収率については、令和4年度に80％を切るところまで落ち込んだが、これは工事請負費の増加により給水原価が増加したことによるものであり、今後も大規模工事の計画があるため中止する必要がある。令和5年度は給水原価が減少したこと等を受け増加に転じている。
給水原価については、令和元年度以降村単独の修繕工事等を多く行ってきたため年々増加傾向にあった。しかし、令和5年度は工事請負費等の減少から給水原価も減少に転じた。
施設利用率については、令和元年度以降毎年減少している。本村は近年、宅地造成をすすめ、人口は増加傾向にあるが水道使用者の節水意識の向上から配水量が減少したことによるものと思料される。
有収率については、５か年とも類似団体の平均値を超えており、効率よく収益を確保していることを表している。</t>
    <rPh sb="0" eb="5">
      <t>シュウエキテキシュウシ</t>
    </rPh>
    <rPh sb="5" eb="7">
      <t>ヒリツ</t>
    </rPh>
    <rPh sb="12" eb="17">
      <t>レイワガンネンド</t>
    </rPh>
    <rPh sb="17" eb="19">
      <t>イコウ</t>
    </rPh>
    <rPh sb="20" eb="25">
      <t>コウジウケオイヒ</t>
    </rPh>
    <rPh sb="26" eb="28">
      <t>ゲンショウ</t>
    </rPh>
    <rPh sb="31" eb="34">
      <t>ソウヒヨウ</t>
    </rPh>
    <rPh sb="35" eb="37">
      <t>ゲンショウ</t>
    </rPh>
    <rPh sb="47" eb="48">
      <t>コ</t>
    </rPh>
    <rPh sb="53" eb="55">
      <t>レイワ</t>
    </rPh>
    <rPh sb="232" eb="234">
      <t>レイワ</t>
    </rPh>
    <rPh sb="235" eb="237">
      <t>ネンド</t>
    </rPh>
    <rPh sb="238" eb="242">
      <t>キュウスイゲンカ</t>
    </rPh>
    <rPh sb="243" eb="245">
      <t>ゲンショウ</t>
    </rPh>
    <rPh sb="249" eb="250">
      <t>ナド</t>
    </rPh>
    <rPh sb="251" eb="252">
      <t>ウ</t>
    </rPh>
    <rPh sb="253" eb="255">
      <t>ゾウカ</t>
    </rPh>
    <rPh sb="256" eb="257">
      <t>テン</t>
    </rPh>
    <rPh sb="263" eb="267">
      <t>キュウスイゲンカ</t>
    </rPh>
    <rPh sb="273" eb="275">
      <t>レイワ</t>
    </rPh>
    <rPh sb="275" eb="280">
      <t>ガンネンドイコウ</t>
    </rPh>
    <rPh sb="280" eb="283">
      <t>ムラタンドク</t>
    </rPh>
    <rPh sb="284" eb="288">
      <t>シュウゼンコウジ</t>
    </rPh>
    <rPh sb="288" eb="289">
      <t>トウ</t>
    </rPh>
    <rPh sb="290" eb="291">
      <t>オオ</t>
    </rPh>
    <rPh sb="292" eb="293">
      <t>オコナ</t>
    </rPh>
    <rPh sb="299" eb="301">
      <t>ネンネン</t>
    </rPh>
    <rPh sb="301" eb="305">
      <t>ゾウカケイコウ</t>
    </rPh>
    <rPh sb="314" eb="316">
      <t>レイワ</t>
    </rPh>
    <rPh sb="317" eb="319">
      <t>ネンド</t>
    </rPh>
    <rPh sb="320" eb="326">
      <t>コウジウケオイヒトウ</t>
    </rPh>
    <rPh sb="327" eb="329">
      <t>ゲンショウ</t>
    </rPh>
    <rPh sb="331" eb="335">
      <t>キュウスイゲンカ</t>
    </rPh>
    <rPh sb="336" eb="338">
      <t>ゲンショウ</t>
    </rPh>
    <rPh sb="339" eb="340">
      <t>テン</t>
    </rPh>
    <rPh sb="344" eb="349">
      <t>シセツリヨウリツ</t>
    </rPh>
    <rPh sb="355" eb="357">
      <t>レイワ</t>
    </rPh>
    <rPh sb="357" eb="362">
      <t>ガンネンドイコウ</t>
    </rPh>
    <rPh sb="362" eb="364">
      <t>マイトシ</t>
    </rPh>
    <rPh sb="364" eb="366">
      <t>ゲンショウ</t>
    </rPh>
    <rPh sb="371" eb="373">
      <t>ホンソン</t>
    </rPh>
    <rPh sb="374" eb="376">
      <t>キンネン</t>
    </rPh>
    <rPh sb="377" eb="381">
      <t>タクチゾウセイ</t>
    </rPh>
    <rPh sb="386" eb="388">
      <t>ジンコウ</t>
    </rPh>
    <rPh sb="389" eb="393">
      <t>ゾウカケイコウ</t>
    </rPh>
    <rPh sb="397" eb="402">
      <t>スイドウシヨウシャ</t>
    </rPh>
    <rPh sb="403" eb="407">
      <t>セッスイイシキ</t>
    </rPh>
    <rPh sb="408" eb="410">
      <t>コウジョウ</t>
    </rPh>
    <rPh sb="412" eb="415">
      <t>ハイスイリョウ</t>
    </rPh>
    <rPh sb="416" eb="418">
      <t>ゲンショウ</t>
    </rPh>
    <rPh sb="428" eb="430">
      <t>シリョウ</t>
    </rPh>
    <rPh sb="435" eb="437">
      <t>ユウシュウ</t>
    </rPh>
    <rPh sb="437" eb="438">
      <t>リツ</t>
    </rPh>
    <rPh sb="446" eb="447">
      <t>ネン</t>
    </rPh>
    <rPh sb="449" eb="453">
      <t>ルイジダンタイ</t>
    </rPh>
    <rPh sb="454" eb="457">
      <t>ヘイキンチ</t>
    </rPh>
    <rPh sb="458" eb="459">
      <t>コ</t>
    </rPh>
    <rPh sb="464" eb="466">
      <t>コウリツ</t>
    </rPh>
    <rPh sb="468" eb="470">
      <t>シュウエキ</t>
    </rPh>
    <rPh sb="471" eb="473">
      <t>カクホ</t>
    </rPh>
    <rPh sb="480" eb="481">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</si>
</sst>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2.88</c:v>
                </c:pt>
                <c:pt idx="1">
                  <c:v>0.28000000000000003</c:v>
                </c:pt>
                <c:pt idx="2">
                  <c:v>0.12</c:v>
                </c:pt>
                <c:pt idx="3">
                  <c:v>1.22</c:v>
                </c:pt>
                <c:pt idx="4" formatCode="#,##0.00;&quot;△&quot;#,##0.00">
                  <c:v>0</c:v>
                </c:pt>
              </c:numCache>
            </c:numRef>
          </c:val>
          <c:extLst>
            <c:ext xmlns:c16="http://schemas.microsoft.com/office/drawing/2014/chart" uri="{C3380CC4-5D6E-409C-BE32-E72D297353CC}">
              <c16:uniqueId val="{00000000-D0DC-4786-9CD5-B7B8639926F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D0DC-4786-9CD5-B7B8639926F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61.76</c:v>
                </c:pt>
                <c:pt idx="1">
                  <c:v>61.43</c:v>
                </c:pt>
                <c:pt idx="2">
                  <c:v>61.59</c:v>
                </c:pt>
                <c:pt idx="3">
                  <c:v>57.3</c:v>
                </c:pt>
                <c:pt idx="4">
                  <c:v>51.18</c:v>
                </c:pt>
              </c:numCache>
            </c:numRef>
          </c:val>
          <c:extLst>
            <c:ext xmlns:c16="http://schemas.microsoft.com/office/drawing/2014/chart" uri="{C3380CC4-5D6E-409C-BE32-E72D297353CC}">
              <c16:uniqueId val="{00000000-A0E9-49C7-BDE7-80A34CA62F2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A0E9-49C7-BDE7-80A34CA62F2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91.64</c:v>
                </c:pt>
                <c:pt idx="1">
                  <c:v>97.09</c:v>
                </c:pt>
                <c:pt idx="2">
                  <c:v>96.59</c:v>
                </c:pt>
                <c:pt idx="3">
                  <c:v>95.76</c:v>
                </c:pt>
                <c:pt idx="4">
                  <c:v>95.52</c:v>
                </c:pt>
              </c:numCache>
            </c:numRef>
          </c:val>
          <c:extLst>
            <c:ext xmlns:c16="http://schemas.microsoft.com/office/drawing/2014/chart" uri="{C3380CC4-5D6E-409C-BE32-E72D297353CC}">
              <c16:uniqueId val="{00000000-DB15-44FC-A2E6-3228417FE7D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DB15-44FC-A2E6-3228417FE7D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128.22</c:v>
                </c:pt>
                <c:pt idx="1">
                  <c:v>119.83</c:v>
                </c:pt>
                <c:pt idx="2">
                  <c:v>112.88</c:v>
                </c:pt>
                <c:pt idx="3">
                  <c:v>99.91</c:v>
                </c:pt>
                <c:pt idx="4">
                  <c:v>102.28</c:v>
                </c:pt>
              </c:numCache>
            </c:numRef>
          </c:val>
          <c:extLst>
            <c:ext xmlns:c16="http://schemas.microsoft.com/office/drawing/2014/chart" uri="{C3380CC4-5D6E-409C-BE32-E72D297353CC}">
              <c16:uniqueId val="{00000000-EE67-44F3-8683-A92710E79D2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EE67-44F3-8683-A92710E79D2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A3-469F-BC41-122533E1539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3-469F-BC41-122533E1539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76-4866-86EE-1FF7C83D200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76-4866-86EE-1FF7C83D200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7-4105-A7EE-BBDB209D7E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7-4105-A7EE-BBDB209D7E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79-4B53-9DB6-F76E03C4463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79-4B53-9DB6-F76E03C4463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762.23</c:v>
                </c:pt>
                <c:pt idx="1">
                  <c:v>714.67</c:v>
                </c:pt>
                <c:pt idx="2">
                  <c:v>599.88</c:v>
                </c:pt>
                <c:pt idx="3">
                  <c:v>735.21</c:v>
                </c:pt>
                <c:pt idx="4">
                  <c:v>666.56</c:v>
                </c:pt>
              </c:numCache>
            </c:numRef>
          </c:val>
          <c:extLst>
            <c:ext xmlns:c16="http://schemas.microsoft.com/office/drawing/2014/chart" uri="{C3380CC4-5D6E-409C-BE32-E72D297353CC}">
              <c16:uniqueId val="{00000000-EE38-4F4D-989B-309292FAEFA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EE38-4F4D-989B-309292FAEFA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117.44</c:v>
                </c:pt>
                <c:pt idx="1">
                  <c:v>107.6</c:v>
                </c:pt>
                <c:pt idx="2">
                  <c:v>106.48</c:v>
                </c:pt>
                <c:pt idx="3">
                  <c:v>77.239999999999995</c:v>
                </c:pt>
                <c:pt idx="4">
                  <c:v>93.82</c:v>
                </c:pt>
              </c:numCache>
            </c:numRef>
          </c:val>
          <c:extLst>
            <c:ext xmlns:c16="http://schemas.microsoft.com/office/drawing/2014/chart" uri="{C3380CC4-5D6E-409C-BE32-E72D297353CC}">
              <c16:uniqueId val="{00000000-2754-4E6E-B5A7-2A9BD0ABA15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2754-4E6E-B5A7-2A9BD0ABA15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152.71</c:v>
                </c:pt>
                <c:pt idx="1">
                  <c:v>156.63999999999999</c:v>
                </c:pt>
                <c:pt idx="2">
                  <c:v>175.27</c:v>
                </c:pt>
                <c:pt idx="3">
                  <c:v>208.95</c:v>
                </c:pt>
                <c:pt idx="4">
                  <c:v>200.16</c:v>
                </c:pt>
              </c:numCache>
            </c:numRef>
          </c:val>
          <c:extLst>
            <c:ext xmlns:c16="http://schemas.microsoft.com/office/drawing/2014/chart" uri="{C3380CC4-5D6E-409C-BE32-E72D297353CC}">
              <c16:uniqueId val="{00000000-79C3-4817-BC5E-6D408B1514B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79C3-4817-BC5E-6D408B1514B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舟橋村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3299</v>
      </c>
      <c r="AM8" s="36"/>
      <c r="AN8" s="36"/>
      <c r="AO8" s="36"/>
      <c r="AP8" s="36"/>
      <c r="AQ8" s="36"/>
      <c r="AR8" s="36"/>
      <c r="AS8" s="36"/>
      <c r="AT8" s="37">
        <f>データ!$S$6</f>
        <v>3.47</v>
      </c>
      <c r="AU8" s="37"/>
      <c r="AV8" s="37"/>
      <c r="AW8" s="37"/>
      <c r="AX8" s="37"/>
      <c r="AY8" s="37"/>
      <c r="AZ8" s="37"/>
      <c r="BA8" s="37"/>
      <c r="BB8" s="37">
        <f>データ!$T$6</f>
        <v>950.72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98.48</v>
      </c>
      <c r="Q10" s="37"/>
      <c r="R10" s="37"/>
      <c r="S10" s="37"/>
      <c r="T10" s="37"/>
      <c r="U10" s="37"/>
      <c r="V10" s="37"/>
      <c r="W10" s="36">
        <f>データ!$Q$6</f>
        <v>3333</v>
      </c>
      <c r="X10" s="36"/>
      <c r="Y10" s="36"/>
      <c r="Z10" s="36"/>
      <c r="AA10" s="36"/>
      <c r="AB10" s="36"/>
      <c r="AC10" s="36"/>
      <c r="AD10" s="2"/>
      <c r="AE10" s="2"/>
      <c r="AF10" s="2"/>
      <c r="AG10" s="2"/>
      <c r="AH10" s="2"/>
      <c r="AI10" s="2"/>
      <c r="AJ10" s="2"/>
      <c r="AK10" s="2"/>
      <c r="AL10" s="36">
        <f>データ!$U$6</f>
        <v>3238</v>
      </c>
      <c r="AM10" s="36"/>
      <c r="AN10" s="36"/>
      <c r="AO10" s="36"/>
      <c r="AP10" s="36"/>
      <c r="AQ10" s="36"/>
      <c r="AR10" s="36"/>
      <c r="AS10" s="36"/>
      <c r="AT10" s="37">
        <f>データ!$V$6</f>
        <v>3.47</v>
      </c>
      <c r="AU10" s="37"/>
      <c r="AV10" s="37"/>
      <c r="AW10" s="37"/>
      <c r="AX10" s="37"/>
      <c r="AY10" s="37"/>
      <c r="AZ10" s="37"/>
      <c r="BA10" s="37"/>
      <c r="BB10" s="37">
        <f>データ!$W$6</f>
        <v>933.14</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119</v>
      </c>
      <c r="BM16" s="47"/>
      <c r="BN16" s="47"/>
      <c r="BO16" s="47"/>
      <c r="BP16" s="47"/>
      <c r="BQ16" s="47"/>
      <c r="BR16" s="47"/>
      <c r="BS16" s="47"/>
      <c r="BT16" s="47"/>
      <c r="BU16" s="47"/>
      <c r="BV16" s="47"/>
      <c r="BW16" s="47"/>
      <c r="BX16" s="47"/>
      <c r="BY16" s="47"/>
      <c r="BZ16" s="4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117</v>
      </c>
      <c r="BM47" s="47"/>
      <c r="BN47" s="47"/>
      <c r="BO47" s="47"/>
      <c r="BP47" s="47"/>
      <c r="BQ47" s="47"/>
      <c r="BR47" s="47"/>
      <c r="BS47" s="47"/>
      <c r="BT47" s="47"/>
      <c r="BU47" s="47"/>
      <c r="BV47" s="47"/>
      <c r="BW47" s="47"/>
      <c r="BX47" s="47"/>
      <c r="BY47" s="47"/>
      <c r="BZ47" s="4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118</v>
      </c>
      <c r="BM66" s="47"/>
      <c r="BN66" s="47"/>
      <c r="BO66" s="47"/>
      <c r="BP66" s="47"/>
      <c r="BQ66" s="47"/>
      <c r="BR66" s="47"/>
      <c r="BS66" s="47"/>
      <c r="BT66" s="47"/>
      <c r="BU66" s="47"/>
      <c r="BV66" s="47"/>
      <c r="BW66" s="47"/>
      <c r="BX66" s="47"/>
      <c r="BY66" s="47"/>
      <c r="BZ66" s="4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K6xOyiptCynyRQux3itrbcAxYeyI5Dx3G6H3SNXpqK13p2lQANwC6f2Fm7nQwNlFMEUITRM+UUUt20P9kSjx0A==" saltValue="4knqlU5Fgu98bojbDbtWd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163210</v>
      </c>
      <c r="D6" s="20">
        <f t="shared" si="3"/>
        <v>47</v>
      </c>
      <c r="E6" s="20">
        <f t="shared" si="3"/>
        <v>1</v>
      </c>
      <c r="F6" s="20">
        <f t="shared" si="3"/>
        <v>0</v>
      </c>
      <c r="G6" s="20">
        <f t="shared" si="3"/>
        <v>0</v>
      </c>
      <c r="H6" s="20" t="str">
        <f t="shared" si="3"/>
        <v>富山県　舟橋村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98.48</v>
      </c>
      <c r="Q6" s="21">
        <f t="shared" si="3"/>
        <v>3333</v>
      </c>
      <c r="R6" s="21">
        <f t="shared" si="3"/>
        <v>3299</v>
      </c>
      <c r="S6" s="21">
        <f t="shared" si="3"/>
        <v>3.47</v>
      </c>
      <c r="T6" s="21">
        <f t="shared" si="3"/>
        <v>950.72</v>
      </c>
      <c r="U6" s="21">
        <f t="shared" si="3"/>
        <v>3238</v>
      </c>
      <c r="V6" s="21">
        <f t="shared" si="3"/>
        <v>3.47</v>
      </c>
      <c r="W6" s="21">
        <f t="shared" si="3"/>
        <v>933.14</v>
      </c>
      <c r="X6" s="22">
        <f>IF(X7="",NA(),X7)</f>
        <v>128.22</v>
      </c>
      <c r="Y6" s="22">
        <f t="shared" ref="Y6:AG6" si="4">IF(Y7="",NA(),Y7)</f>
        <v>119.83</v>
      </c>
      <c r="Z6" s="22">
        <f t="shared" si="4"/>
        <v>112.88</v>
      </c>
      <c r="AA6" s="22">
        <f t="shared" si="4"/>
        <v>99.91</v>
      </c>
      <c r="AB6" s="22">
        <f t="shared" si="4"/>
        <v>102.28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762.23</v>
      </c>
      <c r="BF6" s="22">
        <f t="shared" ref="BF6:BN6" si="7">IF(BF7="",NA(),BF7)</f>
        <v>714.67</v>
      </c>
      <c r="BG6" s="22">
        <f t="shared" si="7"/>
        <v>599.88</v>
      </c>
      <c r="BH6" s="22">
        <f t="shared" si="7"/>
        <v>735.21</v>
      </c>
      <c r="BI6" s="22">
        <f t="shared" si="7"/>
        <v>666.56</v>
      </c>
      <c r="BJ6" s="22">
        <f t="shared" si="7"/>
        <v>1018.52</v>
      </c>
      <c r="BK6" s="22">
        <f t="shared" si="7"/>
        <v>949.61</v>
      </c>
      <c r="BL6" s="22">
        <f t="shared" si="7"/>
        <v>918.84</v>
      </c>
      <c r="BM6" s="22">
        <f t="shared" si="7"/>
        <v>955.49</v>
      </c>
      <c r="BN6" s="22">
        <f t="shared" si="7"/>
        <v>1017.9</v>
      </c>
      <c r="BO6" s="21" t="str">
        <f>IF(BO7="","",IF(BO7="-","【-】","【"&amp;SUBSTITUTE(TEXT(BO7,"#,##0.00"),"-","△")&amp;"】"))</f>
        <v>【1,045.20】</v>
      </c>
      <c r="BP6" s="22">
        <f>IF(BP7="",NA(),BP7)</f>
        <v>117.44</v>
      </c>
      <c r="BQ6" s="22">
        <f t="shared" ref="BQ6:BY6" si="8">IF(BQ7="",NA(),BQ7)</f>
        <v>107.6</v>
      </c>
      <c r="BR6" s="22">
        <f t="shared" si="8"/>
        <v>106.48</v>
      </c>
      <c r="BS6" s="22">
        <f t="shared" si="8"/>
        <v>77.239999999999995</v>
      </c>
      <c r="BT6" s="22">
        <f t="shared" si="8"/>
        <v>93.82</v>
      </c>
      <c r="BU6" s="22">
        <f t="shared" si="8"/>
        <v>58.79</v>
      </c>
      <c r="BV6" s="22">
        <f t="shared" si="8"/>
        <v>58.41</v>
      </c>
      <c r="BW6" s="22">
        <f t="shared" si="8"/>
        <v>58.27</v>
      </c>
      <c r="BX6" s="22">
        <f t="shared" si="8"/>
        <v>55.15</v>
      </c>
      <c r="BY6" s="22">
        <f t="shared" si="8"/>
        <v>53.95</v>
      </c>
      <c r="BZ6" s="21" t="str">
        <f>IF(BZ7="","",IF(BZ7="-","【-】","【"&amp;SUBSTITUTE(TEXT(BZ7,"#,##0.00"),"-","△")&amp;"】"))</f>
        <v>【49.51】</v>
      </c>
      <c r="CA6" s="22">
        <f>IF(CA7="",NA(),CA7)</f>
        <v>152.71</v>
      </c>
      <c r="CB6" s="22">
        <f t="shared" ref="CB6:CJ6" si="9">IF(CB7="",NA(),CB7)</f>
        <v>156.63999999999999</v>
      </c>
      <c r="CC6" s="22">
        <f t="shared" si="9"/>
        <v>175.27</v>
      </c>
      <c r="CD6" s="22">
        <f t="shared" si="9"/>
        <v>208.95</v>
      </c>
      <c r="CE6" s="22">
        <f t="shared" si="9"/>
        <v>200.16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61.76</v>
      </c>
      <c r="CM6" s="22">
        <f t="shared" ref="CM6:CU6" si="10">IF(CM7="",NA(),CM7)</f>
        <v>61.43</v>
      </c>
      <c r="CN6" s="22">
        <f t="shared" si="10"/>
        <v>61.59</v>
      </c>
      <c r="CO6" s="22">
        <f t="shared" si="10"/>
        <v>57.3</v>
      </c>
      <c r="CP6" s="22">
        <f t="shared" si="10"/>
        <v>51.18</v>
      </c>
      <c r="CQ6" s="22">
        <f t="shared" si="10"/>
        <v>56.04</v>
      </c>
      <c r="CR6" s="22">
        <f t="shared" si="10"/>
        <v>58.52</v>
      </c>
      <c r="CS6" s="22">
        <f t="shared" si="10"/>
        <v>58.88</v>
      </c>
      <c r="CT6" s="22">
        <f t="shared" si="10"/>
        <v>58.16</v>
      </c>
      <c r="CU6" s="22">
        <f t="shared" si="10"/>
        <v>55.9</v>
      </c>
      <c r="CV6" s="21" t="str">
        <f>IF(CV7="","",IF(CV7="-","【-】","【"&amp;SUBSTITUTE(TEXT(CV7,"#,##0.00"),"-","△")&amp;"】"))</f>
        <v>【55.00】</v>
      </c>
      <c r="CW6" s="22">
        <f>IF(CW7="",NA(),CW7)</f>
        <v>91.64</v>
      </c>
      <c r="CX6" s="22">
        <f t="shared" ref="CX6:DF6" si="11">IF(CX7="",NA(),CX7)</f>
        <v>97.09</v>
      </c>
      <c r="CY6" s="22">
        <f t="shared" si="11"/>
        <v>96.59</v>
      </c>
      <c r="CZ6" s="22">
        <f t="shared" si="11"/>
        <v>95.76</v>
      </c>
      <c r="DA6" s="22">
        <f t="shared" si="11"/>
        <v>95.52</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2.88</v>
      </c>
      <c r="EE6" s="22">
        <f t="shared" ref="EE6:EM6" si="14">IF(EE7="",NA(),EE7)</f>
        <v>0.28000000000000003</v>
      </c>
      <c r="EF6" s="22">
        <f t="shared" si="14"/>
        <v>0.12</v>
      </c>
      <c r="EG6" s="22">
        <f t="shared" si="14"/>
        <v>1.22</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163210</v>
      </c>
      <c r="D7" s="24">
        <v>47</v>
      </c>
      <c r="E7" s="24">
        <v>1</v>
      </c>
      <c r="F7" s="24">
        <v>0</v>
      </c>
      <c r="G7" s="24">
        <v>0</v>
      </c>
      <c r="H7" s="24" t="s">
        <v>97</v>
      </c>
      <c r="I7" s="24" t="s">
        <v>98</v>
      </c>
      <c r="J7" s="24" t="s">
        <v>99</v>
      </c>
      <c r="K7" s="24" t="s">
        <v>100</v>
      </c>
      <c r="L7" s="24" t="s">
        <v>101</v>
      </c>
      <c r="M7" s="24" t="s">
        <v>102</v>
      </c>
      <c r="N7" s="25" t="s">
        <v>103</v>
      </c>
      <c r="O7" s="25" t="s">
        <v>104</v>
      </c>
      <c r="P7" s="25">
        <v>98.48</v>
      </c>
      <c r="Q7" s="25">
        <v>3333</v>
      </c>
      <c r="R7" s="25">
        <v>3299</v>
      </c>
      <c r="S7" s="25">
        <v>3.47</v>
      </c>
      <c r="T7" s="25">
        <v>950.72</v>
      </c>
      <c r="U7" s="25">
        <v>3238</v>
      </c>
      <c r="V7" s="25">
        <v>3.47</v>
      </c>
      <c r="W7" s="25">
        <v>933.14</v>
      </c>
      <c r="X7" s="25">
        <v>128.22</v>
      </c>
      <c r="Y7" s="25">
        <v>119.83</v>
      </c>
      <c r="Z7" s="25">
        <v>112.88</v>
      </c>
      <c r="AA7" s="25">
        <v>99.91</v>
      </c>
      <c r="AB7" s="25">
        <v>102.28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762.23</v>
      </c>
      <c r="BF7" s="25">
        <v>714.67</v>
      </c>
      <c r="BG7" s="25">
        <v>599.88</v>
      </c>
      <c r="BH7" s="25">
        <v>735.21</v>
      </c>
      <c r="BI7" s="25">
        <v>666.56</v>
      </c>
      <c r="BJ7" s="25">
        <v>1018.52</v>
      </c>
      <c r="BK7" s="25">
        <v>949.61</v>
      </c>
      <c r="BL7" s="25">
        <v>918.84</v>
      </c>
      <c r="BM7" s="25">
        <v>955.49</v>
      </c>
      <c r="BN7" s="25">
        <v>1017.9</v>
      </c>
      <c r="BO7" s="25">
        <v>1045.2</v>
      </c>
      <c r="BP7" s="25">
        <v>117.44</v>
      </c>
      <c r="BQ7" s="25">
        <v>107.6</v>
      </c>
      <c r="BR7" s="25">
        <v>106.48</v>
      </c>
      <c r="BS7" s="25">
        <v>77.239999999999995</v>
      </c>
      <c r="BT7" s="25">
        <v>93.82</v>
      </c>
      <c r="BU7" s="25">
        <v>58.79</v>
      </c>
      <c r="BV7" s="25">
        <v>58.41</v>
      </c>
      <c r="BW7" s="25">
        <v>58.27</v>
      </c>
      <c r="BX7" s="25">
        <v>55.15</v>
      </c>
      <c r="BY7" s="25">
        <v>53.95</v>
      </c>
      <c r="BZ7" s="25">
        <v>49.51</v>
      </c>
      <c r="CA7" s="25">
        <v>152.71</v>
      </c>
      <c r="CB7" s="25">
        <v>156.63999999999999</v>
      </c>
      <c r="CC7" s="25">
        <v>175.27</v>
      </c>
      <c r="CD7" s="25">
        <v>208.95</v>
      </c>
      <c r="CE7" s="25">
        <v>200.16</v>
      </c>
      <c r="CF7" s="25">
        <v>298.25</v>
      </c>
      <c r="CG7" s="25">
        <v>303.27999999999997</v>
      </c>
      <c r="CH7" s="25">
        <v>303.81</v>
      </c>
      <c r="CI7" s="25">
        <v>310.26</v>
      </c>
      <c r="CJ7" s="25">
        <v>318.99</v>
      </c>
      <c r="CK7" s="25">
        <v>317.14</v>
      </c>
      <c r="CL7" s="25">
        <v>61.76</v>
      </c>
      <c r="CM7" s="25">
        <v>61.43</v>
      </c>
      <c r="CN7" s="25">
        <v>61.59</v>
      </c>
      <c r="CO7" s="25">
        <v>57.3</v>
      </c>
      <c r="CP7" s="25">
        <v>51.18</v>
      </c>
      <c r="CQ7" s="25">
        <v>56.04</v>
      </c>
      <c r="CR7" s="25">
        <v>58.52</v>
      </c>
      <c r="CS7" s="25">
        <v>58.88</v>
      </c>
      <c r="CT7" s="25">
        <v>58.16</v>
      </c>
      <c r="CU7" s="25">
        <v>55.9</v>
      </c>
      <c r="CV7" s="25">
        <v>55</v>
      </c>
      <c r="CW7" s="25">
        <v>91.64</v>
      </c>
      <c r="CX7" s="25">
        <v>97.09</v>
      </c>
      <c r="CY7" s="25">
        <v>96.59</v>
      </c>
      <c r="CZ7" s="25">
        <v>95.76</v>
      </c>
      <c r="DA7" s="25">
        <v>95.52</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2.88</v>
      </c>
      <c r="EE7" s="25">
        <v>0.28000000000000003</v>
      </c>
      <c r="EF7" s="25">
        <v>0.12</v>
      </c>
      <c r="EG7" s="25">
        <v>1.22</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113</v>
      </c>
      <c r="D13" t="s">
        <v>114</v>
      </c>
      <c r="E13" t="s">
        <v>113</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北田　沙也佳</cp:lastModifiedBy>
  <cp:lastPrinted>2025-01-29T06:14:57Z</cp:lastPrinted>
  <dcterms:created xsi:type="dcterms:W3CDTF">2025-01-24T06:39:58Z</dcterms:created>
  <dcterms:modified xsi:type="dcterms:W3CDTF">2025-01-31T02:25:44Z</dcterms:modified>
  <cp:category/>
</cp:coreProperties>
</file>