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10射水市○\下水道（法適用）\"/>
    </mc:Choice>
  </mc:AlternateContent>
  <xr:revisionPtr revIDLastSave="0" documentId="13_ncr:1_{F14982B3-6B45-4B3E-891E-9A137B863DA1}" xr6:coauthVersionLast="36" xr6:coauthVersionMax="36" xr10:uidLastSave="{00000000-0000-0000-0000-000000000000}"/>
  <workbookProtection workbookAlgorithmName="SHA-512" workbookHashValue="bYJ+snuV0PzN/KkiQFNhZ2Cgb0vpgUHYMtW+4Z2FRAxOUJXioNzIsbar7oTb9lsjeySykOAuGDP4dIvTgPiG4Q==" workbookSaltValue="mKqHbuvPjQzSDRJjeyrCf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<sst xmlns="http://schemas.openxmlformats.org/spreadsheetml/2006/main" count="234" uniqueCount="116">
  <si>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</si>
  <si>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</si>
  <si>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</si>
  <si>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</si>
  <si>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</si>
  <si>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</si>
  <si>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</si>
  <si>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</si>
  <si>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</si>
  <si>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</si>
  <si>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</si>
  <si>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</si>
  <si>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</si>
  <si>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</si>
  <si>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</si>
  <si>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</si>
  <si>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</si>
  <si>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</si>
  <si>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</si>
  <si>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</si>
  <si>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</si>
  <si>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</si>
  <si>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</si>
  <si>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</si>
  <si>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</si>
  <si>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</si>
  <si>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</si>
  <si>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</si>
  <si>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</si>
  <si>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</si>
  <si>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</si>
  <si>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</si>
  <si>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</si>
  <si>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</si>
  <si>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</si>
  <si>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</si>
  <si>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</si>
  <si>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</si>
  <si>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</si>
  <si>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</si>
  <si>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</si>
  <si>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</si>
  <si>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</si>
  <si>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</si>
  <si>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</si>
  <si>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</si>
  <si>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</si>
  <si>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</si>
  <si>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</si>
  <si>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</si>
  <si>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</si>
  <si>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</si>
  <si>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</si>
  <si>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</si>
  <si>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</si>
  <si>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</si>
  <si>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</si>
  <si>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</si>
  <si>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</si>
  <si>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</si>
  <si>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</si>
  <si>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</si>
  <si>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</si>
  <si>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</si>
  <si>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</si>
  <si>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</si>
  <si>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</si>
  <si>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</si>
  <si>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</si>
  <si>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</si>
  <si>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</si>
  <si>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</si>
  <si>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</si>
  <si>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</si>
  <si>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</si>
  <si>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</si>
  <si>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</si>
  <si>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</si>
  <si>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</si>
  <si>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</si>
  <si>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</si>
  <si>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</si>
  <si>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</si>
  <si>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</si>
  <si>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</si>
  <si>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</si>
  <si>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</si>
  <si>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</si>
  <si>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</si>
  <si>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</si>
  <si>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</si>
  <si>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</si>
  <si>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</si>
  <si>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</si>
  <si>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</si>
  <si>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</si>
  <si>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</si>
  <si>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</si>
  <si>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</si>
  <si>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</si>
  <si>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</si>
  <si>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</si>
  <si>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</si>
  <si>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</si>
  <si>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</si>
  <si>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</si>
  <si>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</si>
  <si>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</si>
  <si>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</si>
  <si>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</si>
  <si>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</si>
  <si>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</si>
  <si>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</si>
  <si>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・経常収支比率は100%以上となっているが、今後は老朽した管の更新投資の増加により、減価償却費の大幅な増額が見込まれており悪化することが考えられる。
・累積欠損金比率については、累積欠損金が生じていないためゼロである。
・流動比率は100パーセントを下回っているが、1年以内に償還すべき企業債償還金の原資は、翌年度の収入で賄われており、資金不足は生じていない。
・企業債残高対事業規模比率は前年度よりも減少している。今後は、能登半島地震の影響による災害復旧事業債の増加及び耐用年数を超えた管を更新するための企業債の増加が想定される。
・経費回収率は100パーセントとなっているが、これは公費負担の適正化による下水道事業会計が負担する経費の減少が理由である。しかし、依然として使用料収入で賄えない経費があるためその節減に努める必要がある。
・汚水処理原価は、ほぼ横ばいである。今後は節水等の影響により有収水量が減少することが想定されるため、経費の節減に努める必要がある。
・施設利用率は、令和3年度に単独処理場を廃止し流域下水道に接続したため0％である。
・水洗化率はほぼ横ばいである。今後も接続促進に努める必要がある。</t>
    <rPh sb="212" eb="218">
      <t>ノトハントウジシン</t>
    </rPh>
    <rPh sb="219" eb="221">
      <t>エイキョウ</t>
    </rPh>
    <rPh sb="224" eb="226">
      <t>サイガイ</t>
    </rPh>
    <rPh sb="226" eb="231">
      <t>フッキュウジギョウサイ</t>
    </rPh>
    <rPh sb="234" eb="235">
      <t>オヨ</t>
    </rPh>
    <rPh sb="257" eb="259">
      <t>ゾウカ</t>
    </rPh>
    <rPh sb="443" eb="445">
      <t>レイワ</t>
    </rPh>
    <rPh sb="446" eb="448">
      <t>ネンド</t>
    </rPh>
    <rPh sb="449" eb="454">
      <t>タンドクショリジョウ</t>
    </rPh>
    <rPh sb="485" eb="486">
      <t>ヨコ</t>
    </rPh>
    <phoneticPr fontId="4"/>
  </si>
  <si>
    <t>・有形固定資産減価償却率は前年度よりも増加しており、老朽化が進行している。今後耐用年数を迎える資産が多く、計画的に更新投資を行う必要がある。
・管渠老朽化率は、緩やかに上昇している。これは事業開始前に構築した管渠の多くが前年度に耐用年数を迎えたことが理由である。今後はストックマネジメント計画に基づき、計画的に改築・更新を進めていく必要がある。
・管渠改善率は減少している。今後は事業開始前に構築した管渠の多くが耐用年数を迎えることから、更新の規模を増加する必要がある。</t>
    <rPh sb="80" eb="81">
      <t>ユル</t>
    </rPh>
    <rPh sb="84" eb="86">
      <t>ジョウショウ</t>
    </rPh>
    <rPh sb="180" eb="182">
      <t>ゲンショウ</t>
    </rPh>
    <phoneticPr fontId="4"/>
  </si>
  <si>
    <t>・現状は利益を計上し、資金収支も図れているが、今後は人口減少や節水意識の向上等により、使用料収入の増加は見込めない。浄化槽や汲み取り世帯に対して地道に接続促進を進め、使用料収入の確保に努めることが必要である。
・不明水が多いため、有収率が低い。更新投資を進めることで有収率を向上させることが求められる。
・経営戦略の策定状況（策定済）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</si>
</sst>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0.19</c:v>
                </c:pt>
                <c:pt idx="1">
                  <c:v>0.04</c:v>
                </c:pt>
                <c:pt idx="2">
                  <c:v>0.32</c:v>
                </c:pt>
                <c:pt idx="3">
                  <c:v>0.19</c:v>
                </c:pt>
                <c:pt idx="4">
                  <c:v>0.03</c:v>
                </c:pt>
              </c:numCache>
            </c:numRef>
          </c:val>
          <c:extLst>
            <c:ext xmlns:c16="http://schemas.microsoft.com/office/drawing/2014/chart" uri="{C3380CC4-5D6E-409C-BE32-E72D297353CC}">
              <c16:uniqueId val="{00000000-869D-46D0-9352-8782A04957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869D-46D0-9352-8782A04957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104.68</c:v>
                </c:pt>
                <c:pt idx="1">
                  <c:v>105.07</c:v>
                </c:pt>
                <c:pt idx="2">
                  <c:v>104.67</c:v>
                </c:pt>
                <c:pt idx="3">
                  <c:v>108.22</c:v>
                </c:pt>
                <c:pt idx="4">
                  <c:v>108.89</c:v>
                </c:pt>
              </c:numCache>
            </c:numRef>
          </c:val>
          <c:extLst>
            <c:ext xmlns:c16="http://schemas.microsoft.com/office/drawing/2014/chart" uri="{C3380CC4-5D6E-409C-BE32-E72D297353CC}">
              <c16:uniqueId val="{00000000-B356-45BF-804E-854C1D3025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B356-45BF-804E-854C1D3025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18.670000000000002</c:v>
                </c:pt>
                <c:pt idx="1">
                  <c:v>21.07</c:v>
                </c:pt>
                <c:pt idx="2">
                  <c:v>23.26</c:v>
                </c:pt>
                <c:pt idx="3">
                  <c:v>25.45</c:v>
                </c:pt>
                <c:pt idx="4">
                  <c:v>27.6</c:v>
                </c:pt>
              </c:numCache>
            </c:numRef>
          </c:val>
          <c:extLst>
            <c:ext xmlns:c16="http://schemas.microsoft.com/office/drawing/2014/chart" uri="{C3380CC4-5D6E-409C-BE32-E72D297353CC}">
              <c16:uniqueId val="{00000000-5444-4986-85D2-99584F8C21E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5444-4986-85D2-99584F8C21E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9.27</c:v>
                </c:pt>
                <c:pt idx="1">
                  <c:v>9.2799999999999994</c:v>
                </c:pt>
                <c:pt idx="2">
                  <c:v>9.31</c:v>
                </c:pt>
                <c:pt idx="3">
                  <c:v>9.3800000000000008</c:v>
                </c:pt>
                <c:pt idx="4">
                  <c:v>9.52</c:v>
                </c:pt>
              </c:numCache>
            </c:numRef>
          </c:val>
          <c:extLst>
            <c:ext xmlns:c16="http://schemas.microsoft.com/office/drawing/2014/chart" uri="{C3380CC4-5D6E-409C-BE32-E72D297353CC}">
              <c16:uniqueId val="{00000000-EE88-4803-8404-6DEC50C81F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EE88-4803-8404-6DEC50C81F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1B-42CF-BE11-87F853F252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C41B-42CF-BE11-87F853F252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53.58</c:v>
                </c:pt>
                <c:pt idx="1">
                  <c:v>44.32</c:v>
                </c:pt>
                <c:pt idx="2">
                  <c:v>40.22</c:v>
                </c:pt>
                <c:pt idx="3">
                  <c:v>41.48</c:v>
                </c:pt>
                <c:pt idx="4">
                  <c:v>46.24</c:v>
                </c:pt>
              </c:numCache>
            </c:numRef>
          </c:val>
          <c:extLst>
            <c:ext xmlns:c16="http://schemas.microsoft.com/office/drawing/2014/chart" uri="{C3380CC4-5D6E-409C-BE32-E72D297353CC}">
              <c16:uniqueId val="{00000000-4A31-4640-A76F-959AAC9240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4A31-4640-A76F-959AAC9240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625.89</c:v>
                </c:pt>
                <c:pt idx="1">
                  <c:v>545.04999999999995</c:v>
                </c:pt>
                <c:pt idx="2">
                  <c:v>505.67</c:v>
                </c:pt>
                <c:pt idx="3">
                  <c:v>460.77</c:v>
                </c:pt>
                <c:pt idx="4">
                  <c:v>425.84</c:v>
                </c:pt>
              </c:numCache>
            </c:numRef>
          </c:val>
          <c:extLst>
            <c:ext xmlns:c16="http://schemas.microsoft.com/office/drawing/2014/chart" uri="{C3380CC4-5D6E-409C-BE32-E72D297353CC}">
              <c16:uniqueId val="{00000000-1317-4177-97DD-3688FAA657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1317-4177-97DD-3688FAA657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2AA-403C-9DD1-B17B68FA0C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82AA-403C-9DD1-B17B68FA0C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155.96</c:v>
                </c:pt>
                <c:pt idx="1">
                  <c:v>155.59</c:v>
                </c:pt>
                <c:pt idx="2">
                  <c:v>155.36000000000001</c:v>
                </c:pt>
                <c:pt idx="3">
                  <c:v>156.54</c:v>
                </c:pt>
                <c:pt idx="4">
                  <c:v>157.05000000000001</c:v>
                </c:pt>
              </c:numCache>
            </c:numRef>
          </c:val>
          <c:extLst>
            <c:ext xmlns:c16="http://schemas.microsoft.com/office/drawing/2014/chart" uri="{C3380CC4-5D6E-409C-BE32-E72D297353CC}">
              <c16:uniqueId val="{00000000-5FE4-46B0-9C6F-36F3E2A03E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5FE4-46B0-9C6F-36F3E2A03E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48.94</c:v>
                </c:pt>
                <c:pt idx="1">
                  <c:v>50.1</c:v>
                </c:pt>
                <c:pt idx="2">
                  <c:v>0</c:v>
                </c:pt>
                <c:pt idx="3">
                  <c:v>0</c:v>
                </c:pt>
                <c:pt idx="4">
                  <c:v>0</c:v>
                </c:pt>
              </c:numCache>
            </c:numRef>
          </c:val>
          <c:extLst>
            <c:ext xmlns:c16="http://schemas.microsoft.com/office/drawing/2014/chart" uri="{C3380CC4-5D6E-409C-BE32-E72D297353CC}">
              <c16:uniqueId val="{00000000-1C13-49CD-B338-8FED5CE04E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1C13-49CD-B338-8FED5CE04E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94.67</c:v>
                </c:pt>
                <c:pt idx="1">
                  <c:v>95.07</c:v>
                </c:pt>
                <c:pt idx="2">
                  <c:v>95.18</c:v>
                </c:pt>
                <c:pt idx="3">
                  <c:v>95.44</c:v>
                </c:pt>
                <c:pt idx="4">
                  <c:v>95.7</c:v>
                </c:pt>
              </c:numCache>
            </c:numRef>
          </c:val>
          <c:extLst>
            <c:ext xmlns:c16="http://schemas.microsoft.com/office/drawing/2014/chart" uri="{C3380CC4-5D6E-409C-BE32-E72D297353CC}">
              <c16:uniqueId val="{00000000-612B-4D07-B1F3-C49396A2F7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612B-4D07-B1F3-C49396A2F7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B5" sqref="B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射水市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90997</v>
      </c>
      <c r="AM8" s="54"/>
      <c r="AN8" s="54"/>
      <c r="AO8" s="54"/>
      <c r="AP8" s="54"/>
      <c r="AQ8" s="54"/>
      <c r="AR8" s="54"/>
      <c r="AS8" s="54"/>
      <c r="AT8" s="53">
        <f>データ!T6</f>
        <v>109.44</v>
      </c>
      <c r="AU8" s="53"/>
      <c r="AV8" s="53"/>
      <c r="AW8" s="53"/>
      <c r="AX8" s="53"/>
      <c r="AY8" s="53"/>
      <c r="AZ8" s="53"/>
      <c r="BA8" s="53"/>
      <c r="BB8" s="53">
        <f>データ!U6</f>
        <v>831.48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58.83</v>
      </c>
      <c r="J10" s="53"/>
      <c r="K10" s="53"/>
      <c r="L10" s="53"/>
      <c r="M10" s="53"/>
      <c r="N10" s="53"/>
      <c r="O10" s="53"/>
      <c r="P10" s="53">
        <f>データ!P6</f>
        <v>70.05</v>
      </c>
      <c r="Q10" s="53"/>
      <c r="R10" s="53"/>
      <c r="S10" s="53"/>
      <c r="T10" s="53"/>
      <c r="U10" s="53"/>
      <c r="V10" s="53"/>
      <c r="W10" s="53">
        <f>データ!Q6</f>
        <v>73.45</v>
      </c>
      <c r="X10" s="53"/>
      <c r="Y10" s="53"/>
      <c r="Z10" s="53"/>
      <c r="AA10" s="53"/>
      <c r="AB10" s="53"/>
      <c r="AC10" s="53"/>
      <c r="AD10" s="54">
        <f>データ!R6</f>
        <v>3190</v>
      </c>
      <c r="AE10" s="54"/>
      <c r="AF10" s="54"/>
      <c r="AG10" s="54"/>
      <c r="AH10" s="54"/>
      <c r="AI10" s="54"/>
      <c r="AJ10" s="54"/>
      <c r="AK10" s="2"/>
      <c r="AL10" s="54">
        <f>データ!V6</f>
        <v>63518</v>
      </c>
      <c r="AM10" s="54"/>
      <c r="AN10" s="54"/>
      <c r="AO10" s="54"/>
      <c r="AP10" s="54"/>
      <c r="AQ10" s="54"/>
      <c r="AR10" s="54"/>
      <c r="AS10" s="54"/>
      <c r="AT10" s="53">
        <f>データ!W6</f>
        <v>17.170000000000002</v>
      </c>
      <c r="AU10" s="53"/>
      <c r="AV10" s="53"/>
      <c r="AW10" s="53"/>
      <c r="AX10" s="53"/>
      <c r="AY10" s="53"/>
      <c r="AZ10" s="53"/>
      <c r="BA10" s="53"/>
      <c r="BB10" s="53">
        <f>データ!X6</f>
        <v>3699.36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yunKjWTdfY3catNWDOTaAIfG8Hxl4J9Dj1T/1eKo8v9P2LtNMb3DiOTqH1IfbinxDmfcFZSOoKyu/ZTNtx4Zw==" saltValue="DZ7cleeG9fFA248VPRbE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162116</v>
      </c>
      <c r="D6" s="19">
        <f t="shared" si="3"/>
        <v>46</v>
      </c>
      <c r="E6" s="19">
        <f t="shared" si="3"/>
        <v>17</v>
      </c>
      <c r="F6" s="19">
        <f t="shared" si="3"/>
        <v>1</v>
      </c>
      <c r="G6" s="19">
        <f t="shared" si="3"/>
        <v>0</v>
      </c>
      <c r="H6" s="19" t="str">
        <f t="shared" si="3"/>
        <v>富山県　射水市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58.83</v>
      </c>
      <c r="P6" s="20">
        <f t="shared" si="3"/>
        <v>70.05</v>
      </c>
      <c r="Q6" s="20">
        <f t="shared" si="3"/>
        <v>73.45</v>
      </c>
      <c r="R6" s="20">
        <f t="shared" si="3"/>
        <v>3190</v>
      </c>
      <c r="S6" s="20">
        <f t="shared" si="3"/>
        <v>90997</v>
      </c>
      <c r="T6" s="20">
        <f t="shared" si="3"/>
        <v>109.44</v>
      </c>
      <c r="U6" s="20">
        <f t="shared" si="3"/>
        <v>831.48</v>
      </c>
      <c r="V6" s="20">
        <f t="shared" si="3"/>
        <v>63518</v>
      </c>
      <c r="W6" s="20">
        <f t="shared" si="3"/>
        <v>17.170000000000002</v>
      </c>
      <c r="X6" s="20">
        <f t="shared" si="3"/>
        <v>3699.36</v>
      </c>
      <c r="Y6" s="21">
        <f>IF(Y7="",NA(),Y7)</f>
        <v>104.68</v>
      </c>
      <c r="Z6" s="21">
        <f t="shared" ref="Z6:AH6" si="4">IF(Z7="",NA(),Z7)</f>
        <v>105.07</v>
      </c>
      <c r="AA6" s="21">
        <f t="shared" si="4"/>
        <v>104.67</v>
      </c>
      <c r="AB6" s="21">
        <f t="shared" si="4"/>
        <v>108.22</v>
      </c>
      <c r="AC6" s="21">
        <f t="shared" si="4"/>
        <v>108.89</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53.58</v>
      </c>
      <c r="AV6" s="21">
        <f t="shared" ref="AV6:BD6" si="6">IF(AV7="",NA(),AV7)</f>
        <v>44.32</v>
      </c>
      <c r="AW6" s="21">
        <f t="shared" si="6"/>
        <v>40.22</v>
      </c>
      <c r="AX6" s="21">
        <f t="shared" si="6"/>
        <v>41.48</v>
      </c>
      <c r="AY6" s="21">
        <f t="shared" si="6"/>
        <v>46.24</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625.89</v>
      </c>
      <c r="BG6" s="21">
        <f t="shared" ref="BG6:BO6" si="7">IF(BG7="",NA(),BG7)</f>
        <v>545.04999999999995</v>
      </c>
      <c r="BH6" s="21">
        <f t="shared" si="7"/>
        <v>505.67</v>
      </c>
      <c r="BI6" s="21">
        <f t="shared" si="7"/>
        <v>460.77</v>
      </c>
      <c r="BJ6" s="21">
        <f t="shared" si="7"/>
        <v>425.84</v>
      </c>
      <c r="BK6" s="21">
        <f t="shared" si="7"/>
        <v>847.44</v>
      </c>
      <c r="BL6" s="21">
        <f t="shared" si="7"/>
        <v>857.88</v>
      </c>
      <c r="BM6" s="21">
        <f t="shared" si="7"/>
        <v>825.1</v>
      </c>
      <c r="BN6" s="21">
        <f t="shared" si="7"/>
        <v>789.87</v>
      </c>
      <c r="BO6" s="21">
        <f t="shared" si="7"/>
        <v>749.43</v>
      </c>
      <c r="BP6" s="20" t="str">
        <f>IF(BP7="","",IF(BP7="-","【-】","【"&amp;SUBSTITUTE(TEXT(BP7,"#,##0.00"),"-","△")&amp;"】"))</f>
        <v>【630.82】</v>
      </c>
      <c r="BQ6" s="21">
        <f>IF(BQ7="",NA(),BQ7)</f>
        <v>100</v>
      </c>
      <c r="BR6" s="21">
        <f t="shared" ref="BR6:BZ6" si="8">IF(BR7="",NA(),BR7)</f>
        <v>100</v>
      </c>
      <c r="BS6" s="21">
        <f t="shared" si="8"/>
        <v>100</v>
      </c>
      <c r="BT6" s="21">
        <f t="shared" si="8"/>
        <v>100</v>
      </c>
      <c r="BU6" s="21">
        <f t="shared" si="8"/>
        <v>100</v>
      </c>
      <c r="BV6" s="21">
        <f t="shared" si="8"/>
        <v>94.69</v>
      </c>
      <c r="BW6" s="21">
        <f t="shared" si="8"/>
        <v>94.97</v>
      </c>
      <c r="BX6" s="21">
        <f t="shared" si="8"/>
        <v>97.07</v>
      </c>
      <c r="BY6" s="21">
        <f t="shared" si="8"/>
        <v>98.06</v>
      </c>
      <c r="BZ6" s="21">
        <f t="shared" si="8"/>
        <v>98.46</v>
      </c>
      <c r="CA6" s="20" t="str">
        <f>IF(CA7="","",IF(CA7="-","【-】","【"&amp;SUBSTITUTE(TEXT(CA7,"#,##0.00"),"-","△")&amp;"】"))</f>
        <v>【97.81】</v>
      </c>
      <c r="CB6" s="21">
        <f>IF(CB7="",NA(),CB7)</f>
        <v>155.96</v>
      </c>
      <c r="CC6" s="21">
        <f t="shared" ref="CC6:CK6" si="9">IF(CC7="",NA(),CC7)</f>
        <v>155.59</v>
      </c>
      <c r="CD6" s="21">
        <f t="shared" si="9"/>
        <v>155.36000000000001</v>
      </c>
      <c r="CE6" s="21">
        <f t="shared" si="9"/>
        <v>156.54</v>
      </c>
      <c r="CF6" s="21">
        <f t="shared" si="9"/>
        <v>157.05000000000001</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48.94</v>
      </c>
      <c r="CN6" s="21">
        <f t="shared" ref="CN6:CV6" si="10">IF(CN7="",NA(),CN7)</f>
        <v>50.1</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94.67</v>
      </c>
      <c r="CY6" s="21">
        <f t="shared" ref="CY6:DG6" si="11">IF(CY7="",NA(),CY7)</f>
        <v>95.07</v>
      </c>
      <c r="CZ6" s="21">
        <f t="shared" si="11"/>
        <v>95.18</v>
      </c>
      <c r="DA6" s="21">
        <f t="shared" si="11"/>
        <v>95.44</v>
      </c>
      <c r="DB6" s="21">
        <f t="shared" si="11"/>
        <v>95.7</v>
      </c>
      <c r="DC6" s="21">
        <f t="shared" si="11"/>
        <v>92.62</v>
      </c>
      <c r="DD6" s="21">
        <f t="shared" si="11"/>
        <v>92.72</v>
      </c>
      <c r="DE6" s="21">
        <f t="shared" si="11"/>
        <v>92.88</v>
      </c>
      <c r="DF6" s="21">
        <f t="shared" si="11"/>
        <v>92.9</v>
      </c>
      <c r="DG6" s="21">
        <f t="shared" si="11"/>
        <v>92.89</v>
      </c>
      <c r="DH6" s="20" t="str">
        <f>IF(DH7="","",IF(DH7="-","【-】","【"&amp;SUBSTITUTE(TEXT(DH7,"#,##0.00"),"-","△")&amp;"】"))</f>
        <v>【95.91】</v>
      </c>
      <c r="DI6" s="21">
        <f>IF(DI7="",NA(),DI7)</f>
        <v>18.670000000000002</v>
      </c>
      <c r="DJ6" s="21">
        <f t="shared" ref="DJ6:DR6" si="12">IF(DJ7="",NA(),DJ7)</f>
        <v>21.07</v>
      </c>
      <c r="DK6" s="21">
        <f t="shared" si="12"/>
        <v>23.26</v>
      </c>
      <c r="DL6" s="21">
        <f t="shared" si="12"/>
        <v>25.45</v>
      </c>
      <c r="DM6" s="21">
        <f t="shared" si="12"/>
        <v>27.6</v>
      </c>
      <c r="DN6" s="21">
        <f t="shared" si="12"/>
        <v>26.36</v>
      </c>
      <c r="DO6" s="21">
        <f t="shared" si="12"/>
        <v>23.79</v>
      </c>
      <c r="DP6" s="21">
        <f t="shared" si="12"/>
        <v>25.66</v>
      </c>
      <c r="DQ6" s="21">
        <f t="shared" si="12"/>
        <v>27.46</v>
      </c>
      <c r="DR6" s="21">
        <f t="shared" si="12"/>
        <v>29.93</v>
      </c>
      <c r="DS6" s="20" t="str">
        <f>IF(DS7="","",IF(DS7="-","【-】","【"&amp;SUBSTITUTE(TEXT(DS7,"#,##0.00"),"-","△")&amp;"】"))</f>
        <v>【41.09】</v>
      </c>
      <c r="DT6" s="21">
        <f>IF(DT7="",NA(),DT7)</f>
        <v>9.27</v>
      </c>
      <c r="DU6" s="21">
        <f t="shared" ref="DU6:EC6" si="13">IF(DU7="",NA(),DU7)</f>
        <v>9.2799999999999994</v>
      </c>
      <c r="DV6" s="21">
        <f t="shared" si="13"/>
        <v>9.31</v>
      </c>
      <c r="DW6" s="21">
        <f t="shared" si="13"/>
        <v>9.3800000000000008</v>
      </c>
      <c r="DX6" s="21">
        <f t="shared" si="13"/>
        <v>9.52</v>
      </c>
      <c r="DY6" s="21">
        <f t="shared" si="13"/>
        <v>1.43</v>
      </c>
      <c r="DZ6" s="21">
        <f t="shared" si="13"/>
        <v>1.22</v>
      </c>
      <c r="EA6" s="21">
        <f t="shared" si="13"/>
        <v>1.61</v>
      </c>
      <c r="EB6" s="21">
        <f t="shared" si="13"/>
        <v>2.08</v>
      </c>
      <c r="EC6" s="21">
        <f t="shared" si="13"/>
        <v>2.74</v>
      </c>
      <c r="ED6" s="20" t="str">
        <f>IF(ED7="","",IF(ED7="-","【-】","【"&amp;SUBSTITUTE(TEXT(ED7,"#,##0.00"),"-","△")&amp;"】"))</f>
        <v>【8.68】</v>
      </c>
      <c r="EE6" s="21">
        <f>IF(EE7="",NA(),EE7)</f>
        <v>0.19</v>
      </c>
      <c r="EF6" s="21">
        <f t="shared" ref="EF6:EN6" si="14">IF(EF7="",NA(),EF7)</f>
        <v>0.04</v>
      </c>
      <c r="EG6" s="21">
        <f t="shared" si="14"/>
        <v>0.32</v>
      </c>
      <c r="EH6" s="21">
        <f t="shared" si="14"/>
        <v>0.19</v>
      </c>
      <c r="EI6" s="21">
        <f t="shared" si="14"/>
        <v>0.03</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162116</v>
      </c>
      <c r="D7" s="23">
        <v>46</v>
      </c>
      <c r="E7" s="23">
        <v>17</v>
      </c>
      <c r="F7" s="23">
        <v>1</v>
      </c>
      <c r="G7" s="23">
        <v>0</v>
      </c>
      <c r="H7" s="23" t="s">
        <v>96</v>
      </c>
      <c r="I7" s="23" t="s">
        <v>97</v>
      </c>
      <c r="J7" s="23" t="s">
        <v>98</v>
      </c>
      <c r="K7" s="23" t="s">
        <v>99</v>
      </c>
      <c r="L7" s="23" t="s">
        <v>100</v>
      </c>
      <c r="M7" s="23" t="s">
        <v>101</v>
      </c>
      <c r="N7" s="24" t="s">
        <v>102</v>
      </c>
      <c r="O7" s="24">
        <v>58.83</v>
      </c>
      <c r="P7" s="24">
        <v>70.05</v>
      </c>
      <c r="Q7" s="24">
        <v>73.45</v>
      </c>
      <c r="R7" s="24">
        <v>3190</v>
      </c>
      <c r="S7" s="24">
        <v>90997</v>
      </c>
      <c r="T7" s="24">
        <v>109.44</v>
      </c>
      <c r="U7" s="24">
        <v>831.48</v>
      </c>
      <c r="V7" s="24">
        <v>63518</v>
      </c>
      <c r="W7" s="24">
        <v>17.170000000000002</v>
      </c>
      <c r="X7" s="24">
        <v>3699.36</v>
      </c>
      <c r="Y7" s="24">
        <v>104.68</v>
      </c>
      <c r="Z7" s="24">
        <v>105.07</v>
      </c>
      <c r="AA7" s="24">
        <v>104.67</v>
      </c>
      <c r="AB7" s="24">
        <v>108.22</v>
      </c>
      <c r="AC7" s="24">
        <v>108.89</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53.58</v>
      </c>
      <c r="AV7" s="24">
        <v>44.32</v>
      </c>
      <c r="AW7" s="24">
        <v>40.22</v>
      </c>
      <c r="AX7" s="24">
        <v>41.48</v>
      </c>
      <c r="AY7" s="24">
        <v>46.24</v>
      </c>
      <c r="AZ7" s="24">
        <v>68.180000000000007</v>
      </c>
      <c r="BA7" s="24">
        <v>67.930000000000007</v>
      </c>
      <c r="BB7" s="24">
        <v>68.53</v>
      </c>
      <c r="BC7" s="24">
        <v>69.180000000000007</v>
      </c>
      <c r="BD7" s="24">
        <v>76.319999999999993</v>
      </c>
      <c r="BE7" s="24">
        <v>78.430000000000007</v>
      </c>
      <c r="BF7" s="24">
        <v>625.89</v>
      </c>
      <c r="BG7" s="24">
        <v>545.04999999999995</v>
      </c>
      <c r="BH7" s="24">
        <v>505.67</v>
      </c>
      <c r="BI7" s="24">
        <v>460.77</v>
      </c>
      <c r="BJ7" s="24">
        <v>425.84</v>
      </c>
      <c r="BK7" s="24">
        <v>847.44</v>
      </c>
      <c r="BL7" s="24">
        <v>857.88</v>
      </c>
      <c r="BM7" s="24">
        <v>825.1</v>
      </c>
      <c r="BN7" s="24">
        <v>789.87</v>
      </c>
      <c r="BO7" s="24">
        <v>749.43</v>
      </c>
      <c r="BP7" s="24">
        <v>630.82000000000005</v>
      </c>
      <c r="BQ7" s="24">
        <v>100</v>
      </c>
      <c r="BR7" s="24">
        <v>100</v>
      </c>
      <c r="BS7" s="24">
        <v>100</v>
      </c>
      <c r="BT7" s="24">
        <v>100</v>
      </c>
      <c r="BU7" s="24">
        <v>100</v>
      </c>
      <c r="BV7" s="24">
        <v>94.69</v>
      </c>
      <c r="BW7" s="24">
        <v>94.97</v>
      </c>
      <c r="BX7" s="24">
        <v>97.07</v>
      </c>
      <c r="BY7" s="24">
        <v>98.06</v>
      </c>
      <c r="BZ7" s="24">
        <v>98.46</v>
      </c>
      <c r="CA7" s="24">
        <v>97.81</v>
      </c>
      <c r="CB7" s="24">
        <v>155.96</v>
      </c>
      <c r="CC7" s="24">
        <v>155.59</v>
      </c>
      <c r="CD7" s="24">
        <v>155.36000000000001</v>
      </c>
      <c r="CE7" s="24">
        <v>156.54</v>
      </c>
      <c r="CF7" s="24">
        <v>157.05000000000001</v>
      </c>
      <c r="CG7" s="24">
        <v>159.78</v>
      </c>
      <c r="CH7" s="24">
        <v>159.49</v>
      </c>
      <c r="CI7" s="24">
        <v>157.81</v>
      </c>
      <c r="CJ7" s="24">
        <v>157.37</v>
      </c>
      <c r="CK7" s="24">
        <v>157.44999999999999</v>
      </c>
      <c r="CL7" s="24">
        <v>138.75</v>
      </c>
      <c r="CM7" s="24">
        <v>48.94</v>
      </c>
      <c r="CN7" s="24">
        <v>50.1</v>
      </c>
      <c r="CO7" s="24" t="s">
        <v>102</v>
      </c>
      <c r="CP7" s="24" t="s">
        <v>102</v>
      </c>
      <c r="CQ7" s="24" t="s">
        <v>102</v>
      </c>
      <c r="CR7" s="24">
        <v>68.31</v>
      </c>
      <c r="CS7" s="24">
        <v>65.28</v>
      </c>
      <c r="CT7" s="24">
        <v>64.92</v>
      </c>
      <c r="CU7" s="24">
        <v>64.14</v>
      </c>
      <c r="CV7" s="24">
        <v>63.71</v>
      </c>
      <c r="CW7" s="24">
        <v>58.94</v>
      </c>
      <c r="CX7" s="24">
        <v>94.67</v>
      </c>
      <c r="CY7" s="24">
        <v>95.07</v>
      </c>
      <c r="CZ7" s="24">
        <v>95.18</v>
      </c>
      <c r="DA7" s="24">
        <v>95.44</v>
      </c>
      <c r="DB7" s="24">
        <v>95.7</v>
      </c>
      <c r="DC7" s="24">
        <v>92.62</v>
      </c>
      <c r="DD7" s="24">
        <v>92.72</v>
      </c>
      <c r="DE7" s="24">
        <v>92.88</v>
      </c>
      <c r="DF7" s="24">
        <v>92.9</v>
      </c>
      <c r="DG7" s="24">
        <v>92.89</v>
      </c>
      <c r="DH7" s="24">
        <v>95.91</v>
      </c>
      <c r="DI7" s="24">
        <v>18.670000000000002</v>
      </c>
      <c r="DJ7" s="24">
        <v>21.07</v>
      </c>
      <c r="DK7" s="24">
        <v>23.26</v>
      </c>
      <c r="DL7" s="24">
        <v>25.45</v>
      </c>
      <c r="DM7" s="24">
        <v>27.6</v>
      </c>
      <c r="DN7" s="24">
        <v>26.36</v>
      </c>
      <c r="DO7" s="24">
        <v>23.79</v>
      </c>
      <c r="DP7" s="24">
        <v>25.66</v>
      </c>
      <c r="DQ7" s="24">
        <v>27.46</v>
      </c>
      <c r="DR7" s="24">
        <v>29.93</v>
      </c>
      <c r="DS7" s="24">
        <v>41.09</v>
      </c>
      <c r="DT7" s="24">
        <v>9.27</v>
      </c>
      <c r="DU7" s="24">
        <v>9.2799999999999994</v>
      </c>
      <c r="DV7" s="24">
        <v>9.31</v>
      </c>
      <c r="DW7" s="24">
        <v>9.3800000000000008</v>
      </c>
      <c r="DX7" s="24">
        <v>9.52</v>
      </c>
      <c r="DY7" s="24">
        <v>1.43</v>
      </c>
      <c r="DZ7" s="24">
        <v>1.22</v>
      </c>
      <c r="EA7" s="24">
        <v>1.61</v>
      </c>
      <c r="EB7" s="24">
        <v>2.08</v>
      </c>
      <c r="EC7" s="24">
        <v>2.74</v>
      </c>
      <c r="ED7" s="24">
        <v>8.68</v>
      </c>
      <c r="EE7" s="24">
        <v>0.19</v>
      </c>
      <c r="EF7" s="24">
        <v>0.04</v>
      </c>
      <c r="EG7" s="24">
        <v>0.32</v>
      </c>
      <c r="EH7" s="24">
        <v>0.19</v>
      </c>
      <c r="EI7" s="24">
        <v>0.03</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2025-01-29T06:03:16Z</cp:lastPrinted>
  <dcterms:created xsi:type="dcterms:W3CDTF">2025-01-24T07:01:31Z</dcterms:created>
  <dcterms:modified xsi:type="dcterms:W3CDTF">2025-01-29T06:03:17Z</dcterms:modified>
  <cp:category/>
</cp:coreProperties>
</file>