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10射水市○\上水道\"/>
    </mc:Choice>
  </mc:AlternateContent>
  <xr:revisionPtr revIDLastSave="0" documentId="13_ncr:1_{5DDD362C-211E-4BAE-A2C0-9F64BC169DB2}" xr6:coauthVersionLast="36" xr6:coauthVersionMax="36" xr10:uidLastSave="{00000000-0000-0000-0000-000000000000}"/>
  <workbookProtection workbookAlgorithmName="SHA-512" workbookHashValue="S4quqXFA2U8yIproqteLiPP2+R2bJcIPL2ZBhTG7XSp9q/p+qZbiHovEV+Y+I+FqoWUe6whbOBScmraR7E6dJA==" workbookSaltValue="i7A2vo0okrs2/u4N80EwLQ=="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B10" i="4" s="1"/>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H85" i="4"/>
  <c r="F85" i="4"/>
  <c r="BB10" i="4"/>
  <c r="AL10" i="4"/>
  <c r="W10" i="4"/>
  <c r="I10" i="4"/>
  <c r="BB8" i="4"/>
  <c r="AT8" i="4"/>
  <c r="AL8" i="4"/>
  <c r="AD8" i="4"/>
  <c r="W8" i="4"/>
  <c r="P8" i="4"/>
  <c r="I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<sst xmlns="http://schemas.openxmlformats.org/spreadsheetml/2006/main" count="228" uniqueCount="112">
  <si>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</si>
  <si>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</si>
  <si>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</si>
  <si>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</si>
  <si>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</si>
  <si>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</si>
  <si>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</si>
  <si>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</si>
  <si>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</si>
  <si>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</si>
  <si>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</si>
  <si>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</si>
  <si>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</si>
  <si>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</si>
  <si>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</si>
  <si>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</si>
  <si>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</si>
  <si>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</si>
  <si>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</si>
  <si>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</si>
  <si>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</si>
  <si>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</si>
  <si>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</si>
  <si>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</si>
  <si>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</si>
  <si>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</si>
  <si>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</si>
  <si>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</si>
  <si>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</si>
  <si>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</si>
  <si>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</si>
  <si>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</si>
  <si>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</si>
  <si>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</si>
  <si>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</si>
  <si>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</si>
  <si>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</si>
  <si>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</si>
  <si>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</si>
  <si>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</si>
  <si>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</si>
  <si>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</si>
  <si>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</si>
  <si>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</si>
  <si>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</si>
  <si>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</si>
  <si>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</si>
  <si>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</si>
  <si>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</si>
  <si>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</si>
  <si>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</si>
  <si>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</si>
  <si>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</si>
  <si>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</si>
  <si>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</si>
  <si>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</si>
  <si>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</si>
  <si>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</si>
  <si>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</si>
  <si>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</si>
  <si>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</si>
  <si>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</si>
  <si>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</si>
  <si>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</si>
  <si>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</si>
  <si>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</si>
  <si>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</si>
  <si>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</si>
  <si>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</si>
  <si>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</si>
  <si>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</si>
  <si>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</si>
  <si>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</si>
  <si>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</si>
  <si>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</si>
  <si>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</si>
  <si>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</si>
  <si>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</si>
  <si>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</si>
  <si>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</si>
  <si>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</si>
  <si>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</si>
  <si>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</si>
  <si>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</si>
  <si>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</si>
  <si>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</si>
  <si>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</si>
  <si>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</si>
  <si>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</si>
  <si>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</si>
  <si>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</si>
  <si>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</si>
  <si>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</si>
  <si>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射水市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</si>
  <si>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</si>
  <si>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</si>
  <si>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</si>
  <si>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</si>
  <si>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</si>
  <si>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</si>
  <si>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</si>
  <si>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</si>
  <si>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</si>
  <si>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</si>
  <si>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</si>
  <si>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</si>
  <si>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</si>
  <si>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</si>
  <si>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</si>
  <si>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①有形固定資産減価償却率は、全国・類似団体平均を下回ったものの、年々上昇しており、老朽化した施設の計画的な更新が必要である。 
②管路経年化率は全国・類似団体平均よりも高く、年々上昇している。法定耐用年数に捉われず、管路の老朽度を見極め、管路の長寿命化及び耐震化と併せて計画的な更新に努める。 
③令和５年度は管路の更新に注力したため、管路更新率は上昇したものの、大口径管路を主としたことや物価高騰の影響を受け、投資額に見合った更新率には至らなかった。引き続き、管路の長寿命化と併せて計画的な更新に努めていく。
</t>
  </si>
  <si>
    <t>経常収支比率、流動比率及び料金回収率は100％を超えており、概ね健全な経営状況にあると言えるが、水需要の減少と施設の更新需要の増加とともに急激な物価高騰も加わり、今後の経営状況は一層厳しさを増すものと見込まれる。
近年の状況を踏まえた建設改良計画をベースに最新のアセットマネジメント等の分析結果を踏まえ、令和２年度策定の水道事業ビジョン・経営戦略の見直しに着手し、経営基盤の強化に向けたより具体的な施策を掲げ、経営改革・合理化を推進していく。</t>
  </si>
  <si>
    <t>①給水収益の減少と減価償却費の増加により経常収支比率は下降した。今後もこの傾向が継続すると見込まれるため、健全経営を維持するための対策が必要である。
②累積欠損金は発生していない。
③投資額の増加により現金預金が減少し流動比率は低下した。短期的な債務に対する支払能力に支障はないが、全国・類似団体平均を大きく下回っているため、適正な資金保有額の検証を継続して行う。 
④企業債残高、給水収益ともに減少したが、給水収益の減少が大きく、企業債残高対給水収益比率は上昇した。全国・類似団体平均よりも高い値であるため、財務体質の健全化に努める。 
⑤料金回収率は100％を上回っているが、収益減少と費用増加の傾向にある。 
⑥経費削減努力により給水原価を維持してきたが、今後は受水費が増加に転じるため上昇すると見込まれる。 
⑦年間配水量の減少により施設利用率は低下したが、全国・類似団体平均よりも高い値である。今後の水需要予測に基づき、適切な施設規模を検討する必要がある。 
⑧全国・類似団体平均よりも高い水準を維持しているが、頻発する自然災害の影響も受けて有収率は下降傾向にある。施設更新及び漏水防止対策を強化し有収率の向上に努める。</t>
    <rPh sb="163" eb="165">
      <t>テキセイ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</si>
</sst>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0.49</c:v>
                </c:pt>
                <c:pt idx="1">
                  <c:v>0.46</c:v>
                </c:pt>
                <c:pt idx="2">
                  <c:v>0.4</c:v>
                </c:pt>
                <c:pt idx="3">
                  <c:v>0.48</c:v>
                </c:pt>
                <c:pt idx="4">
                  <c:v>0.71</c:v>
                </c:pt>
              </c:numCache>
            </c:numRef>
          </c:val>
          <c:extLst>
            <c:ext xmlns:c16="http://schemas.microsoft.com/office/drawing/2014/chart" uri="{C3380CC4-5D6E-409C-BE32-E72D297353CC}">
              <c16:uniqueId val="{00000000-EAA9-401B-BB53-F103978AD02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EAA9-401B-BB53-F103978AD02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63.49</c:v>
                </c:pt>
                <c:pt idx="1">
                  <c:v>64.510000000000005</c:v>
                </c:pt>
                <c:pt idx="2">
                  <c:v>63.18</c:v>
                </c:pt>
                <c:pt idx="3">
                  <c:v>62.75</c:v>
                </c:pt>
                <c:pt idx="4">
                  <c:v>62.48</c:v>
                </c:pt>
              </c:numCache>
            </c:numRef>
          </c:val>
          <c:extLst>
            <c:ext xmlns:c16="http://schemas.microsoft.com/office/drawing/2014/chart" uri="{C3380CC4-5D6E-409C-BE32-E72D297353CC}">
              <c16:uniqueId val="{00000000-8D6B-4304-9D8A-F81D95698CD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8D6B-4304-9D8A-F81D95698CD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93.53</c:v>
                </c:pt>
                <c:pt idx="1">
                  <c:v>93.95</c:v>
                </c:pt>
                <c:pt idx="2">
                  <c:v>94.49</c:v>
                </c:pt>
                <c:pt idx="3">
                  <c:v>93.96</c:v>
                </c:pt>
                <c:pt idx="4">
                  <c:v>93.2</c:v>
                </c:pt>
              </c:numCache>
            </c:numRef>
          </c:val>
          <c:extLst>
            <c:ext xmlns:c16="http://schemas.microsoft.com/office/drawing/2014/chart" uri="{C3380CC4-5D6E-409C-BE32-E72D297353CC}">
              <c16:uniqueId val="{00000000-292E-438F-9BFF-59E5F20C6F0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292E-438F-9BFF-59E5F20C6F0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114.7</c:v>
                </c:pt>
                <c:pt idx="1">
                  <c:v>114.63</c:v>
                </c:pt>
                <c:pt idx="2">
                  <c:v>114.49</c:v>
                </c:pt>
                <c:pt idx="3">
                  <c:v>118.34</c:v>
                </c:pt>
                <c:pt idx="4">
                  <c:v>115.3</c:v>
                </c:pt>
              </c:numCache>
            </c:numRef>
          </c:val>
          <c:extLst>
            <c:ext xmlns:c16="http://schemas.microsoft.com/office/drawing/2014/chart" uri="{C3380CC4-5D6E-409C-BE32-E72D297353CC}">
              <c16:uniqueId val="{00000000-3A04-4B7B-9327-15FF75F1451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3A04-4B7B-9327-15FF75F1451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c:v>
                </c:pt>
                <c:pt idx="1">
                  <c:v>49.58</c:v>
                </c:pt>
                <c:pt idx="2">
                  <c:v>50.29</c:v>
                </c:pt>
                <c:pt idx="3">
                  <c:v>50.62</c:v>
                </c:pt>
                <c:pt idx="4">
                  <c:v>50.85</c:v>
                </c:pt>
              </c:numCache>
            </c:numRef>
          </c:val>
          <c:extLst>
            <c:ext xmlns:c16="http://schemas.microsoft.com/office/drawing/2014/chart" uri="{C3380CC4-5D6E-409C-BE32-E72D297353CC}">
              <c16:uniqueId val="{00000000-456A-45B0-9B56-B12D48DEA10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456A-45B0-9B56-B12D48DEA10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23.17</c:v>
                </c:pt>
                <c:pt idx="1">
                  <c:v>24.61</c:v>
                </c:pt>
                <c:pt idx="2">
                  <c:v>26</c:v>
                </c:pt>
                <c:pt idx="3">
                  <c:v>27.47</c:v>
                </c:pt>
                <c:pt idx="4">
                  <c:v>28.87</c:v>
                </c:pt>
              </c:numCache>
            </c:numRef>
          </c:val>
          <c:extLst>
            <c:ext xmlns:c16="http://schemas.microsoft.com/office/drawing/2014/chart" uri="{C3380CC4-5D6E-409C-BE32-E72D297353CC}">
              <c16:uniqueId val="{00000000-D71A-4AA2-A314-92DB1A4511F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D71A-4AA2-A314-92DB1A4511F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6E-4E5F-A8CA-C6BC0583733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8D6E-4E5F-A8CA-C6BC0583733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187.74</c:v>
                </c:pt>
                <c:pt idx="1">
                  <c:v>199.9</c:v>
                </c:pt>
                <c:pt idx="2">
                  <c:v>203.03</c:v>
                </c:pt>
                <c:pt idx="3">
                  <c:v>208.6</c:v>
                </c:pt>
                <c:pt idx="4">
                  <c:v>184.98</c:v>
                </c:pt>
              </c:numCache>
            </c:numRef>
          </c:val>
          <c:extLst>
            <c:ext xmlns:c16="http://schemas.microsoft.com/office/drawing/2014/chart" uri="{C3380CC4-5D6E-409C-BE32-E72D297353CC}">
              <c16:uniqueId val="{00000000-1534-4AC2-A8AC-3F1522A9A1E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1534-4AC2-A8AC-3F1522A9A1E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419.79</c:v>
                </c:pt>
                <c:pt idx="1">
                  <c:v>413.75</c:v>
                </c:pt>
                <c:pt idx="2">
                  <c:v>418.51</c:v>
                </c:pt>
                <c:pt idx="3">
                  <c:v>421.31</c:v>
                </c:pt>
                <c:pt idx="4">
                  <c:v>422.38</c:v>
                </c:pt>
              </c:numCache>
            </c:numRef>
          </c:val>
          <c:extLst>
            <c:ext xmlns:c16="http://schemas.microsoft.com/office/drawing/2014/chart" uri="{C3380CC4-5D6E-409C-BE32-E72D297353CC}">
              <c16:uniqueId val="{00000000-A44F-40DB-B096-C2B8572768B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A44F-40DB-B096-C2B8572768B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107.96</c:v>
                </c:pt>
                <c:pt idx="1">
                  <c:v>108.48</c:v>
                </c:pt>
                <c:pt idx="2">
                  <c:v>107.46</c:v>
                </c:pt>
                <c:pt idx="3">
                  <c:v>111.03</c:v>
                </c:pt>
                <c:pt idx="4">
                  <c:v>108.7</c:v>
                </c:pt>
              </c:numCache>
            </c:numRef>
          </c:val>
          <c:extLst>
            <c:ext xmlns:c16="http://schemas.microsoft.com/office/drawing/2014/chart" uri="{C3380CC4-5D6E-409C-BE32-E72D297353CC}">
              <c16:uniqueId val="{00000000-2C3A-4336-A2FF-E581174BD77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2C3A-4336-A2FF-E581174BD77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173.63</c:v>
                </c:pt>
                <c:pt idx="1">
                  <c:v>171.79</c:v>
                </c:pt>
                <c:pt idx="2">
                  <c:v>173.25</c:v>
                </c:pt>
                <c:pt idx="3">
                  <c:v>168.6</c:v>
                </c:pt>
                <c:pt idx="4">
                  <c:v>172.88</c:v>
                </c:pt>
              </c:numCache>
            </c:numRef>
          </c:val>
          <c:extLst>
            <c:ext xmlns:c16="http://schemas.microsoft.com/office/drawing/2014/chart" uri="{C3380CC4-5D6E-409C-BE32-E72D297353CC}">
              <c16:uniqueId val="{00000000-2104-4A2C-A9C2-F9BF0BA97FC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2104-4A2C-A9C2-F9BF0BA97FC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U1" zoomScaleNormal="100" workbookViewId="0">
      <selection activeCell="CF23" sqref="CF2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富山県　射水市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90997</v>
      </c>
      <c r="AM8" s="44"/>
      <c r="AN8" s="44"/>
      <c r="AO8" s="44"/>
      <c r="AP8" s="44"/>
      <c r="AQ8" s="44"/>
      <c r="AR8" s="44"/>
      <c r="AS8" s="44"/>
      <c r="AT8" s="45">
        <f>データ!$S$6</f>
        <v>109.44</v>
      </c>
      <c r="AU8" s="46"/>
      <c r="AV8" s="46"/>
      <c r="AW8" s="46"/>
      <c r="AX8" s="46"/>
      <c r="AY8" s="46"/>
      <c r="AZ8" s="46"/>
      <c r="BA8" s="46"/>
      <c r="BB8" s="47">
        <f>データ!$T$6</f>
        <v>831.48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61.37</v>
      </c>
      <c r="J10" s="46"/>
      <c r="K10" s="46"/>
      <c r="L10" s="46"/>
      <c r="M10" s="46"/>
      <c r="N10" s="46"/>
      <c r="O10" s="80"/>
      <c r="P10" s="47">
        <f>データ!$P$6</f>
        <v>99.26</v>
      </c>
      <c r="Q10" s="47"/>
      <c r="R10" s="47"/>
      <c r="S10" s="47"/>
      <c r="T10" s="47"/>
      <c r="U10" s="47"/>
      <c r="V10" s="47"/>
      <c r="W10" s="44">
        <f>データ!$Q$6</f>
        <v>3410</v>
      </c>
      <c r="X10" s="44"/>
      <c r="Y10" s="44"/>
      <c r="Z10" s="44"/>
      <c r="AA10" s="44"/>
      <c r="AB10" s="44"/>
      <c r="AC10" s="44"/>
      <c r="AD10" s="2"/>
      <c r="AE10" s="2"/>
      <c r="AF10" s="2"/>
      <c r="AG10" s="2"/>
      <c r="AH10" s="2"/>
      <c r="AI10" s="2"/>
      <c r="AJ10" s="2"/>
      <c r="AK10" s="2"/>
      <c r="AL10" s="44">
        <f>データ!$U$6</f>
        <v>89998</v>
      </c>
      <c r="AM10" s="44"/>
      <c r="AN10" s="44"/>
      <c r="AO10" s="44"/>
      <c r="AP10" s="44"/>
      <c r="AQ10" s="44"/>
      <c r="AR10" s="44"/>
      <c r="AS10" s="44"/>
      <c r="AT10" s="45">
        <f>データ!$V$6</f>
        <v>109.44</v>
      </c>
      <c r="AU10" s="46"/>
      <c r="AV10" s="46"/>
      <c r="AW10" s="46"/>
      <c r="AX10" s="46"/>
      <c r="AY10" s="46"/>
      <c r="AZ10" s="46"/>
      <c r="BA10" s="46"/>
      <c r="BB10" s="47">
        <f>データ!$W$6</f>
        <v>822.35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5ZcLwui8mhhLk2cH1hwTbaMUoZSsOKgXr/KsBbIP1J/GVhOkVaPkcL49Abs9g66668ob4sXouiXZgEJGvQHP3A==" saltValue="Bbhfj5uQpDZMhivRKLyFx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162116</v>
      </c>
      <c r="D6" s="20">
        <f t="shared" si="3"/>
        <v>46</v>
      </c>
      <c r="E6" s="20">
        <f t="shared" si="3"/>
        <v>1</v>
      </c>
      <c r="F6" s="20">
        <f t="shared" si="3"/>
        <v>0</v>
      </c>
      <c r="G6" s="20">
        <f t="shared" si="3"/>
        <v>1</v>
      </c>
      <c r="H6" s="20" t="str">
        <f t="shared" si="3"/>
        <v>富山県　射水市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61.37</v>
      </c>
      <c r="P6" s="21">
        <f t="shared" si="3"/>
        <v>99.26</v>
      </c>
      <c r="Q6" s="21">
        <f t="shared" si="3"/>
        <v>3410</v>
      </c>
      <c r="R6" s="21">
        <f t="shared" si="3"/>
        <v>90997</v>
      </c>
      <c r="S6" s="21">
        <f t="shared" si="3"/>
        <v>109.44</v>
      </c>
      <c r="T6" s="21">
        <f t="shared" si="3"/>
        <v>831.48</v>
      </c>
      <c r="U6" s="21">
        <f t="shared" si="3"/>
        <v>89998</v>
      </c>
      <c r="V6" s="21">
        <f t="shared" si="3"/>
        <v>109.44</v>
      </c>
      <c r="W6" s="21">
        <f t="shared" si="3"/>
        <v>822.35</v>
      </c>
      <c r="X6" s="22">
        <f>IF(X7="",NA(),X7)</f>
        <v>114.7</v>
      </c>
      <c r="Y6" s="22">
        <f t="shared" ref="Y6:AG6" si="4">IF(Y7="",NA(),Y7)</f>
        <v>114.63</v>
      </c>
      <c r="Z6" s="22">
        <f t="shared" si="4"/>
        <v>114.49</v>
      </c>
      <c r="AA6" s="22">
        <f t="shared" si="4"/>
        <v>118.34</v>
      </c>
      <c r="AB6" s="22">
        <f t="shared" si="4"/>
        <v>115.3</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187.74</v>
      </c>
      <c r="AU6" s="22">
        <f t="shared" ref="AU6:BC6" si="6">IF(AU7="",NA(),AU7)</f>
        <v>199.9</v>
      </c>
      <c r="AV6" s="22">
        <f t="shared" si="6"/>
        <v>203.03</v>
      </c>
      <c r="AW6" s="22">
        <f t="shared" si="6"/>
        <v>208.6</v>
      </c>
      <c r="AX6" s="22">
        <f t="shared" si="6"/>
        <v>184.98</v>
      </c>
      <c r="AY6" s="22">
        <f t="shared" si="6"/>
        <v>360.86</v>
      </c>
      <c r="AZ6" s="22">
        <f t="shared" si="6"/>
        <v>350.79</v>
      </c>
      <c r="BA6" s="22">
        <f t="shared" si="6"/>
        <v>354.57</v>
      </c>
      <c r="BB6" s="22">
        <f t="shared" si="6"/>
        <v>357.74</v>
      </c>
      <c r="BC6" s="22">
        <f t="shared" si="6"/>
        <v>344.88</v>
      </c>
      <c r="BD6" s="21" t="str">
        <f>IF(BD7="","",IF(BD7="-","【-】","【"&amp;SUBSTITUTE(TEXT(BD7,"#,##0.00"),"-","△")&amp;"】"))</f>
        <v>【243.36】</v>
      </c>
      <c r="BE6" s="22">
        <f>IF(BE7="",NA(),BE7)</f>
        <v>419.79</v>
      </c>
      <c r="BF6" s="22">
        <f t="shared" ref="BF6:BN6" si="7">IF(BF7="",NA(),BF7)</f>
        <v>413.75</v>
      </c>
      <c r="BG6" s="22">
        <f t="shared" si="7"/>
        <v>418.51</v>
      </c>
      <c r="BH6" s="22">
        <f t="shared" si="7"/>
        <v>421.31</v>
      </c>
      <c r="BI6" s="22">
        <f t="shared" si="7"/>
        <v>422.38</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107.96</v>
      </c>
      <c r="BQ6" s="22">
        <f t="shared" ref="BQ6:BY6" si="8">IF(BQ7="",NA(),BQ7)</f>
        <v>108.48</v>
      </c>
      <c r="BR6" s="22">
        <f t="shared" si="8"/>
        <v>107.46</v>
      </c>
      <c r="BS6" s="22">
        <f t="shared" si="8"/>
        <v>111.03</v>
      </c>
      <c r="BT6" s="22">
        <f t="shared" si="8"/>
        <v>108.7</v>
      </c>
      <c r="BU6" s="22">
        <f t="shared" si="8"/>
        <v>103.32</v>
      </c>
      <c r="BV6" s="22">
        <f t="shared" si="8"/>
        <v>100.85</v>
      </c>
      <c r="BW6" s="22">
        <f t="shared" si="8"/>
        <v>103.79</v>
      </c>
      <c r="BX6" s="22">
        <f t="shared" si="8"/>
        <v>98.3</v>
      </c>
      <c r="BY6" s="22">
        <f t="shared" si="8"/>
        <v>98.89</v>
      </c>
      <c r="BZ6" s="21" t="str">
        <f>IF(BZ7="","",IF(BZ7="-","【-】","【"&amp;SUBSTITUTE(TEXT(BZ7,"#,##0.00"),"-","△")&amp;"】"))</f>
        <v>【97.82】</v>
      </c>
      <c r="CA6" s="22">
        <f>IF(CA7="",NA(),CA7)</f>
        <v>173.63</v>
      </c>
      <c r="CB6" s="22">
        <f t="shared" ref="CB6:CJ6" si="9">IF(CB7="",NA(),CB7)</f>
        <v>171.79</v>
      </c>
      <c r="CC6" s="22">
        <f t="shared" si="9"/>
        <v>173.25</v>
      </c>
      <c r="CD6" s="22">
        <f t="shared" si="9"/>
        <v>168.6</v>
      </c>
      <c r="CE6" s="22">
        <f t="shared" si="9"/>
        <v>172.88</v>
      </c>
      <c r="CF6" s="22">
        <f t="shared" si="9"/>
        <v>168.56</v>
      </c>
      <c r="CG6" s="22">
        <f t="shared" si="9"/>
        <v>167.1</v>
      </c>
      <c r="CH6" s="22">
        <f t="shared" si="9"/>
        <v>167.86</v>
      </c>
      <c r="CI6" s="22">
        <f t="shared" si="9"/>
        <v>173.68</v>
      </c>
      <c r="CJ6" s="22">
        <f t="shared" si="9"/>
        <v>174.52</v>
      </c>
      <c r="CK6" s="21" t="str">
        <f>IF(CK7="","",IF(CK7="-","【-】","【"&amp;SUBSTITUTE(TEXT(CK7,"#,##0.00"),"-","△")&amp;"】"))</f>
        <v>【177.56】</v>
      </c>
      <c r="CL6" s="22">
        <f>IF(CL7="",NA(),CL7)</f>
        <v>63.49</v>
      </c>
      <c r="CM6" s="22">
        <f t="shared" ref="CM6:CU6" si="10">IF(CM7="",NA(),CM7)</f>
        <v>64.510000000000005</v>
      </c>
      <c r="CN6" s="22">
        <f t="shared" si="10"/>
        <v>63.18</v>
      </c>
      <c r="CO6" s="22">
        <f t="shared" si="10"/>
        <v>62.75</v>
      </c>
      <c r="CP6" s="22">
        <f t="shared" si="10"/>
        <v>62.48</v>
      </c>
      <c r="CQ6" s="22">
        <f t="shared" si="10"/>
        <v>59.51</v>
      </c>
      <c r="CR6" s="22">
        <f t="shared" si="10"/>
        <v>59.91</v>
      </c>
      <c r="CS6" s="22">
        <f t="shared" si="10"/>
        <v>59.4</v>
      </c>
      <c r="CT6" s="22">
        <f t="shared" si="10"/>
        <v>59.24</v>
      </c>
      <c r="CU6" s="22">
        <f t="shared" si="10"/>
        <v>58.77</v>
      </c>
      <c r="CV6" s="21" t="str">
        <f>IF(CV7="","",IF(CV7="-","【-】","【"&amp;SUBSTITUTE(TEXT(CV7,"#,##0.00"),"-","△")&amp;"】"))</f>
        <v>【59.81】</v>
      </c>
      <c r="CW6" s="22">
        <f>IF(CW7="",NA(),CW7)</f>
        <v>93.53</v>
      </c>
      <c r="CX6" s="22">
        <f t="shared" ref="CX6:DF6" si="11">IF(CX7="",NA(),CX7)</f>
        <v>93.95</v>
      </c>
      <c r="CY6" s="22">
        <f t="shared" si="11"/>
        <v>94.49</v>
      </c>
      <c r="CZ6" s="22">
        <f t="shared" si="11"/>
        <v>93.96</v>
      </c>
      <c r="DA6" s="22">
        <f t="shared" si="11"/>
        <v>93.2</v>
      </c>
      <c r="DB6" s="22">
        <f t="shared" si="11"/>
        <v>87.08</v>
      </c>
      <c r="DC6" s="22">
        <f t="shared" si="11"/>
        <v>87.26</v>
      </c>
      <c r="DD6" s="22">
        <f t="shared" si="11"/>
        <v>87.57</v>
      </c>
      <c r="DE6" s="22">
        <f t="shared" si="11"/>
        <v>87.26</v>
      </c>
      <c r="DF6" s="22">
        <f t="shared" si="11"/>
        <v>86.95</v>
      </c>
      <c r="DG6" s="21" t="str">
        <f>IF(DG7="","",IF(DG7="-","【-】","【"&amp;SUBSTITUTE(TEXT(DG7,"#,##0.00"),"-","△")&amp;"】"))</f>
        <v>【89.42】</v>
      </c>
      <c r="DH6" s="22">
        <f>IF(DH7="",NA(),DH7)</f>
        <v>49</v>
      </c>
      <c r="DI6" s="22">
        <f t="shared" ref="DI6:DQ6" si="12">IF(DI7="",NA(),DI7)</f>
        <v>49.58</v>
      </c>
      <c r="DJ6" s="22">
        <f t="shared" si="12"/>
        <v>50.29</v>
      </c>
      <c r="DK6" s="22">
        <f t="shared" si="12"/>
        <v>50.62</v>
      </c>
      <c r="DL6" s="22">
        <f t="shared" si="12"/>
        <v>50.85</v>
      </c>
      <c r="DM6" s="22">
        <f t="shared" si="12"/>
        <v>48.55</v>
      </c>
      <c r="DN6" s="22">
        <f t="shared" si="12"/>
        <v>49.2</v>
      </c>
      <c r="DO6" s="22">
        <f t="shared" si="12"/>
        <v>50.01</v>
      </c>
      <c r="DP6" s="22">
        <f t="shared" si="12"/>
        <v>50.99</v>
      </c>
      <c r="DQ6" s="22">
        <f t="shared" si="12"/>
        <v>51.79</v>
      </c>
      <c r="DR6" s="21" t="str">
        <f>IF(DR7="","",IF(DR7="-","【-】","【"&amp;SUBSTITUTE(TEXT(DR7,"#,##0.00"),"-","△")&amp;"】"))</f>
        <v>【52.02】</v>
      </c>
      <c r="DS6" s="22">
        <f>IF(DS7="",NA(),DS7)</f>
        <v>23.17</v>
      </c>
      <c r="DT6" s="22">
        <f t="shared" ref="DT6:EB6" si="13">IF(DT7="",NA(),DT7)</f>
        <v>24.61</v>
      </c>
      <c r="DU6" s="22">
        <f t="shared" si="13"/>
        <v>26</v>
      </c>
      <c r="DV6" s="22">
        <f t="shared" si="13"/>
        <v>27.47</v>
      </c>
      <c r="DW6" s="22">
        <f t="shared" si="13"/>
        <v>28.87</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0.49</v>
      </c>
      <c r="EE6" s="22">
        <f t="shared" ref="EE6:EM6" si="14">IF(EE7="",NA(),EE7)</f>
        <v>0.46</v>
      </c>
      <c r="EF6" s="22">
        <f t="shared" si="14"/>
        <v>0.4</v>
      </c>
      <c r="EG6" s="22">
        <f t="shared" si="14"/>
        <v>0.48</v>
      </c>
      <c r="EH6" s="22">
        <f t="shared" si="14"/>
        <v>0.71</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162116</v>
      </c>
      <c r="D7" s="24">
        <v>46</v>
      </c>
      <c r="E7" s="24">
        <v>1</v>
      </c>
      <c r="F7" s="24">
        <v>0</v>
      </c>
      <c r="G7" s="24">
        <v>1</v>
      </c>
      <c r="H7" s="24" t="s">
        <v>93</v>
      </c>
      <c r="I7" s="24" t="s">
        <v>94</v>
      </c>
      <c r="J7" s="24" t="s">
        <v>95</v>
      </c>
      <c r="K7" s="24" t="s">
        <v>96</v>
      </c>
      <c r="L7" s="24" t="s">
        <v>97</v>
      </c>
      <c r="M7" s="24" t="s">
        <v>98</v>
      </c>
      <c r="N7" s="25" t="s">
        <v>99</v>
      </c>
      <c r="O7" s="25">
        <v>61.37</v>
      </c>
      <c r="P7" s="25">
        <v>99.26</v>
      </c>
      <c r="Q7" s="25">
        <v>3410</v>
      </c>
      <c r="R7" s="25">
        <v>90997</v>
      </c>
      <c r="S7" s="25">
        <v>109.44</v>
      </c>
      <c r="T7" s="25">
        <v>831.48</v>
      </c>
      <c r="U7" s="25">
        <v>89998</v>
      </c>
      <c r="V7" s="25">
        <v>109.44</v>
      </c>
      <c r="W7" s="25">
        <v>822.35</v>
      </c>
      <c r="X7" s="25">
        <v>114.7</v>
      </c>
      <c r="Y7" s="25">
        <v>114.63</v>
      </c>
      <c r="Z7" s="25">
        <v>114.49</v>
      </c>
      <c r="AA7" s="25">
        <v>118.34</v>
      </c>
      <c r="AB7" s="25">
        <v>115.3</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187.74</v>
      </c>
      <c r="AU7" s="25">
        <v>199.9</v>
      </c>
      <c r="AV7" s="25">
        <v>203.03</v>
      </c>
      <c r="AW7" s="25">
        <v>208.6</v>
      </c>
      <c r="AX7" s="25">
        <v>184.98</v>
      </c>
      <c r="AY7" s="25">
        <v>360.86</v>
      </c>
      <c r="AZ7" s="25">
        <v>350.79</v>
      </c>
      <c r="BA7" s="25">
        <v>354.57</v>
      </c>
      <c r="BB7" s="25">
        <v>357.74</v>
      </c>
      <c r="BC7" s="25">
        <v>344.88</v>
      </c>
      <c r="BD7" s="25">
        <v>243.36</v>
      </c>
      <c r="BE7" s="25">
        <v>419.79</v>
      </c>
      <c r="BF7" s="25">
        <v>413.75</v>
      </c>
      <c r="BG7" s="25">
        <v>418.51</v>
      </c>
      <c r="BH7" s="25">
        <v>421.31</v>
      </c>
      <c r="BI7" s="25">
        <v>422.38</v>
      </c>
      <c r="BJ7" s="25">
        <v>309.27999999999997</v>
      </c>
      <c r="BK7" s="25">
        <v>322.92</v>
      </c>
      <c r="BL7" s="25">
        <v>303.45999999999998</v>
      </c>
      <c r="BM7" s="25">
        <v>307.27999999999997</v>
      </c>
      <c r="BN7" s="25">
        <v>304.02</v>
      </c>
      <c r="BO7" s="25">
        <v>265.93</v>
      </c>
      <c r="BP7" s="25">
        <v>107.96</v>
      </c>
      <c r="BQ7" s="25">
        <v>108.48</v>
      </c>
      <c r="BR7" s="25">
        <v>107.46</v>
      </c>
      <c r="BS7" s="25">
        <v>111.03</v>
      </c>
      <c r="BT7" s="25">
        <v>108.7</v>
      </c>
      <c r="BU7" s="25">
        <v>103.32</v>
      </c>
      <c r="BV7" s="25">
        <v>100.85</v>
      </c>
      <c r="BW7" s="25">
        <v>103.79</v>
      </c>
      <c r="BX7" s="25">
        <v>98.3</v>
      </c>
      <c r="BY7" s="25">
        <v>98.89</v>
      </c>
      <c r="BZ7" s="25">
        <v>97.82</v>
      </c>
      <c r="CA7" s="25">
        <v>173.63</v>
      </c>
      <c r="CB7" s="25">
        <v>171.79</v>
      </c>
      <c r="CC7" s="25">
        <v>173.25</v>
      </c>
      <c r="CD7" s="25">
        <v>168.6</v>
      </c>
      <c r="CE7" s="25">
        <v>172.88</v>
      </c>
      <c r="CF7" s="25">
        <v>168.56</v>
      </c>
      <c r="CG7" s="25">
        <v>167.1</v>
      </c>
      <c r="CH7" s="25">
        <v>167.86</v>
      </c>
      <c r="CI7" s="25">
        <v>173.68</v>
      </c>
      <c r="CJ7" s="25">
        <v>174.52</v>
      </c>
      <c r="CK7" s="25">
        <v>177.56</v>
      </c>
      <c r="CL7" s="25">
        <v>63.49</v>
      </c>
      <c r="CM7" s="25">
        <v>64.510000000000005</v>
      </c>
      <c r="CN7" s="25">
        <v>63.18</v>
      </c>
      <c r="CO7" s="25">
        <v>62.75</v>
      </c>
      <c r="CP7" s="25">
        <v>62.48</v>
      </c>
      <c r="CQ7" s="25">
        <v>59.51</v>
      </c>
      <c r="CR7" s="25">
        <v>59.91</v>
      </c>
      <c r="CS7" s="25">
        <v>59.4</v>
      </c>
      <c r="CT7" s="25">
        <v>59.24</v>
      </c>
      <c r="CU7" s="25">
        <v>58.77</v>
      </c>
      <c r="CV7" s="25">
        <v>59.81</v>
      </c>
      <c r="CW7" s="25">
        <v>93.53</v>
      </c>
      <c r="CX7" s="25">
        <v>93.95</v>
      </c>
      <c r="CY7" s="25">
        <v>94.49</v>
      </c>
      <c r="CZ7" s="25">
        <v>93.96</v>
      </c>
      <c r="DA7" s="25">
        <v>93.2</v>
      </c>
      <c r="DB7" s="25">
        <v>87.08</v>
      </c>
      <c r="DC7" s="25">
        <v>87.26</v>
      </c>
      <c r="DD7" s="25">
        <v>87.57</v>
      </c>
      <c r="DE7" s="25">
        <v>87.26</v>
      </c>
      <c r="DF7" s="25">
        <v>86.95</v>
      </c>
      <c r="DG7" s="25">
        <v>89.42</v>
      </c>
      <c r="DH7" s="25">
        <v>49</v>
      </c>
      <c r="DI7" s="25">
        <v>49.58</v>
      </c>
      <c r="DJ7" s="25">
        <v>50.29</v>
      </c>
      <c r="DK7" s="25">
        <v>50.62</v>
      </c>
      <c r="DL7" s="25">
        <v>50.85</v>
      </c>
      <c r="DM7" s="25">
        <v>48.55</v>
      </c>
      <c r="DN7" s="25">
        <v>49.2</v>
      </c>
      <c r="DO7" s="25">
        <v>50.01</v>
      </c>
      <c r="DP7" s="25">
        <v>50.99</v>
      </c>
      <c r="DQ7" s="25">
        <v>51.79</v>
      </c>
      <c r="DR7" s="25">
        <v>52.02</v>
      </c>
      <c r="DS7" s="25">
        <v>23.17</v>
      </c>
      <c r="DT7" s="25">
        <v>24.61</v>
      </c>
      <c r="DU7" s="25">
        <v>26</v>
      </c>
      <c r="DV7" s="25">
        <v>27.47</v>
      </c>
      <c r="DW7" s="25">
        <v>28.87</v>
      </c>
      <c r="DX7" s="25">
        <v>17.11</v>
      </c>
      <c r="DY7" s="25">
        <v>18.329999999999998</v>
      </c>
      <c r="DZ7" s="25">
        <v>20.27</v>
      </c>
      <c r="EA7" s="25">
        <v>21.69</v>
      </c>
      <c r="EB7" s="25">
        <v>23.19</v>
      </c>
      <c r="EC7" s="25">
        <v>25.37</v>
      </c>
      <c r="ED7" s="25">
        <v>0.49</v>
      </c>
      <c r="EE7" s="25">
        <v>0.46</v>
      </c>
      <c r="EF7" s="25">
        <v>0.4</v>
      </c>
      <c r="EG7" s="25">
        <v>0.48</v>
      </c>
      <c r="EH7" s="25">
        <v>0.71</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北田　沙也佳</cp:lastModifiedBy>
  <cp:lastPrinted>2025-01-29T06:09:06Z</cp:lastPrinted>
  <dcterms:created xsi:type="dcterms:W3CDTF">2025-01-24T06:48:15Z</dcterms:created>
  <dcterms:modified xsi:type="dcterms:W3CDTF">2025-01-31T02:21:03Z</dcterms:modified>
  <cp:category/>
</cp:coreProperties>
</file>