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lOAN0ZeSdoSo/SzUs2anWDkZogbXtoJs6vRUltPVbGZUsGRkgy3qyhkLWGrE7wlORdL3CrMfUH+rQF0+r5K+g==" workbookSaltValue="DD6K+ogEi39NedUbwCi91g==" workbookSpinCount="100000"/>
  <bookViews>
    <workbookView xWindow="0" yWindow="0" windowWidth="23040" windowHeight="9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<sst xmlns="http://schemas.openxmlformats.org/spreadsheetml/2006/main" xmlns:r="http://schemas.openxmlformats.org/officeDocument/2006/relationships" count="181" uniqueCount="181">
  <si>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</si>
  <si>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</si>
  <si>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</si>
  <si>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</si>
  <si>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</si>
  <si>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</si>
  <si>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</si>
  <si>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</si>
  <si>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</si>
  <si>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</si>
  <si>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</si>
  <si>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</si>
  <si>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</si>
  <si>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救 臨 へ 輪</t>
  </si>
  <si>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</si>
  <si>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</si>
  <si>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</si>
  <si>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</si>
  <si>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</si>
  <si>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</si>
  <si>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</si>
  <si>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</si>
  <si>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</si>
  <si>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</si>
  <si>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</si>
  <si>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</si>
  <si>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</si>
  <si>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</si>
  <si>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</si>
  <si>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</si>
  <si>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</si>
  <si>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</si>
  <si>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</si>
  <si>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</si>
  <si>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</si>
  <si>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</si>
  <si>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</si>
  <si>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</si>
  <si>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</si>
  <si>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</si>
  <si>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</si>
  <si>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</si>
  <si>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</si>
  <si>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</si>
  <si>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</si>
  <si>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</si>
  <si>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</si>
  <si>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</si>
  <si>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</si>
  <si>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</si>
  <si>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</si>
  <si>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</si>
  <si>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</si>
  <si>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</si>
  <si>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</si>
  <si>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</si>
  <si>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</si>
  <si>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</si>
  <si>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</si>
  <si>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</si>
  <si>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</si>
  <si>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</si>
  <si>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</si>
  <si>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</si>
  <si>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</si>
  <si>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</si>
  <si>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</si>
  <si>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</si>
  <si>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</si>
  <si>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</si>
  <si>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</si>
  <si>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</si>
  <si>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</si>
  <si>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</si>
  <si>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</si>
  <si>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</si>
  <si>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</si>
  <si>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</si>
  <si>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</si>
  <si>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</si>
  <si>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</si>
  <si>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</si>
  <si>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</si>
  <si>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</si>
  <si>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</si>
  <si>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</si>
  <si>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</si>
  <si>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</si>
  <si>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</si>
  <si>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</si>
  <si>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</si>
  <si>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</si>
  <si>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</si>
  <si>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</si>
  <si>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</si>
  <si>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</si>
  <si>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</si>
  <si>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</si>
  <si>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</si>
  <si>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</si>
  <si>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</si>
  <si>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</si>
  <si>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</si>
  <si>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</si>
  <si>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</si>
  <si>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・診療圏域における中核病院としての適正な一般医療の提供
・二次医療圏域における救急医療の提供と病院群輪番制参加病院による連携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
・地域医療臨床実習指導施設</t>
    <rPh sb="183" eb="185">
      <t>チイキ</t>
    </rPh>
    <rPh sb="185" eb="187">
      <t>イリョウ</t>
    </rPh>
    <rPh sb="187" eb="189">
      <t>リンショウ</t>
    </rPh>
    <rPh sb="189" eb="191">
      <t>ジッシュウ</t>
    </rPh>
    <rPh sb="191" eb="193">
      <t>シドウ</t>
    </rPh>
    <rPh sb="193" eb="195">
      <t>シセツ</t>
    </rPh>
    <phoneticPr fontId="3"/>
  </si>
  <si>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</si>
  <si>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</si>
  <si>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</si>
  <si>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</si>
  <si>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</si>
  <si>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</si>
  <si>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</si>
  <si>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</si>
  <si>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</si>
  <si>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</si>
  <si>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</si>
  <si>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</si>
  <si>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</si>
  <si>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</si>
  <si>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</si>
  <si>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</si>
  <si>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</si>
  <si>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</si>
  <si>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</si>
  <si>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</si>
  <si>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</si>
  <si>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</si>
  <si>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</si>
  <si>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</si>
  <si>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</si>
  <si>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</si>
  <si>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</si>
  <si>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</si>
  <si>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</si>
  <si>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</si>
  <si>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</si>
  <si>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</si>
  <si>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</si>
  <si>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</si>
  <si>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</si>
  <si>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</si>
  <si>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</si>
  <si>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</si>
  <si>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</si>
  <si>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</si>
  <si>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</si>
  <si>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</si>
  <si>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</si>
  <si>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</si>
  <si>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</si>
  <si>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</si>
  <si>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</si>
  <si>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</si>
  <si>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</si>
  <si>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</si>
  <si>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</si>
  <si>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</si>
  <si>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</si>
  <si>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</si>
  <si>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</si>
  <si>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</si>
  <si>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</si>
  <si>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</si>
  <si>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</si>
  <si>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</si>
  <si>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</si>
  <si>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富山県</t>
  </si>
  <si>
    <t>南砺市</t>
  </si>
  <si>
    <t>公立南砺中央病院</t>
  </si>
  <si>
    <t>病院事業</t>
  </si>
  <si>
    <t>100床以上～200床未満</t>
  </si>
  <si>
    <t>非設置</t>
  </si>
  <si>
    <t>直営</t>
  </si>
  <si>
    <t>１０：１</t>
  </si>
  <si>
    <t>Ｎ－３年度</t>
    <rPh sb="3" eb="5">
      <t>ネンド</t>
    </rPh>
    <phoneticPr fontId="3"/>
  </si>
  <si>
    <t>Ｎ－２年度</t>
    <rPh sb="3" eb="5">
      <t>ネンド</t>
    </rPh>
    <phoneticPr fontId="3"/>
  </si>
  <si>
    <t>Ｎ－１年度</t>
    <rPh sb="3" eb="5">
      <t>ネンド</t>
    </rPh>
    <phoneticPr fontId="3"/>
  </si>
  <si>
    <r>
      <t>①</t>
    </r>
    <r>
      <rPr>
        <sz val="11"/>
        <color theme="1" tint="5.e-002"/>
        <rFont val="ＭＳ ゴシック"/>
      </rPr>
      <t>常勤医師及び看護師の確保に努め、リクルート活動の推進と積極的な職員募集を行う。
②国の令和6年3月末の介護療養病床廃止の指針に沿い、令和5年10月に介護型療養病床(24床）を医療型療養病床に転換した。
③計画的に優先度に応じて、固定資産の更新を行う。
④経営強化プラン及びアクションプランに基づく南砺市立２病院の機能分化を推進し、医療資源の最適化と経営基盤強化を推進する。</t>
    </r>
    <rPh sb="5" eb="6">
      <t>オヨ</t>
    </rPh>
    <rPh sb="22" eb="24">
      <t>カツドウ</t>
    </rPh>
    <rPh sb="25" eb="27">
      <t>スイシン</t>
    </rPh>
    <rPh sb="28" eb="30">
      <t>セッキョク</t>
    </rPh>
    <rPh sb="30" eb="31">
      <t>テキ</t>
    </rPh>
    <rPh sb="44" eb="46">
      <t>レイワ</t>
    </rPh>
    <rPh sb="47" eb="48">
      <t>ネン</t>
    </rPh>
    <rPh sb="49" eb="50">
      <t>ツキ</t>
    </rPh>
    <rPh sb="50" eb="51">
      <t>マツ</t>
    </rPh>
    <rPh sb="52" eb="54">
      <t>カイゴ</t>
    </rPh>
    <rPh sb="54" eb="56">
      <t>リョウヨウ</t>
    </rPh>
    <rPh sb="56" eb="58">
      <t>ビョウショウ</t>
    </rPh>
    <rPh sb="58" eb="60">
      <t>ハイシ</t>
    </rPh>
    <rPh sb="64" eb="65">
      <t>ソ</t>
    </rPh>
    <rPh sb="75" eb="77">
      <t>カイゴ</t>
    </rPh>
    <rPh sb="77" eb="78">
      <t>ガタ</t>
    </rPh>
    <rPh sb="78" eb="80">
      <t>リョウヨウ</t>
    </rPh>
    <rPh sb="80" eb="82">
      <t>ビョウショウ</t>
    </rPh>
    <rPh sb="85" eb="86">
      <t>ユカ</t>
    </rPh>
    <rPh sb="88" eb="90">
      <t>イリョウ</t>
    </rPh>
    <rPh sb="90" eb="91">
      <t>カタ</t>
    </rPh>
    <rPh sb="94" eb="95">
      <t>ユカ</t>
    </rPh>
    <phoneticPr fontId="3"/>
  </si>
  <si>
    <r>
      <t>①</t>
    </r>
    <r>
      <rPr>
        <sz val="11"/>
        <color theme="1" tint="5.e-002"/>
        <rFont val="ＭＳ ゴシック"/>
      </rPr>
      <t>有形固定資産減価償却率は、開院から21年を経過し、病院本体の老朽化により、類似病院平均値より高い値となっているが、空調設備等の建物附属設備を計画的に更新していることから、伸びは鈍化している。
②器械備品減価償却率は、CTの更新により前年度より値が低下したが、依然として類似病院平均値より高い値となっていることから、医療機器の選定の適正化と計画的な更新に努める。
③1床当たり有形固定資産が、類似病院平均値より高いのは、開院当初190床であった病床数が、H29年度に3階病棟41床の廃止に伴ない149床に減少し、1床当たり単価が高くなっていることによる。建物等および医療機器については、計画的に更新を進めてい</t>
    </r>
    <r>
      <rPr>
        <sz val="11"/>
        <color theme="1"/>
        <rFont val="ＭＳ ゴシック"/>
      </rPr>
      <t>る。</t>
    </r>
    <rPh sb="20" eb="21">
      <t>ネン</t>
    </rPh>
    <rPh sb="22" eb="24">
      <t>ケイカ</t>
    </rPh>
    <rPh sb="26" eb="28">
      <t>ビョウイン</t>
    </rPh>
    <rPh sb="28" eb="30">
      <t>ホンタイ</t>
    </rPh>
    <rPh sb="31" eb="34">
      <t>ロウキュウカ</t>
    </rPh>
    <rPh sb="47" eb="48">
      <t>タカ</t>
    </rPh>
    <rPh sb="49" eb="50">
      <t>アタイ</t>
    </rPh>
    <rPh sb="58" eb="60">
      <t>クウチョウ</t>
    </rPh>
    <rPh sb="60" eb="62">
      <t>セツビ</t>
    </rPh>
    <rPh sb="62" eb="63">
      <t>ナド</t>
    </rPh>
    <rPh sb="64" eb="66">
      <t>タテモノ</t>
    </rPh>
    <rPh sb="66" eb="68">
      <t>フゾク</t>
    </rPh>
    <rPh sb="68" eb="70">
      <t>セツビ</t>
    </rPh>
    <rPh sb="71" eb="74">
      <t>ケイカクテキ</t>
    </rPh>
    <rPh sb="75" eb="77">
      <t>コウシン</t>
    </rPh>
    <rPh sb="86" eb="87">
      <t>ノ</t>
    </rPh>
    <rPh sb="89" eb="91">
      <t>ドンカ</t>
    </rPh>
    <rPh sb="112" eb="114">
      <t>コウシン</t>
    </rPh>
    <rPh sb="117" eb="120">
      <t>ゼンネンド</t>
    </rPh>
    <rPh sb="122" eb="123">
      <t>アタイ</t>
    </rPh>
    <rPh sb="124" eb="126">
      <t>テイカ</t>
    </rPh>
    <rPh sb="130" eb="132">
      <t>イゼン</t>
    </rPh>
    <rPh sb="146" eb="147">
      <t>アタイ</t>
    </rPh>
    <rPh sb="158" eb="160">
      <t>イリョウ</t>
    </rPh>
    <rPh sb="160" eb="162">
      <t>キキ</t>
    </rPh>
    <rPh sb="163" eb="165">
      <t>センテイ</t>
    </rPh>
    <rPh sb="166" eb="169">
      <t>テキセイカ</t>
    </rPh>
    <rPh sb="177" eb="178">
      <t>ツト</t>
    </rPh>
    <phoneticPr fontId="3"/>
  </si>
  <si>
    <r>
      <t>①</t>
    </r>
    <r>
      <rPr>
        <sz val="10"/>
        <color theme="1" tint="5.e-002"/>
        <rFont val="ＭＳ ゴシック"/>
      </rPr>
      <t>経常収支比率は、入院収益の減、給与費の増及び機器更新に伴う減価償却費の増により前年度より低下したが、100％超えを維持している。
②医業収支比率は、①と同様の事由により前年度より低下したが、類似病院平均値を上回っている。
③累積欠損金比率は、類似病院平均値を上回っているが、経常収益の改善とともに、着実に累積欠損金を減少させている。
④病床利用率は、コロナ禍以降回復しつつあり、類似病院平均値を上回っている。
⑤入院患者1人1日当たり収益は、整形外科患者の減により前年度より微減したが、新型コロナウィルス時より回復しつつある。
⑥外来患者1人1日当たり収益は、発熱外来における患者数の減により前年度より微減したが、新型コロナウィルス時より回復しつつある。
⑦職員給与費対医業収益比率は、限られた職員によって効率的な運営が行えていることから類似病院平均値を大きく下回っている。
⑧材料費対医業収益比率は、前年度並みであり、類似病院平均値より低く抑えられている。</t>
    </r>
    <rPh sb="10" eb="11">
      <t>ゲン</t>
    </rPh>
    <rPh sb="16" eb="18">
      <t>キュウヨ</t>
    </rPh>
    <rPh sb="18" eb="19">
      <t>ヒ</t>
    </rPh>
    <rPh sb="20" eb="21">
      <t>ゾウ</t>
    </rPh>
    <rPh sb="21" eb="22">
      <t>オヨ</t>
    </rPh>
    <rPh sb="23" eb="25">
      <t>キキ</t>
    </rPh>
    <rPh sb="25" eb="27">
      <t>コウシン</t>
    </rPh>
    <rPh sb="28" eb="29">
      <t>トモナ</t>
    </rPh>
    <rPh sb="30" eb="32">
      <t>ゲンカ</t>
    </rPh>
    <rPh sb="32" eb="34">
      <t>ショウキャク</t>
    </rPh>
    <rPh sb="34" eb="35">
      <t>ヒ</t>
    </rPh>
    <rPh sb="40" eb="41">
      <t>ゼン</t>
    </rPh>
    <rPh sb="55" eb="56">
      <t>コ</t>
    </rPh>
    <rPh sb="58" eb="60">
      <t>イジ</t>
    </rPh>
    <rPh sb="78" eb="79">
      <t>サマ</t>
    </rPh>
    <rPh sb="80" eb="82">
      <t>ジユウ</t>
    </rPh>
    <rPh sb="85" eb="88">
      <t>ゼンネンド</t>
    </rPh>
    <rPh sb="90" eb="92">
      <t>テイカ</t>
    </rPh>
    <rPh sb="130" eb="132">
      <t>ウワマワ</t>
    </rPh>
    <rPh sb="150" eb="152">
      <t>チャクジツ</t>
    </rPh>
    <rPh sb="153" eb="155">
      <t>ルイセキ</t>
    </rPh>
    <rPh sb="179" eb="180">
      <t>カ</t>
    </rPh>
    <rPh sb="180" eb="182">
      <t>イコウ</t>
    </rPh>
    <rPh sb="222" eb="224">
      <t>セイケイ</t>
    </rPh>
    <rPh sb="224" eb="226">
      <t>ゲカ</t>
    </rPh>
    <rPh sb="226" eb="228">
      <t>カンジャ</t>
    </rPh>
    <rPh sb="229" eb="230">
      <t>ゲン</t>
    </rPh>
    <rPh sb="233" eb="236">
      <t>ゼンネンド</t>
    </rPh>
    <rPh sb="238" eb="240">
      <t>ビゲン</t>
    </rPh>
    <rPh sb="252" eb="254">
      <t>カイフク</t>
    </rPh>
    <rPh sb="281" eb="283">
      <t>ハツネツ</t>
    </rPh>
    <rPh sb="283" eb="285">
      <t>ガイライ</t>
    </rPh>
    <rPh sb="289" eb="291">
      <t>カンジャ</t>
    </rPh>
    <rPh sb="291" eb="292">
      <t>スウ</t>
    </rPh>
    <rPh sb="293" eb="294">
      <t>ゲン</t>
    </rPh>
    <rPh sb="297" eb="300">
      <t>ゼンネンド</t>
    </rPh>
    <rPh sb="302" eb="304">
      <t>ビゲン</t>
    </rPh>
    <rPh sb="316" eb="318">
      <t>カイフク</t>
    </rPh>
    <rPh sb="344" eb="345">
      <t>カギ</t>
    </rPh>
    <rPh sb="348" eb="350">
      <t>ショクイン</t>
    </rPh>
    <rPh sb="354" eb="357">
      <t>コウリツテキ</t>
    </rPh>
    <rPh sb="358" eb="360">
      <t>ウンエイ</t>
    </rPh>
    <rPh sb="361" eb="362">
      <t>オコナ</t>
    </rPh>
    <rPh sb="378" eb="379">
      <t>オオ</t>
    </rPh>
    <rPh sb="381" eb="383">
      <t>シタマワ</t>
    </rPh>
    <rPh sb="402" eb="405">
      <t>ゼンネンド</t>
    </rPh>
    <rPh sb="405" eb="406">
      <t>ナ</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</si>
</sst>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6" fillId="0" borderId="0"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84.2</c:v>
                </c:pt>
                <c:pt idx="1">
                  <c:v>81.099999999999994</c:v>
                </c:pt>
                <c:pt idx="2">
                  <c:v>79.8</c:v>
                </c:pt>
                <c:pt idx="3">
                  <c:v>81.7</c:v>
                </c:pt>
                <c:pt idx="4">
                  <c:v>82.3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8525</c:v>
                </c:pt>
                <c:pt idx="1">
                  <c:v>8955</c:v>
                </c:pt>
                <c:pt idx="2">
                  <c:v>9532</c:v>
                </c:pt>
                <c:pt idx="3">
                  <c:v>10205</c:v>
                </c:pt>
                <c:pt idx="4">
                  <c:v>10193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30488</c:v>
                </c:pt>
                <c:pt idx="1">
                  <c:v>30979</c:v>
                </c:pt>
                <c:pt idx="2">
                  <c:v>34348</c:v>
                </c:pt>
                <c:pt idx="3">
                  <c:v>35214</c:v>
                </c:pt>
                <c:pt idx="4">
                  <c:v>34619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177</c:v>
                </c:pt>
                <c:pt idx="1">
                  <c:v>179.5</c:v>
                </c:pt>
                <c:pt idx="2">
                  <c:v>160.69999999999999</c:v>
                </c:pt>
                <c:pt idx="3">
                  <c:v>145.69999999999999</c:v>
                </c:pt>
                <c:pt idx="4">
                  <c:v>145.30000000000001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142430865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88.4</c:v>
                </c:pt>
                <c:pt idx="1">
                  <c:v>87.1</c:v>
                </c:pt>
                <c:pt idx="2">
                  <c:v>90.7</c:v>
                </c:pt>
                <c:pt idx="3">
                  <c:v>91.6</c:v>
                </c:pt>
                <c:pt idx="4">
                  <c:v>88.9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89.9</c:v>
                </c:pt>
                <c:pt idx="1">
                  <c:v>88.6</c:v>
                </c:pt>
                <c:pt idx="2">
                  <c:v>92.3</c:v>
                </c:pt>
                <c:pt idx="3">
                  <c:v>93</c:v>
                </c:pt>
                <c:pt idx="4">
                  <c:v>90.3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102.9</c:v>
                </c:pt>
                <c:pt idx="1">
                  <c:v>104.2</c:v>
                </c:pt>
                <c:pt idx="2">
                  <c:v>106.7</c:v>
                </c:pt>
                <c:pt idx="3">
                  <c:v>105.7</c:v>
                </c:pt>
                <c:pt idx="4">
                  <c:v>101.1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64.400000000000006</c:v>
                </c:pt>
                <c:pt idx="1">
                  <c:v>64</c:v>
                </c:pt>
                <c:pt idx="2">
                  <c:v>65</c:v>
                </c:pt>
                <c:pt idx="3">
                  <c:v>65.599999999999994</c:v>
                </c:pt>
                <c:pt idx="4">
                  <c:v>65.2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76.900000000000006</c:v>
                </c:pt>
                <c:pt idx="2">
                  <c:v>77.7</c:v>
                </c:pt>
                <c:pt idx="3">
                  <c:v>79.400000000000006</c:v>
                </c:pt>
                <c:pt idx="4">
                  <c:v>75.599999999999994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56556732</c:v>
                </c:pt>
                <c:pt idx="1">
                  <c:v>57129919</c:v>
                </c:pt>
                <c:pt idx="2">
                  <c:v>57510899</c:v>
                </c:pt>
                <c:pt idx="3">
                  <c:v>58649430</c:v>
                </c:pt>
                <c:pt idx="4">
                  <c:v>58797564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14.3</c:v>
                </c:pt>
                <c:pt idx="1">
                  <c:v>14.2</c:v>
                </c:pt>
                <c:pt idx="2">
                  <c:v>14.1</c:v>
                </c:pt>
                <c:pt idx="3">
                  <c:v>14</c:v>
                </c:pt>
                <c:pt idx="4">
                  <c:v>14.2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67.900000000000006</c:v>
                </c:pt>
                <c:pt idx="1">
                  <c:v>62.2</c:v>
                </c:pt>
                <c:pt idx="2">
                  <c:v>58.8</c:v>
                </c:pt>
                <c:pt idx="3">
                  <c:v>57.5</c:v>
                </c:pt>
                <c:pt idx="4">
                  <c:v>57.2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42545</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031329" y="138257"/>
          <a:ext cx="701835"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040095" y="176927"/>
          <a:ext cx="7038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060168" y="196425"/>
          <a:ext cx="67744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033392" y="176927"/>
          <a:ext cx="70231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view="pageBreakPreview" topLeftCell="DW2" zoomScaleSheetLayoutView="100" workbookViewId="0">
      <selection activeCell="NJ54" sqref="NJ54:NX67"/>
    </sheetView>
  </sheetViews>
  <sheetFormatPr defaultColWidth="2.625" defaultRowHeight="13.2"/>
  <cols>
    <col min="1" max="1" width="2" customWidth="1"/>
    <col min="2" max="2" width="0.875" customWidth="1"/>
    <col min="3" max="372" width="0.625" customWidth="1"/>
    <col min="373" max="373" width="2.25" customWidth="1"/>
    <col min="374" max="388" width="5.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富山県南砺市　公立南砺中央病院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12</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20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23</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104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45</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24</v>
      </c>
      <c r="NK8" s="75"/>
      <c r="NL8" s="91" t="s">
        <v>27</v>
      </c>
      <c r="NM8" s="91"/>
      <c r="NN8" s="91"/>
      <c r="NO8" s="91"/>
      <c r="NP8" s="91"/>
      <c r="NQ8" s="91"/>
      <c r="NR8" s="91"/>
      <c r="NS8" s="91"/>
      <c r="NT8" s="91"/>
      <c r="NU8" s="91"/>
      <c r="NV8" s="91"/>
      <c r="NW8" s="106"/>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6"/>
      <c r="NL9" s="92" t="s">
        <v>45</v>
      </c>
      <c r="NM9" s="92"/>
      <c r="NN9" s="92"/>
      <c r="NO9" s="92"/>
      <c r="NP9" s="92"/>
      <c r="NQ9" s="92"/>
      <c r="NR9" s="92"/>
      <c r="NS9" s="92"/>
      <c r="NT9" s="92"/>
      <c r="NU9" s="92"/>
      <c r="NV9" s="92"/>
      <c r="NW9" s="107"/>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へ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149</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7"/>
      <c r="NL10" s="93" t="s">
        <v>46</v>
      </c>
      <c r="NM10" s="93"/>
      <c r="NN10" s="93"/>
      <c r="NO10" s="93"/>
      <c r="NP10" s="93"/>
      <c r="NQ10" s="93"/>
      <c r="NR10" s="93"/>
      <c r="NS10" s="93"/>
      <c r="NT10" s="93"/>
      <c r="NU10" s="93"/>
      <c r="NV10" s="93"/>
      <c r="NW10" s="108"/>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46949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13959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第２種該当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99</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39</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138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8"/>
      <c r="NL16" s="78"/>
      <c r="NM16" s="78"/>
      <c r="NN16" s="96"/>
      <c r="NO16" s="100" t="s">
        <v>18</v>
      </c>
      <c r="NP16" s="102"/>
      <c r="NQ16" s="102"/>
      <c r="NR16" s="102"/>
      <c r="NS16" s="104"/>
      <c r="NT16" s="100" t="s">
        <v>25</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66</v>
      </c>
      <c r="NK18" s="80"/>
      <c r="NL18" s="80"/>
      <c r="NM18" s="94" t="s">
        <v>40</v>
      </c>
      <c r="NN18" s="98"/>
      <c r="NO18" s="63" t="s">
        <v>66</v>
      </c>
      <c r="NP18" s="80"/>
      <c r="NQ18" s="80"/>
      <c r="NR18" s="94" t="s">
        <v>40</v>
      </c>
      <c r="NS18" s="98"/>
      <c r="NT18" s="63" t="s">
        <v>66</v>
      </c>
      <c r="NU18" s="80"/>
      <c r="NV18" s="80"/>
      <c r="NW18" s="94" t="s">
        <v>40</v>
      </c>
      <c r="NX18" s="98"/>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105</v>
      </c>
      <c r="NK22" s="82"/>
      <c r="NL22" s="82"/>
      <c r="NM22" s="82"/>
      <c r="NN22" s="82"/>
      <c r="NO22" s="82"/>
      <c r="NP22" s="82"/>
      <c r="NQ22" s="82"/>
      <c r="NR22" s="82"/>
      <c r="NS22" s="82"/>
      <c r="NT22" s="82"/>
      <c r="NU22" s="82"/>
      <c r="NV22" s="82"/>
      <c r="NW22" s="82"/>
      <c r="NX22" s="109"/>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21</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57</v>
      </c>
    </row>
    <row r="33" spans="1:393" ht="13.5" customHeight="1">
      <c r="A33" s="2"/>
      <c r="B33" s="14"/>
      <c r="D33" s="2"/>
      <c r="E33" s="2"/>
      <c r="F33" s="2"/>
      <c r="G33" s="28" t="s">
        <v>75</v>
      </c>
      <c r="H33" s="28"/>
      <c r="I33" s="28"/>
      <c r="J33" s="28"/>
      <c r="K33" s="28"/>
      <c r="L33" s="28"/>
      <c r="M33" s="28"/>
      <c r="N33" s="28"/>
      <c r="O33" s="28"/>
      <c r="P33" s="31">
        <f>データ!AI7</f>
        <v>102.9</v>
      </c>
      <c r="Q33" s="34"/>
      <c r="R33" s="34"/>
      <c r="S33" s="34"/>
      <c r="T33" s="34"/>
      <c r="U33" s="34"/>
      <c r="V33" s="34"/>
      <c r="W33" s="34"/>
      <c r="X33" s="34"/>
      <c r="Y33" s="34"/>
      <c r="Z33" s="34"/>
      <c r="AA33" s="34"/>
      <c r="AB33" s="34"/>
      <c r="AC33" s="34"/>
      <c r="AD33" s="38"/>
      <c r="AE33" s="31">
        <f>データ!AJ7</f>
        <v>104.2</v>
      </c>
      <c r="AF33" s="34"/>
      <c r="AG33" s="34"/>
      <c r="AH33" s="34"/>
      <c r="AI33" s="34"/>
      <c r="AJ33" s="34"/>
      <c r="AK33" s="34"/>
      <c r="AL33" s="34"/>
      <c r="AM33" s="34"/>
      <c r="AN33" s="34"/>
      <c r="AO33" s="34"/>
      <c r="AP33" s="34"/>
      <c r="AQ33" s="34"/>
      <c r="AR33" s="34"/>
      <c r="AS33" s="38"/>
      <c r="AT33" s="31">
        <f>データ!AK7</f>
        <v>106.7</v>
      </c>
      <c r="AU33" s="34"/>
      <c r="AV33" s="34"/>
      <c r="AW33" s="34"/>
      <c r="AX33" s="34"/>
      <c r="AY33" s="34"/>
      <c r="AZ33" s="34"/>
      <c r="BA33" s="34"/>
      <c r="BB33" s="34"/>
      <c r="BC33" s="34"/>
      <c r="BD33" s="34"/>
      <c r="BE33" s="34"/>
      <c r="BF33" s="34"/>
      <c r="BG33" s="34"/>
      <c r="BH33" s="38"/>
      <c r="BI33" s="31">
        <f>データ!AL7</f>
        <v>105.7</v>
      </c>
      <c r="BJ33" s="34"/>
      <c r="BK33" s="34"/>
      <c r="BL33" s="34"/>
      <c r="BM33" s="34"/>
      <c r="BN33" s="34"/>
      <c r="BO33" s="34"/>
      <c r="BP33" s="34"/>
      <c r="BQ33" s="34"/>
      <c r="BR33" s="34"/>
      <c r="BS33" s="34"/>
      <c r="BT33" s="34"/>
      <c r="BU33" s="34"/>
      <c r="BV33" s="34"/>
      <c r="BW33" s="38"/>
      <c r="BX33" s="31">
        <f>データ!AM7</f>
        <v>101.1</v>
      </c>
      <c r="BY33" s="34"/>
      <c r="BZ33" s="34"/>
      <c r="CA33" s="34"/>
      <c r="CB33" s="34"/>
      <c r="CC33" s="34"/>
      <c r="CD33" s="34"/>
      <c r="CE33" s="34"/>
      <c r="CF33" s="34"/>
      <c r="CG33" s="34"/>
      <c r="CH33" s="34"/>
      <c r="CI33" s="34"/>
      <c r="CJ33" s="34"/>
      <c r="CK33" s="34"/>
      <c r="CL33" s="38"/>
      <c r="CO33" s="2"/>
      <c r="CP33" s="2"/>
      <c r="CQ33" s="2"/>
      <c r="CR33" s="2"/>
      <c r="CS33" s="2"/>
      <c r="CT33" s="2"/>
      <c r="CU33" s="28" t="s">
        <v>75</v>
      </c>
      <c r="CV33" s="28"/>
      <c r="CW33" s="28"/>
      <c r="CX33" s="28"/>
      <c r="CY33" s="28"/>
      <c r="CZ33" s="28"/>
      <c r="DA33" s="28"/>
      <c r="DB33" s="28"/>
      <c r="DC33" s="28"/>
      <c r="DD33" s="31">
        <f>データ!AT7</f>
        <v>89.9</v>
      </c>
      <c r="DE33" s="34"/>
      <c r="DF33" s="34"/>
      <c r="DG33" s="34"/>
      <c r="DH33" s="34"/>
      <c r="DI33" s="34"/>
      <c r="DJ33" s="34"/>
      <c r="DK33" s="34"/>
      <c r="DL33" s="34"/>
      <c r="DM33" s="34"/>
      <c r="DN33" s="34"/>
      <c r="DO33" s="34"/>
      <c r="DP33" s="34"/>
      <c r="DQ33" s="34"/>
      <c r="DR33" s="38"/>
      <c r="DS33" s="31">
        <f>データ!AU7</f>
        <v>88.6</v>
      </c>
      <c r="DT33" s="34"/>
      <c r="DU33" s="34"/>
      <c r="DV33" s="34"/>
      <c r="DW33" s="34"/>
      <c r="DX33" s="34"/>
      <c r="DY33" s="34"/>
      <c r="DZ33" s="34"/>
      <c r="EA33" s="34"/>
      <c r="EB33" s="34"/>
      <c r="EC33" s="34"/>
      <c r="ED33" s="34"/>
      <c r="EE33" s="34"/>
      <c r="EF33" s="34"/>
      <c r="EG33" s="38"/>
      <c r="EH33" s="31">
        <f>データ!AV7</f>
        <v>92.3</v>
      </c>
      <c r="EI33" s="34"/>
      <c r="EJ33" s="34"/>
      <c r="EK33" s="34"/>
      <c r="EL33" s="34"/>
      <c r="EM33" s="34"/>
      <c r="EN33" s="34"/>
      <c r="EO33" s="34"/>
      <c r="EP33" s="34"/>
      <c r="EQ33" s="34"/>
      <c r="ER33" s="34"/>
      <c r="ES33" s="34"/>
      <c r="ET33" s="34"/>
      <c r="EU33" s="34"/>
      <c r="EV33" s="38"/>
      <c r="EW33" s="31">
        <f>データ!AW7</f>
        <v>93</v>
      </c>
      <c r="EX33" s="34"/>
      <c r="EY33" s="34"/>
      <c r="EZ33" s="34"/>
      <c r="FA33" s="34"/>
      <c r="FB33" s="34"/>
      <c r="FC33" s="34"/>
      <c r="FD33" s="34"/>
      <c r="FE33" s="34"/>
      <c r="FF33" s="34"/>
      <c r="FG33" s="34"/>
      <c r="FH33" s="34"/>
      <c r="FI33" s="34"/>
      <c r="FJ33" s="34"/>
      <c r="FK33" s="38"/>
      <c r="FL33" s="31">
        <f>データ!AX7</f>
        <v>90.3</v>
      </c>
      <c r="FM33" s="34"/>
      <c r="FN33" s="34"/>
      <c r="FO33" s="34"/>
      <c r="FP33" s="34"/>
      <c r="FQ33" s="34"/>
      <c r="FR33" s="34"/>
      <c r="FS33" s="34"/>
      <c r="FT33" s="34"/>
      <c r="FU33" s="34"/>
      <c r="FV33" s="34"/>
      <c r="FW33" s="34"/>
      <c r="FX33" s="34"/>
      <c r="FY33" s="34"/>
      <c r="FZ33" s="38"/>
      <c r="GA33" s="2"/>
      <c r="GB33" s="2"/>
      <c r="GC33" s="2"/>
      <c r="GD33" s="2"/>
      <c r="GE33" s="2"/>
      <c r="GF33" s="2"/>
      <c r="GG33" s="2"/>
      <c r="GH33" s="2"/>
      <c r="GI33" s="28" t="s">
        <v>75</v>
      </c>
      <c r="GJ33" s="28"/>
      <c r="GK33" s="28"/>
      <c r="GL33" s="28"/>
      <c r="GM33" s="28"/>
      <c r="GN33" s="28"/>
      <c r="GO33" s="28"/>
      <c r="GP33" s="28"/>
      <c r="GQ33" s="28"/>
      <c r="GR33" s="31">
        <f>データ!BE7</f>
        <v>88.4</v>
      </c>
      <c r="GS33" s="34"/>
      <c r="GT33" s="34"/>
      <c r="GU33" s="34"/>
      <c r="GV33" s="34"/>
      <c r="GW33" s="34"/>
      <c r="GX33" s="34"/>
      <c r="GY33" s="34"/>
      <c r="GZ33" s="34"/>
      <c r="HA33" s="34"/>
      <c r="HB33" s="34"/>
      <c r="HC33" s="34"/>
      <c r="HD33" s="34"/>
      <c r="HE33" s="34"/>
      <c r="HF33" s="38"/>
      <c r="HG33" s="31">
        <f>データ!BF7</f>
        <v>87.1</v>
      </c>
      <c r="HH33" s="34"/>
      <c r="HI33" s="34"/>
      <c r="HJ33" s="34"/>
      <c r="HK33" s="34"/>
      <c r="HL33" s="34"/>
      <c r="HM33" s="34"/>
      <c r="HN33" s="34"/>
      <c r="HO33" s="34"/>
      <c r="HP33" s="34"/>
      <c r="HQ33" s="34"/>
      <c r="HR33" s="34"/>
      <c r="HS33" s="34"/>
      <c r="HT33" s="34"/>
      <c r="HU33" s="38"/>
      <c r="HV33" s="31">
        <f>データ!BG7</f>
        <v>90.7</v>
      </c>
      <c r="HW33" s="34"/>
      <c r="HX33" s="34"/>
      <c r="HY33" s="34"/>
      <c r="HZ33" s="34"/>
      <c r="IA33" s="34"/>
      <c r="IB33" s="34"/>
      <c r="IC33" s="34"/>
      <c r="ID33" s="34"/>
      <c r="IE33" s="34"/>
      <c r="IF33" s="34"/>
      <c r="IG33" s="34"/>
      <c r="IH33" s="34"/>
      <c r="II33" s="34"/>
      <c r="IJ33" s="38"/>
      <c r="IK33" s="31">
        <f>データ!BH7</f>
        <v>91.6</v>
      </c>
      <c r="IL33" s="34"/>
      <c r="IM33" s="34"/>
      <c r="IN33" s="34"/>
      <c r="IO33" s="34"/>
      <c r="IP33" s="34"/>
      <c r="IQ33" s="34"/>
      <c r="IR33" s="34"/>
      <c r="IS33" s="34"/>
      <c r="IT33" s="34"/>
      <c r="IU33" s="34"/>
      <c r="IV33" s="34"/>
      <c r="IW33" s="34"/>
      <c r="IX33" s="34"/>
      <c r="IY33" s="38"/>
      <c r="IZ33" s="31">
        <f>データ!BI7</f>
        <v>88.9</v>
      </c>
      <c r="JA33" s="34"/>
      <c r="JB33" s="34"/>
      <c r="JC33" s="34"/>
      <c r="JD33" s="34"/>
      <c r="JE33" s="34"/>
      <c r="JF33" s="34"/>
      <c r="JG33" s="34"/>
      <c r="JH33" s="34"/>
      <c r="JI33" s="34"/>
      <c r="JJ33" s="34"/>
      <c r="JK33" s="34"/>
      <c r="JL33" s="34"/>
      <c r="JM33" s="34"/>
      <c r="JN33" s="38"/>
      <c r="JO33" s="2"/>
      <c r="JP33" s="2"/>
      <c r="JQ33" s="2"/>
      <c r="JR33" s="2"/>
      <c r="JS33" s="2"/>
      <c r="JT33" s="2"/>
      <c r="JU33" s="2"/>
      <c r="JV33" s="2"/>
      <c r="JW33" s="28" t="s">
        <v>75</v>
      </c>
      <c r="JX33" s="28"/>
      <c r="JY33" s="28"/>
      <c r="JZ33" s="28"/>
      <c r="KA33" s="28"/>
      <c r="KB33" s="28"/>
      <c r="KC33" s="28"/>
      <c r="KD33" s="28"/>
      <c r="KE33" s="28"/>
      <c r="KF33" s="31">
        <f>データ!BP7</f>
        <v>84.2</v>
      </c>
      <c r="KG33" s="34"/>
      <c r="KH33" s="34"/>
      <c r="KI33" s="34"/>
      <c r="KJ33" s="34"/>
      <c r="KK33" s="34"/>
      <c r="KL33" s="34"/>
      <c r="KM33" s="34"/>
      <c r="KN33" s="34"/>
      <c r="KO33" s="34"/>
      <c r="KP33" s="34"/>
      <c r="KQ33" s="34"/>
      <c r="KR33" s="34"/>
      <c r="KS33" s="34"/>
      <c r="KT33" s="38"/>
      <c r="KU33" s="31">
        <f>データ!BQ7</f>
        <v>81.099999999999994</v>
      </c>
      <c r="KV33" s="34"/>
      <c r="KW33" s="34"/>
      <c r="KX33" s="34"/>
      <c r="KY33" s="34"/>
      <c r="KZ33" s="34"/>
      <c r="LA33" s="34"/>
      <c r="LB33" s="34"/>
      <c r="LC33" s="34"/>
      <c r="LD33" s="34"/>
      <c r="LE33" s="34"/>
      <c r="LF33" s="34"/>
      <c r="LG33" s="34"/>
      <c r="LH33" s="34"/>
      <c r="LI33" s="38"/>
      <c r="LJ33" s="31">
        <f>データ!BR7</f>
        <v>79.8</v>
      </c>
      <c r="LK33" s="34"/>
      <c r="LL33" s="34"/>
      <c r="LM33" s="34"/>
      <c r="LN33" s="34"/>
      <c r="LO33" s="34"/>
      <c r="LP33" s="34"/>
      <c r="LQ33" s="34"/>
      <c r="LR33" s="34"/>
      <c r="LS33" s="34"/>
      <c r="LT33" s="34"/>
      <c r="LU33" s="34"/>
      <c r="LV33" s="34"/>
      <c r="LW33" s="34"/>
      <c r="LX33" s="38"/>
      <c r="LY33" s="31">
        <f>データ!BS7</f>
        <v>81.7</v>
      </c>
      <c r="LZ33" s="34"/>
      <c r="MA33" s="34"/>
      <c r="MB33" s="34"/>
      <c r="MC33" s="34"/>
      <c r="MD33" s="34"/>
      <c r="ME33" s="34"/>
      <c r="MF33" s="34"/>
      <c r="MG33" s="34"/>
      <c r="MH33" s="34"/>
      <c r="MI33" s="34"/>
      <c r="MJ33" s="34"/>
      <c r="MK33" s="34"/>
      <c r="ML33" s="34"/>
      <c r="MM33" s="38"/>
      <c r="MN33" s="31">
        <f>データ!BT7</f>
        <v>82.3</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76</v>
      </c>
    </row>
    <row r="34" spans="1:393" ht="13.5" customHeight="1">
      <c r="A34" s="2"/>
      <c r="B34" s="14"/>
      <c r="D34" s="2"/>
      <c r="E34" s="2"/>
      <c r="F34" s="2"/>
      <c r="G34" s="28" t="s">
        <v>7</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7</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7</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7</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79</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10</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5"/>
      <c r="NL37" s="85"/>
      <c r="NM37" s="85"/>
      <c r="NN37" s="85"/>
      <c r="NO37" s="85"/>
      <c r="NP37" s="85"/>
      <c r="NQ37" s="85"/>
      <c r="NR37" s="85"/>
      <c r="NS37" s="85"/>
      <c r="NT37" s="85"/>
      <c r="NU37" s="85"/>
      <c r="NV37" s="85"/>
      <c r="NW37" s="85"/>
      <c r="NX37" s="112"/>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180</v>
      </c>
      <c r="NK39" s="87"/>
      <c r="NL39" s="87"/>
      <c r="NM39" s="87"/>
      <c r="NN39" s="87"/>
      <c r="NO39" s="87"/>
      <c r="NP39" s="87"/>
      <c r="NQ39" s="87"/>
      <c r="NR39" s="87"/>
      <c r="NS39" s="87"/>
      <c r="NT39" s="87"/>
      <c r="NU39" s="87"/>
      <c r="NV39" s="87"/>
      <c r="NW39" s="87"/>
      <c r="NX39" s="114"/>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7"/>
      <c r="NL40" s="87"/>
      <c r="NM40" s="87"/>
      <c r="NN40" s="87"/>
      <c r="NO40" s="87"/>
      <c r="NP40" s="87"/>
      <c r="NQ40" s="87"/>
      <c r="NR40" s="87"/>
      <c r="NS40" s="87"/>
      <c r="NT40" s="87"/>
      <c r="NU40" s="87"/>
      <c r="NV40" s="87"/>
      <c r="NW40" s="87"/>
      <c r="NX40" s="114"/>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7"/>
      <c r="NL41" s="87"/>
      <c r="NM41" s="87"/>
      <c r="NN41" s="87"/>
      <c r="NO41" s="87"/>
      <c r="NP41" s="87"/>
      <c r="NQ41" s="87"/>
      <c r="NR41" s="87"/>
      <c r="NS41" s="87"/>
      <c r="NT41" s="87"/>
      <c r="NU41" s="87"/>
      <c r="NV41" s="87"/>
      <c r="NW41" s="87"/>
      <c r="NX41" s="114"/>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7"/>
      <c r="NL42" s="87"/>
      <c r="NM42" s="87"/>
      <c r="NN42" s="87"/>
      <c r="NO42" s="87"/>
      <c r="NP42" s="87"/>
      <c r="NQ42" s="87"/>
      <c r="NR42" s="87"/>
      <c r="NS42" s="87"/>
      <c r="NT42" s="87"/>
      <c r="NU42" s="87"/>
      <c r="NV42" s="87"/>
      <c r="NW42" s="87"/>
      <c r="NX42" s="114"/>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7"/>
      <c r="NL43" s="87"/>
      <c r="NM43" s="87"/>
      <c r="NN43" s="87"/>
      <c r="NO43" s="87"/>
      <c r="NP43" s="87"/>
      <c r="NQ43" s="87"/>
      <c r="NR43" s="87"/>
      <c r="NS43" s="87"/>
      <c r="NT43" s="87"/>
      <c r="NU43" s="87"/>
      <c r="NV43" s="87"/>
      <c r="NW43" s="87"/>
      <c r="NX43" s="114"/>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7"/>
      <c r="NL44" s="87"/>
      <c r="NM44" s="87"/>
      <c r="NN44" s="87"/>
      <c r="NO44" s="87"/>
      <c r="NP44" s="87"/>
      <c r="NQ44" s="87"/>
      <c r="NR44" s="87"/>
      <c r="NS44" s="87"/>
      <c r="NT44" s="87"/>
      <c r="NU44" s="87"/>
      <c r="NV44" s="87"/>
      <c r="NW44" s="87"/>
      <c r="NX44" s="114"/>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7"/>
      <c r="NL45" s="87"/>
      <c r="NM45" s="87"/>
      <c r="NN45" s="87"/>
      <c r="NO45" s="87"/>
      <c r="NP45" s="87"/>
      <c r="NQ45" s="87"/>
      <c r="NR45" s="87"/>
      <c r="NS45" s="87"/>
      <c r="NT45" s="87"/>
      <c r="NU45" s="87"/>
      <c r="NV45" s="87"/>
      <c r="NW45" s="87"/>
      <c r="NX45" s="114"/>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7"/>
      <c r="NL46" s="87"/>
      <c r="NM46" s="87"/>
      <c r="NN46" s="87"/>
      <c r="NO46" s="87"/>
      <c r="NP46" s="87"/>
      <c r="NQ46" s="87"/>
      <c r="NR46" s="87"/>
      <c r="NS46" s="87"/>
      <c r="NT46" s="87"/>
      <c r="NU46" s="87"/>
      <c r="NV46" s="87"/>
      <c r="NW46" s="87"/>
      <c r="NX46" s="114"/>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7"/>
      <c r="NL47" s="87"/>
      <c r="NM47" s="87"/>
      <c r="NN47" s="87"/>
      <c r="NO47" s="87"/>
      <c r="NP47" s="87"/>
      <c r="NQ47" s="87"/>
      <c r="NR47" s="87"/>
      <c r="NS47" s="87"/>
      <c r="NT47" s="87"/>
      <c r="NU47" s="87"/>
      <c r="NV47" s="87"/>
      <c r="NW47" s="87"/>
      <c r="NX47" s="114"/>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7"/>
      <c r="NL48" s="87"/>
      <c r="NM48" s="87"/>
      <c r="NN48" s="87"/>
      <c r="NO48" s="87"/>
      <c r="NP48" s="87"/>
      <c r="NQ48" s="87"/>
      <c r="NR48" s="87"/>
      <c r="NS48" s="87"/>
      <c r="NT48" s="87"/>
      <c r="NU48" s="87"/>
      <c r="NV48" s="87"/>
      <c r="NW48" s="87"/>
      <c r="NX48" s="114"/>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7"/>
      <c r="NL49" s="87"/>
      <c r="NM49" s="87"/>
      <c r="NN49" s="87"/>
      <c r="NO49" s="87"/>
      <c r="NP49" s="87"/>
      <c r="NQ49" s="87"/>
      <c r="NR49" s="87"/>
      <c r="NS49" s="87"/>
      <c r="NT49" s="87"/>
      <c r="NU49" s="87"/>
      <c r="NV49" s="87"/>
      <c r="NW49" s="87"/>
      <c r="NX49" s="114"/>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7"/>
      <c r="NL50" s="87"/>
      <c r="NM50" s="87"/>
      <c r="NN50" s="87"/>
      <c r="NO50" s="87"/>
      <c r="NP50" s="87"/>
      <c r="NQ50" s="87"/>
      <c r="NR50" s="87"/>
      <c r="NS50" s="87"/>
      <c r="NT50" s="87"/>
      <c r="NU50" s="87"/>
      <c r="NV50" s="87"/>
      <c r="NW50" s="87"/>
      <c r="NX50" s="114"/>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8"/>
      <c r="NL51" s="88"/>
      <c r="NM51" s="88"/>
      <c r="NN51" s="88"/>
      <c r="NO51" s="88"/>
      <c r="NP51" s="88"/>
      <c r="NQ51" s="88"/>
      <c r="NR51" s="88"/>
      <c r="NS51" s="88"/>
      <c r="NT51" s="88"/>
      <c r="NU51" s="88"/>
      <c r="NV51" s="88"/>
      <c r="NW51" s="88"/>
      <c r="NX51" s="115"/>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5"/>
      <c r="NL52" s="85"/>
      <c r="NM52" s="85"/>
      <c r="NN52" s="85"/>
      <c r="NO52" s="85"/>
      <c r="NP52" s="85"/>
      <c r="NQ52" s="85"/>
      <c r="NR52" s="85"/>
      <c r="NS52" s="85"/>
      <c r="NT52" s="85"/>
      <c r="NU52" s="85"/>
      <c r="NV52" s="85"/>
      <c r="NW52" s="85"/>
      <c r="NX52" s="112"/>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104</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3"/>
      <c r="NL54" s="83"/>
      <c r="NM54" s="83"/>
      <c r="NN54" s="83"/>
      <c r="NO54" s="83"/>
      <c r="NP54" s="83"/>
      <c r="NQ54" s="83"/>
      <c r="NR54" s="83"/>
      <c r="NS54" s="83"/>
      <c r="NT54" s="83"/>
      <c r="NU54" s="83"/>
      <c r="NV54" s="83"/>
      <c r="NW54" s="83"/>
      <c r="NX54" s="110"/>
      <c r="OC54" s="36" t="s">
        <v>69</v>
      </c>
    </row>
    <row r="55" spans="1:393" ht="13.5" customHeight="1">
      <c r="A55" s="2"/>
      <c r="B55" s="14"/>
      <c r="C55" s="2"/>
      <c r="D55" s="2"/>
      <c r="E55" s="2"/>
      <c r="F55" s="2"/>
      <c r="G55" s="28" t="s">
        <v>75</v>
      </c>
      <c r="H55" s="28"/>
      <c r="I55" s="28"/>
      <c r="J55" s="28"/>
      <c r="K55" s="28"/>
      <c r="L55" s="28"/>
      <c r="M55" s="28"/>
      <c r="N55" s="28"/>
      <c r="O55" s="28"/>
      <c r="P55" s="32">
        <f>データ!CA7</f>
        <v>30488</v>
      </c>
      <c r="Q55" s="35"/>
      <c r="R55" s="35"/>
      <c r="S55" s="35"/>
      <c r="T55" s="35"/>
      <c r="U55" s="35"/>
      <c r="V55" s="35"/>
      <c r="W55" s="35"/>
      <c r="X55" s="35"/>
      <c r="Y55" s="35"/>
      <c r="Z55" s="35"/>
      <c r="AA55" s="35"/>
      <c r="AB55" s="35"/>
      <c r="AC55" s="35"/>
      <c r="AD55" s="39"/>
      <c r="AE55" s="32">
        <f>データ!CB7</f>
        <v>30979</v>
      </c>
      <c r="AF55" s="35"/>
      <c r="AG55" s="35"/>
      <c r="AH55" s="35"/>
      <c r="AI55" s="35"/>
      <c r="AJ55" s="35"/>
      <c r="AK55" s="35"/>
      <c r="AL55" s="35"/>
      <c r="AM55" s="35"/>
      <c r="AN55" s="35"/>
      <c r="AO55" s="35"/>
      <c r="AP55" s="35"/>
      <c r="AQ55" s="35"/>
      <c r="AR55" s="35"/>
      <c r="AS55" s="39"/>
      <c r="AT55" s="32">
        <f>データ!CC7</f>
        <v>34348</v>
      </c>
      <c r="AU55" s="35"/>
      <c r="AV55" s="35"/>
      <c r="AW55" s="35"/>
      <c r="AX55" s="35"/>
      <c r="AY55" s="35"/>
      <c r="AZ55" s="35"/>
      <c r="BA55" s="35"/>
      <c r="BB55" s="35"/>
      <c r="BC55" s="35"/>
      <c r="BD55" s="35"/>
      <c r="BE55" s="35"/>
      <c r="BF55" s="35"/>
      <c r="BG55" s="35"/>
      <c r="BH55" s="39"/>
      <c r="BI55" s="32">
        <f>データ!CD7</f>
        <v>35214</v>
      </c>
      <c r="BJ55" s="35"/>
      <c r="BK55" s="35"/>
      <c r="BL55" s="35"/>
      <c r="BM55" s="35"/>
      <c r="BN55" s="35"/>
      <c r="BO55" s="35"/>
      <c r="BP55" s="35"/>
      <c r="BQ55" s="35"/>
      <c r="BR55" s="35"/>
      <c r="BS55" s="35"/>
      <c r="BT55" s="35"/>
      <c r="BU55" s="35"/>
      <c r="BV55" s="35"/>
      <c r="BW55" s="39"/>
      <c r="BX55" s="32">
        <f>データ!CE7</f>
        <v>34619</v>
      </c>
      <c r="BY55" s="35"/>
      <c r="BZ55" s="35"/>
      <c r="CA55" s="35"/>
      <c r="CB55" s="35"/>
      <c r="CC55" s="35"/>
      <c r="CD55" s="35"/>
      <c r="CE55" s="35"/>
      <c r="CF55" s="35"/>
      <c r="CG55" s="35"/>
      <c r="CH55" s="35"/>
      <c r="CI55" s="35"/>
      <c r="CJ55" s="35"/>
      <c r="CK55" s="35"/>
      <c r="CL55" s="39"/>
      <c r="CO55" s="2"/>
      <c r="CP55" s="2"/>
      <c r="CQ55" s="2"/>
      <c r="CR55" s="2"/>
      <c r="CS55" s="2"/>
      <c r="CT55" s="2"/>
      <c r="CU55" s="28" t="s">
        <v>75</v>
      </c>
      <c r="CV55" s="28"/>
      <c r="CW55" s="28"/>
      <c r="CX55" s="28"/>
      <c r="CY55" s="28"/>
      <c r="CZ55" s="28"/>
      <c r="DA55" s="28"/>
      <c r="DB55" s="28"/>
      <c r="DC55" s="28"/>
      <c r="DD55" s="32">
        <f>データ!CL7</f>
        <v>8525</v>
      </c>
      <c r="DE55" s="35"/>
      <c r="DF55" s="35"/>
      <c r="DG55" s="35"/>
      <c r="DH55" s="35"/>
      <c r="DI55" s="35"/>
      <c r="DJ55" s="35"/>
      <c r="DK55" s="35"/>
      <c r="DL55" s="35"/>
      <c r="DM55" s="35"/>
      <c r="DN55" s="35"/>
      <c r="DO55" s="35"/>
      <c r="DP55" s="35"/>
      <c r="DQ55" s="35"/>
      <c r="DR55" s="39"/>
      <c r="DS55" s="32">
        <f>データ!CM7</f>
        <v>8955</v>
      </c>
      <c r="DT55" s="35"/>
      <c r="DU55" s="35"/>
      <c r="DV55" s="35"/>
      <c r="DW55" s="35"/>
      <c r="DX55" s="35"/>
      <c r="DY55" s="35"/>
      <c r="DZ55" s="35"/>
      <c r="EA55" s="35"/>
      <c r="EB55" s="35"/>
      <c r="EC55" s="35"/>
      <c r="ED55" s="35"/>
      <c r="EE55" s="35"/>
      <c r="EF55" s="35"/>
      <c r="EG55" s="39"/>
      <c r="EH55" s="32">
        <f>データ!CN7</f>
        <v>9532</v>
      </c>
      <c r="EI55" s="35"/>
      <c r="EJ55" s="35"/>
      <c r="EK55" s="35"/>
      <c r="EL55" s="35"/>
      <c r="EM55" s="35"/>
      <c r="EN55" s="35"/>
      <c r="EO55" s="35"/>
      <c r="EP55" s="35"/>
      <c r="EQ55" s="35"/>
      <c r="ER55" s="35"/>
      <c r="ES55" s="35"/>
      <c r="ET55" s="35"/>
      <c r="EU55" s="35"/>
      <c r="EV55" s="39"/>
      <c r="EW55" s="32">
        <f>データ!CO7</f>
        <v>10205</v>
      </c>
      <c r="EX55" s="35"/>
      <c r="EY55" s="35"/>
      <c r="EZ55" s="35"/>
      <c r="FA55" s="35"/>
      <c r="FB55" s="35"/>
      <c r="FC55" s="35"/>
      <c r="FD55" s="35"/>
      <c r="FE55" s="35"/>
      <c r="FF55" s="35"/>
      <c r="FG55" s="35"/>
      <c r="FH55" s="35"/>
      <c r="FI55" s="35"/>
      <c r="FJ55" s="35"/>
      <c r="FK55" s="39"/>
      <c r="FL55" s="32">
        <f>データ!CP7</f>
        <v>10193</v>
      </c>
      <c r="FM55" s="35"/>
      <c r="FN55" s="35"/>
      <c r="FO55" s="35"/>
      <c r="FP55" s="35"/>
      <c r="FQ55" s="35"/>
      <c r="FR55" s="35"/>
      <c r="FS55" s="35"/>
      <c r="FT55" s="35"/>
      <c r="FU55" s="35"/>
      <c r="FV55" s="35"/>
      <c r="FW55" s="35"/>
      <c r="FX55" s="35"/>
      <c r="FY55" s="35"/>
      <c r="FZ55" s="39"/>
      <c r="GA55" s="2"/>
      <c r="GB55" s="2"/>
      <c r="GC55" s="2"/>
      <c r="GD55" s="2"/>
      <c r="GE55" s="2"/>
      <c r="GF55" s="2"/>
      <c r="GG55" s="2"/>
      <c r="GH55" s="2"/>
      <c r="GI55" s="28" t="s">
        <v>75</v>
      </c>
      <c r="GJ55" s="28"/>
      <c r="GK55" s="28"/>
      <c r="GL55" s="28"/>
      <c r="GM55" s="28"/>
      <c r="GN55" s="28"/>
      <c r="GO55" s="28"/>
      <c r="GP55" s="28"/>
      <c r="GQ55" s="28"/>
      <c r="GR55" s="31">
        <f>データ!CW7</f>
        <v>67.900000000000006</v>
      </c>
      <c r="GS55" s="34"/>
      <c r="GT55" s="34"/>
      <c r="GU55" s="34"/>
      <c r="GV55" s="34"/>
      <c r="GW55" s="34"/>
      <c r="GX55" s="34"/>
      <c r="GY55" s="34"/>
      <c r="GZ55" s="34"/>
      <c r="HA55" s="34"/>
      <c r="HB55" s="34"/>
      <c r="HC55" s="34"/>
      <c r="HD55" s="34"/>
      <c r="HE55" s="34"/>
      <c r="HF55" s="38"/>
      <c r="HG55" s="31">
        <f>データ!CX7</f>
        <v>62.2</v>
      </c>
      <c r="HH55" s="34"/>
      <c r="HI55" s="34"/>
      <c r="HJ55" s="34"/>
      <c r="HK55" s="34"/>
      <c r="HL55" s="34"/>
      <c r="HM55" s="34"/>
      <c r="HN55" s="34"/>
      <c r="HO55" s="34"/>
      <c r="HP55" s="34"/>
      <c r="HQ55" s="34"/>
      <c r="HR55" s="34"/>
      <c r="HS55" s="34"/>
      <c r="HT55" s="34"/>
      <c r="HU55" s="38"/>
      <c r="HV55" s="31">
        <f>データ!CY7</f>
        <v>58.8</v>
      </c>
      <c r="HW55" s="34"/>
      <c r="HX55" s="34"/>
      <c r="HY55" s="34"/>
      <c r="HZ55" s="34"/>
      <c r="IA55" s="34"/>
      <c r="IB55" s="34"/>
      <c r="IC55" s="34"/>
      <c r="ID55" s="34"/>
      <c r="IE55" s="34"/>
      <c r="IF55" s="34"/>
      <c r="IG55" s="34"/>
      <c r="IH55" s="34"/>
      <c r="II55" s="34"/>
      <c r="IJ55" s="38"/>
      <c r="IK55" s="31">
        <f>データ!CZ7</f>
        <v>57.5</v>
      </c>
      <c r="IL55" s="34"/>
      <c r="IM55" s="34"/>
      <c r="IN55" s="34"/>
      <c r="IO55" s="34"/>
      <c r="IP55" s="34"/>
      <c r="IQ55" s="34"/>
      <c r="IR55" s="34"/>
      <c r="IS55" s="34"/>
      <c r="IT55" s="34"/>
      <c r="IU55" s="34"/>
      <c r="IV55" s="34"/>
      <c r="IW55" s="34"/>
      <c r="IX55" s="34"/>
      <c r="IY55" s="38"/>
      <c r="IZ55" s="31">
        <f>データ!DA7</f>
        <v>57.2</v>
      </c>
      <c r="JA55" s="34"/>
      <c r="JB55" s="34"/>
      <c r="JC55" s="34"/>
      <c r="JD55" s="34"/>
      <c r="JE55" s="34"/>
      <c r="JF55" s="34"/>
      <c r="JG55" s="34"/>
      <c r="JH55" s="34"/>
      <c r="JI55" s="34"/>
      <c r="JJ55" s="34"/>
      <c r="JK55" s="34"/>
      <c r="JL55" s="34"/>
      <c r="JM55" s="34"/>
      <c r="JN55" s="38"/>
      <c r="JO55" s="2"/>
      <c r="JP55" s="2"/>
      <c r="JQ55" s="2"/>
      <c r="JR55" s="2"/>
      <c r="JS55" s="2"/>
      <c r="JT55" s="2"/>
      <c r="JU55" s="2"/>
      <c r="JV55" s="2"/>
      <c r="JW55" s="28" t="s">
        <v>75</v>
      </c>
      <c r="JX55" s="28"/>
      <c r="JY55" s="28"/>
      <c r="JZ55" s="28"/>
      <c r="KA55" s="28"/>
      <c r="KB55" s="28"/>
      <c r="KC55" s="28"/>
      <c r="KD55" s="28"/>
      <c r="KE55" s="28"/>
      <c r="KF55" s="31">
        <f>データ!DH7</f>
        <v>14.3</v>
      </c>
      <c r="KG55" s="34"/>
      <c r="KH55" s="34"/>
      <c r="KI55" s="34"/>
      <c r="KJ55" s="34"/>
      <c r="KK55" s="34"/>
      <c r="KL55" s="34"/>
      <c r="KM55" s="34"/>
      <c r="KN55" s="34"/>
      <c r="KO55" s="34"/>
      <c r="KP55" s="34"/>
      <c r="KQ55" s="34"/>
      <c r="KR55" s="34"/>
      <c r="KS55" s="34"/>
      <c r="KT55" s="38"/>
      <c r="KU55" s="31">
        <f>データ!DI7</f>
        <v>14.2</v>
      </c>
      <c r="KV55" s="34"/>
      <c r="KW55" s="34"/>
      <c r="KX55" s="34"/>
      <c r="KY55" s="34"/>
      <c r="KZ55" s="34"/>
      <c r="LA55" s="34"/>
      <c r="LB55" s="34"/>
      <c r="LC55" s="34"/>
      <c r="LD55" s="34"/>
      <c r="LE55" s="34"/>
      <c r="LF55" s="34"/>
      <c r="LG55" s="34"/>
      <c r="LH55" s="34"/>
      <c r="LI55" s="38"/>
      <c r="LJ55" s="31">
        <f>データ!DJ7</f>
        <v>14.1</v>
      </c>
      <c r="LK55" s="34"/>
      <c r="LL55" s="34"/>
      <c r="LM55" s="34"/>
      <c r="LN55" s="34"/>
      <c r="LO55" s="34"/>
      <c r="LP55" s="34"/>
      <c r="LQ55" s="34"/>
      <c r="LR55" s="34"/>
      <c r="LS55" s="34"/>
      <c r="LT55" s="34"/>
      <c r="LU55" s="34"/>
      <c r="LV55" s="34"/>
      <c r="LW55" s="34"/>
      <c r="LX55" s="38"/>
      <c r="LY55" s="31">
        <f>データ!DK7</f>
        <v>14</v>
      </c>
      <c r="LZ55" s="34"/>
      <c r="MA55" s="34"/>
      <c r="MB55" s="34"/>
      <c r="MC55" s="34"/>
      <c r="MD55" s="34"/>
      <c r="ME55" s="34"/>
      <c r="MF55" s="34"/>
      <c r="MG55" s="34"/>
      <c r="MH55" s="34"/>
      <c r="MI55" s="34"/>
      <c r="MJ55" s="34"/>
      <c r="MK55" s="34"/>
      <c r="ML55" s="34"/>
      <c r="MM55" s="38"/>
      <c r="MN55" s="31">
        <f>データ!DL7</f>
        <v>14.2</v>
      </c>
      <c r="MO55" s="34"/>
      <c r="MP55" s="34"/>
      <c r="MQ55" s="34"/>
      <c r="MR55" s="34"/>
      <c r="MS55" s="34"/>
      <c r="MT55" s="34"/>
      <c r="MU55" s="34"/>
      <c r="MV55" s="34"/>
      <c r="MW55" s="34"/>
      <c r="MX55" s="34"/>
      <c r="MY55" s="34"/>
      <c r="MZ55" s="34"/>
      <c r="NA55" s="34"/>
      <c r="NB55" s="38"/>
      <c r="NC55" s="2"/>
      <c r="ND55" s="2"/>
      <c r="NE55" s="2"/>
      <c r="NF55" s="2"/>
      <c r="NG55" s="2"/>
      <c r="NH55" s="4"/>
      <c r="NI55" s="2"/>
      <c r="NJ55" s="67"/>
      <c r="NK55" s="83"/>
      <c r="NL55" s="83"/>
      <c r="NM55" s="83"/>
      <c r="NN55" s="83"/>
      <c r="NO55" s="83"/>
      <c r="NP55" s="83"/>
      <c r="NQ55" s="83"/>
      <c r="NR55" s="83"/>
      <c r="NS55" s="83"/>
      <c r="NT55" s="83"/>
      <c r="NU55" s="83"/>
      <c r="NV55" s="83"/>
      <c r="NW55" s="83"/>
      <c r="NX55" s="110"/>
      <c r="OC55" s="36" t="s">
        <v>106</v>
      </c>
    </row>
    <row r="56" spans="1:393" ht="13.5" customHeight="1">
      <c r="A56" s="2"/>
      <c r="B56" s="14"/>
      <c r="C56" s="2"/>
      <c r="D56" s="2"/>
      <c r="E56" s="2"/>
      <c r="F56" s="2"/>
      <c r="G56" s="28" t="s">
        <v>7</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7</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7</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7</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3"/>
      <c r="NL56" s="83"/>
      <c r="NM56" s="83"/>
      <c r="NN56" s="83"/>
      <c r="NO56" s="83"/>
      <c r="NP56" s="83"/>
      <c r="NQ56" s="83"/>
      <c r="NR56" s="83"/>
      <c r="NS56" s="83"/>
      <c r="NT56" s="83"/>
      <c r="NU56" s="83"/>
      <c r="NV56" s="83"/>
      <c r="NW56" s="83"/>
      <c r="NX56" s="110"/>
      <c r="OC56" s="36" t="s">
        <v>107</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3"/>
      <c r="NL57" s="83"/>
      <c r="NM57" s="83"/>
      <c r="NN57" s="83"/>
      <c r="NO57" s="83"/>
      <c r="NP57" s="83"/>
      <c r="NQ57" s="83"/>
      <c r="NR57" s="83"/>
      <c r="NS57" s="83"/>
      <c r="NT57" s="83"/>
      <c r="NU57" s="83"/>
      <c r="NV57" s="83"/>
      <c r="NW57" s="83"/>
      <c r="NX57" s="11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3"/>
      <c r="NL58" s="83"/>
      <c r="NM58" s="83"/>
      <c r="NN58" s="83"/>
      <c r="NO58" s="83"/>
      <c r="NP58" s="83"/>
      <c r="NQ58" s="83"/>
      <c r="NR58" s="83"/>
      <c r="NS58" s="83"/>
      <c r="NT58" s="83"/>
      <c r="NU58" s="83"/>
      <c r="NV58" s="83"/>
      <c r="NW58" s="83"/>
      <c r="NX58" s="11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3"/>
      <c r="NL59" s="83"/>
      <c r="NM59" s="83"/>
      <c r="NN59" s="83"/>
      <c r="NO59" s="83"/>
      <c r="NP59" s="83"/>
      <c r="NQ59" s="83"/>
      <c r="NR59" s="83"/>
      <c r="NS59" s="83"/>
      <c r="NT59" s="83"/>
      <c r="NU59" s="83"/>
      <c r="NV59" s="83"/>
      <c r="NW59" s="83"/>
      <c r="NX59" s="11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3"/>
      <c r="NL60" s="83"/>
      <c r="NM60" s="83"/>
      <c r="NN60" s="83"/>
      <c r="NO60" s="83"/>
      <c r="NP60" s="83"/>
      <c r="NQ60" s="83"/>
      <c r="NR60" s="83"/>
      <c r="NS60" s="83"/>
      <c r="NT60" s="83"/>
      <c r="NU60" s="83"/>
      <c r="NV60" s="83"/>
      <c r="NW60" s="83"/>
      <c r="NX60" s="11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3"/>
      <c r="NL61" s="83"/>
      <c r="NM61" s="83"/>
      <c r="NN61" s="83"/>
      <c r="NO61" s="83"/>
      <c r="NP61" s="83"/>
      <c r="NQ61" s="83"/>
      <c r="NR61" s="83"/>
      <c r="NS61" s="83"/>
      <c r="NT61" s="83"/>
      <c r="NU61" s="83"/>
      <c r="NV61" s="83"/>
      <c r="NW61" s="83"/>
      <c r="NX61" s="11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3"/>
      <c r="NL62" s="83"/>
      <c r="NM62" s="83"/>
      <c r="NN62" s="83"/>
      <c r="NO62" s="83"/>
      <c r="NP62" s="83"/>
      <c r="NQ62" s="83"/>
      <c r="NR62" s="83"/>
      <c r="NS62" s="83"/>
      <c r="NT62" s="83"/>
      <c r="NU62" s="83"/>
      <c r="NV62" s="83"/>
      <c r="NW62" s="83"/>
      <c r="NX62" s="11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3"/>
      <c r="NL63" s="83"/>
      <c r="NM63" s="83"/>
      <c r="NN63" s="83"/>
      <c r="NO63" s="83"/>
      <c r="NP63" s="83"/>
      <c r="NQ63" s="83"/>
      <c r="NR63" s="83"/>
      <c r="NS63" s="83"/>
      <c r="NT63" s="83"/>
      <c r="NU63" s="83"/>
      <c r="NV63" s="83"/>
      <c r="NW63" s="83"/>
      <c r="NX63" s="11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3"/>
      <c r="NL64" s="83"/>
      <c r="NM64" s="83"/>
      <c r="NN64" s="83"/>
      <c r="NO64" s="83"/>
      <c r="NP64" s="83"/>
      <c r="NQ64" s="83"/>
      <c r="NR64" s="83"/>
      <c r="NS64" s="83"/>
      <c r="NT64" s="83"/>
      <c r="NU64" s="83"/>
      <c r="NV64" s="83"/>
      <c r="NW64" s="83"/>
      <c r="NX64" s="11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3"/>
      <c r="NL65" s="83"/>
      <c r="NM65" s="83"/>
      <c r="NN65" s="83"/>
      <c r="NO65" s="83"/>
      <c r="NP65" s="83"/>
      <c r="NQ65" s="83"/>
      <c r="NR65" s="83"/>
      <c r="NS65" s="83"/>
      <c r="NT65" s="83"/>
      <c r="NU65" s="83"/>
      <c r="NV65" s="83"/>
      <c r="NW65" s="83"/>
      <c r="NX65" s="11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3"/>
      <c r="NL66" s="83"/>
      <c r="NM66" s="83"/>
      <c r="NN66" s="83"/>
      <c r="NO66" s="83"/>
      <c r="NP66" s="83"/>
      <c r="NQ66" s="83"/>
      <c r="NR66" s="83"/>
      <c r="NS66" s="83"/>
      <c r="NT66" s="83"/>
      <c r="NU66" s="83"/>
      <c r="NV66" s="83"/>
      <c r="NW66" s="83"/>
      <c r="NX66" s="11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109</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178</v>
      </c>
      <c r="NK70" s="89"/>
      <c r="NL70" s="89"/>
      <c r="NM70" s="89"/>
      <c r="NN70" s="89"/>
      <c r="NO70" s="89"/>
      <c r="NP70" s="89"/>
      <c r="NQ70" s="89"/>
      <c r="NR70" s="89"/>
      <c r="NS70" s="89"/>
      <c r="NT70" s="89"/>
      <c r="NU70" s="89"/>
      <c r="NV70" s="89"/>
      <c r="NW70" s="89"/>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89"/>
      <c r="NL71" s="89"/>
      <c r="NM71" s="89"/>
      <c r="NN71" s="89"/>
      <c r="NO71" s="89"/>
      <c r="NP71" s="89"/>
      <c r="NQ71" s="89"/>
      <c r="NR71" s="89"/>
      <c r="NS71" s="89"/>
      <c r="NT71" s="89"/>
      <c r="NU71" s="89"/>
      <c r="NV71" s="89"/>
      <c r="NW71" s="89"/>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89"/>
      <c r="NL72" s="89"/>
      <c r="NM72" s="89"/>
      <c r="NN72" s="89"/>
      <c r="NO72" s="89"/>
      <c r="NP72" s="89"/>
      <c r="NQ72" s="89"/>
      <c r="NR72" s="89"/>
      <c r="NS72" s="89"/>
      <c r="NT72" s="89"/>
      <c r="NU72" s="89"/>
      <c r="NV72" s="89"/>
      <c r="NW72" s="89"/>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89"/>
      <c r="NL73" s="89"/>
      <c r="NM73" s="89"/>
      <c r="NN73" s="89"/>
      <c r="NO73" s="89"/>
      <c r="NP73" s="89"/>
      <c r="NQ73" s="89"/>
      <c r="NR73" s="89"/>
      <c r="NS73" s="89"/>
      <c r="NT73" s="89"/>
      <c r="NU73" s="89"/>
      <c r="NV73" s="89"/>
      <c r="NW73" s="89"/>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89"/>
      <c r="NL74" s="89"/>
      <c r="NM74" s="89"/>
      <c r="NN74" s="89"/>
      <c r="NO74" s="89"/>
      <c r="NP74" s="89"/>
      <c r="NQ74" s="89"/>
      <c r="NR74" s="89"/>
      <c r="NS74" s="89"/>
      <c r="NT74" s="89"/>
      <c r="NU74" s="89"/>
      <c r="NV74" s="89"/>
      <c r="NW74" s="89"/>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89"/>
      <c r="NL75" s="89"/>
      <c r="NM75" s="89"/>
      <c r="NN75" s="89"/>
      <c r="NO75" s="89"/>
      <c r="NP75" s="89"/>
      <c r="NQ75" s="89"/>
      <c r="NR75" s="89"/>
      <c r="NS75" s="89"/>
      <c r="NT75" s="89"/>
      <c r="NU75" s="89"/>
      <c r="NV75" s="89"/>
      <c r="NW75" s="89"/>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89"/>
      <c r="NL76" s="89"/>
      <c r="NM76" s="89"/>
      <c r="NN76" s="89"/>
      <c r="NO76" s="89"/>
      <c r="NP76" s="89"/>
      <c r="NQ76" s="89"/>
      <c r="NR76" s="89"/>
      <c r="NS76" s="89"/>
      <c r="NT76" s="89"/>
      <c r="NU76" s="89"/>
      <c r="NV76" s="89"/>
      <c r="NW76" s="89"/>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89"/>
      <c r="NL77" s="89"/>
      <c r="NM77" s="89"/>
      <c r="NN77" s="89"/>
      <c r="NO77" s="89"/>
      <c r="NP77" s="89"/>
      <c r="NQ77" s="89"/>
      <c r="NR77" s="89"/>
      <c r="NS77" s="89"/>
      <c r="NT77" s="89"/>
      <c r="NU77" s="89"/>
      <c r="NV77" s="89"/>
      <c r="NW77" s="89"/>
      <c r="NX77" s="116"/>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3"/>
      <c r="NK78" s="89"/>
      <c r="NL78" s="89"/>
      <c r="NM78" s="89"/>
      <c r="NN78" s="89"/>
      <c r="NO78" s="89"/>
      <c r="NP78" s="89"/>
      <c r="NQ78" s="89"/>
      <c r="NR78" s="89"/>
      <c r="NS78" s="89"/>
      <c r="NT78" s="89"/>
      <c r="NU78" s="89"/>
      <c r="NV78" s="89"/>
      <c r="NW78" s="89"/>
      <c r="NX78" s="116"/>
    </row>
    <row r="79" spans="1:388" ht="13.5" customHeight="1">
      <c r="A79" s="2"/>
      <c r="B79" s="14"/>
      <c r="C79" s="2"/>
      <c r="D79" s="2"/>
      <c r="E79" s="2"/>
      <c r="F79" s="2"/>
      <c r="G79" s="28" t="s">
        <v>75</v>
      </c>
      <c r="H79" s="28"/>
      <c r="I79" s="28"/>
      <c r="J79" s="28"/>
      <c r="K79" s="28"/>
      <c r="L79" s="28"/>
      <c r="M79" s="28"/>
      <c r="N79" s="28"/>
      <c r="O79" s="28"/>
      <c r="P79" s="31">
        <f>データ!DS7</f>
        <v>177</v>
      </c>
      <c r="Q79" s="34"/>
      <c r="R79" s="34"/>
      <c r="S79" s="34"/>
      <c r="T79" s="34"/>
      <c r="U79" s="34"/>
      <c r="V79" s="34"/>
      <c r="W79" s="34"/>
      <c r="X79" s="34"/>
      <c r="Y79" s="34"/>
      <c r="Z79" s="34"/>
      <c r="AA79" s="34"/>
      <c r="AB79" s="34"/>
      <c r="AC79" s="34"/>
      <c r="AD79" s="38"/>
      <c r="AE79" s="31">
        <f>データ!DT7</f>
        <v>179.5</v>
      </c>
      <c r="AF79" s="34"/>
      <c r="AG79" s="34"/>
      <c r="AH79" s="34"/>
      <c r="AI79" s="34"/>
      <c r="AJ79" s="34"/>
      <c r="AK79" s="34"/>
      <c r="AL79" s="34"/>
      <c r="AM79" s="34"/>
      <c r="AN79" s="34"/>
      <c r="AO79" s="34"/>
      <c r="AP79" s="34"/>
      <c r="AQ79" s="34"/>
      <c r="AR79" s="34"/>
      <c r="AS79" s="38"/>
      <c r="AT79" s="31">
        <f>データ!DU7</f>
        <v>160.69999999999999</v>
      </c>
      <c r="AU79" s="34"/>
      <c r="AV79" s="34"/>
      <c r="AW79" s="34"/>
      <c r="AX79" s="34"/>
      <c r="AY79" s="34"/>
      <c r="AZ79" s="34"/>
      <c r="BA79" s="34"/>
      <c r="BB79" s="34"/>
      <c r="BC79" s="34"/>
      <c r="BD79" s="34"/>
      <c r="BE79" s="34"/>
      <c r="BF79" s="34"/>
      <c r="BG79" s="34"/>
      <c r="BH79" s="38"/>
      <c r="BI79" s="31">
        <f>データ!DV7</f>
        <v>145.69999999999999</v>
      </c>
      <c r="BJ79" s="34"/>
      <c r="BK79" s="34"/>
      <c r="BL79" s="34"/>
      <c r="BM79" s="34"/>
      <c r="BN79" s="34"/>
      <c r="BO79" s="34"/>
      <c r="BP79" s="34"/>
      <c r="BQ79" s="34"/>
      <c r="BR79" s="34"/>
      <c r="BS79" s="34"/>
      <c r="BT79" s="34"/>
      <c r="BU79" s="34"/>
      <c r="BV79" s="34"/>
      <c r="BW79" s="38"/>
      <c r="BX79" s="31">
        <f>データ!DW7</f>
        <v>145.30000000000001</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75</v>
      </c>
      <c r="CY79" s="28"/>
      <c r="CZ79" s="28"/>
      <c r="DA79" s="28"/>
      <c r="DB79" s="28"/>
      <c r="DC79" s="28"/>
      <c r="DD79" s="28"/>
      <c r="DE79" s="28"/>
      <c r="DF79" s="28"/>
      <c r="DG79" s="31">
        <f>データ!ED7</f>
        <v>64.400000000000006</v>
      </c>
      <c r="DH79" s="34"/>
      <c r="DI79" s="34"/>
      <c r="DJ79" s="34"/>
      <c r="DK79" s="34"/>
      <c r="DL79" s="34"/>
      <c r="DM79" s="34"/>
      <c r="DN79" s="34"/>
      <c r="DO79" s="34"/>
      <c r="DP79" s="34"/>
      <c r="DQ79" s="34"/>
      <c r="DR79" s="34"/>
      <c r="DS79" s="34"/>
      <c r="DT79" s="34"/>
      <c r="DU79" s="38"/>
      <c r="DV79" s="31">
        <f>データ!EE7</f>
        <v>64</v>
      </c>
      <c r="DW79" s="34"/>
      <c r="DX79" s="34"/>
      <c r="DY79" s="34"/>
      <c r="DZ79" s="34"/>
      <c r="EA79" s="34"/>
      <c r="EB79" s="34"/>
      <c r="EC79" s="34"/>
      <c r="ED79" s="34"/>
      <c r="EE79" s="34"/>
      <c r="EF79" s="34"/>
      <c r="EG79" s="34"/>
      <c r="EH79" s="34"/>
      <c r="EI79" s="34"/>
      <c r="EJ79" s="38"/>
      <c r="EK79" s="31">
        <f>データ!EF7</f>
        <v>65</v>
      </c>
      <c r="EL79" s="34"/>
      <c r="EM79" s="34"/>
      <c r="EN79" s="34"/>
      <c r="EO79" s="34"/>
      <c r="EP79" s="34"/>
      <c r="EQ79" s="34"/>
      <c r="ER79" s="34"/>
      <c r="ES79" s="34"/>
      <c r="ET79" s="34"/>
      <c r="EU79" s="34"/>
      <c r="EV79" s="34"/>
      <c r="EW79" s="34"/>
      <c r="EX79" s="34"/>
      <c r="EY79" s="38"/>
      <c r="EZ79" s="31">
        <f>データ!EG7</f>
        <v>65.599999999999994</v>
      </c>
      <c r="FA79" s="34"/>
      <c r="FB79" s="34"/>
      <c r="FC79" s="34"/>
      <c r="FD79" s="34"/>
      <c r="FE79" s="34"/>
      <c r="FF79" s="34"/>
      <c r="FG79" s="34"/>
      <c r="FH79" s="34"/>
      <c r="FI79" s="34"/>
      <c r="FJ79" s="34"/>
      <c r="FK79" s="34"/>
      <c r="FL79" s="34"/>
      <c r="FM79" s="34"/>
      <c r="FN79" s="38"/>
      <c r="FO79" s="31">
        <f>データ!EH7</f>
        <v>65.2</v>
      </c>
      <c r="FP79" s="34"/>
      <c r="FQ79" s="34"/>
      <c r="FR79" s="34"/>
      <c r="FS79" s="34"/>
      <c r="FT79" s="34"/>
      <c r="FU79" s="34"/>
      <c r="FV79" s="34"/>
      <c r="FW79" s="34"/>
      <c r="FX79" s="34"/>
      <c r="FY79" s="34"/>
      <c r="FZ79" s="34"/>
      <c r="GA79" s="34"/>
      <c r="GB79" s="34"/>
      <c r="GC79" s="38"/>
      <c r="GD79" s="44"/>
      <c r="GE79" s="44"/>
      <c r="GF79" s="44"/>
      <c r="GG79" s="44"/>
      <c r="GH79" s="44"/>
      <c r="GI79" s="27"/>
      <c r="GJ79" s="27"/>
      <c r="GK79" s="28" t="s">
        <v>75</v>
      </c>
      <c r="GL79" s="28"/>
      <c r="GM79" s="28"/>
      <c r="GN79" s="28"/>
      <c r="GO79" s="28"/>
      <c r="GP79" s="28"/>
      <c r="GQ79" s="28"/>
      <c r="GR79" s="28"/>
      <c r="GS79" s="28"/>
      <c r="GT79" s="31">
        <f>データ!EO7</f>
        <v>82.1</v>
      </c>
      <c r="GU79" s="34"/>
      <c r="GV79" s="34"/>
      <c r="GW79" s="34"/>
      <c r="GX79" s="34"/>
      <c r="GY79" s="34"/>
      <c r="GZ79" s="34"/>
      <c r="HA79" s="34"/>
      <c r="HB79" s="34"/>
      <c r="HC79" s="34"/>
      <c r="HD79" s="34"/>
      <c r="HE79" s="34"/>
      <c r="HF79" s="34"/>
      <c r="HG79" s="34"/>
      <c r="HH79" s="38"/>
      <c r="HI79" s="31">
        <f>データ!EP7</f>
        <v>76.900000000000006</v>
      </c>
      <c r="HJ79" s="34"/>
      <c r="HK79" s="34"/>
      <c r="HL79" s="34"/>
      <c r="HM79" s="34"/>
      <c r="HN79" s="34"/>
      <c r="HO79" s="34"/>
      <c r="HP79" s="34"/>
      <c r="HQ79" s="34"/>
      <c r="HR79" s="34"/>
      <c r="HS79" s="34"/>
      <c r="HT79" s="34"/>
      <c r="HU79" s="34"/>
      <c r="HV79" s="34"/>
      <c r="HW79" s="38"/>
      <c r="HX79" s="31">
        <f>データ!EQ7</f>
        <v>77.7</v>
      </c>
      <c r="HY79" s="34"/>
      <c r="HZ79" s="34"/>
      <c r="IA79" s="34"/>
      <c r="IB79" s="34"/>
      <c r="IC79" s="34"/>
      <c r="ID79" s="34"/>
      <c r="IE79" s="34"/>
      <c r="IF79" s="34"/>
      <c r="IG79" s="34"/>
      <c r="IH79" s="34"/>
      <c r="II79" s="34"/>
      <c r="IJ79" s="34"/>
      <c r="IK79" s="34"/>
      <c r="IL79" s="38"/>
      <c r="IM79" s="31">
        <f>データ!ER7</f>
        <v>79.400000000000006</v>
      </c>
      <c r="IN79" s="34"/>
      <c r="IO79" s="34"/>
      <c r="IP79" s="34"/>
      <c r="IQ79" s="34"/>
      <c r="IR79" s="34"/>
      <c r="IS79" s="34"/>
      <c r="IT79" s="34"/>
      <c r="IU79" s="34"/>
      <c r="IV79" s="34"/>
      <c r="IW79" s="34"/>
      <c r="IX79" s="34"/>
      <c r="IY79" s="34"/>
      <c r="IZ79" s="34"/>
      <c r="JA79" s="38"/>
      <c r="JB79" s="31">
        <f>データ!ES7</f>
        <v>75.599999999999994</v>
      </c>
      <c r="JC79" s="34"/>
      <c r="JD79" s="34"/>
      <c r="JE79" s="34"/>
      <c r="JF79" s="34"/>
      <c r="JG79" s="34"/>
      <c r="JH79" s="34"/>
      <c r="JI79" s="34"/>
      <c r="JJ79" s="34"/>
      <c r="JK79" s="34"/>
      <c r="JL79" s="34"/>
      <c r="JM79" s="34"/>
      <c r="JN79" s="34"/>
      <c r="JO79" s="34"/>
      <c r="JP79" s="38"/>
      <c r="JQ79" s="51"/>
      <c r="JR79" s="51"/>
      <c r="JS79" s="51"/>
      <c r="JT79" s="51"/>
      <c r="JU79" s="51"/>
      <c r="JV79" s="51"/>
      <c r="JW79" s="27"/>
      <c r="JX79" s="28" t="s">
        <v>75</v>
      </c>
      <c r="JY79" s="28"/>
      <c r="JZ79" s="28"/>
      <c r="KA79" s="28"/>
      <c r="KB79" s="28"/>
      <c r="KC79" s="28"/>
      <c r="KD79" s="28"/>
      <c r="KE79" s="28"/>
      <c r="KF79" s="28"/>
      <c r="KG79" s="32">
        <f>データ!EZ7</f>
        <v>56556732</v>
      </c>
      <c r="KH79" s="35"/>
      <c r="KI79" s="35"/>
      <c r="KJ79" s="35"/>
      <c r="KK79" s="35"/>
      <c r="KL79" s="35"/>
      <c r="KM79" s="35"/>
      <c r="KN79" s="35"/>
      <c r="KO79" s="35"/>
      <c r="KP79" s="35"/>
      <c r="KQ79" s="35"/>
      <c r="KR79" s="35"/>
      <c r="KS79" s="35"/>
      <c r="KT79" s="35"/>
      <c r="KU79" s="39"/>
      <c r="KV79" s="32">
        <f>データ!FA7</f>
        <v>57129919</v>
      </c>
      <c r="KW79" s="35"/>
      <c r="KX79" s="35"/>
      <c r="KY79" s="35"/>
      <c r="KZ79" s="35"/>
      <c r="LA79" s="35"/>
      <c r="LB79" s="35"/>
      <c r="LC79" s="35"/>
      <c r="LD79" s="35"/>
      <c r="LE79" s="35"/>
      <c r="LF79" s="35"/>
      <c r="LG79" s="35"/>
      <c r="LH79" s="35"/>
      <c r="LI79" s="35"/>
      <c r="LJ79" s="39"/>
      <c r="LK79" s="32">
        <f>データ!FB7</f>
        <v>57510899</v>
      </c>
      <c r="LL79" s="35"/>
      <c r="LM79" s="35"/>
      <c r="LN79" s="35"/>
      <c r="LO79" s="35"/>
      <c r="LP79" s="35"/>
      <c r="LQ79" s="35"/>
      <c r="LR79" s="35"/>
      <c r="LS79" s="35"/>
      <c r="LT79" s="35"/>
      <c r="LU79" s="35"/>
      <c r="LV79" s="35"/>
      <c r="LW79" s="35"/>
      <c r="LX79" s="35"/>
      <c r="LY79" s="39"/>
      <c r="LZ79" s="32">
        <f>データ!FC7</f>
        <v>58649430</v>
      </c>
      <c r="MA79" s="35"/>
      <c r="MB79" s="35"/>
      <c r="MC79" s="35"/>
      <c r="MD79" s="35"/>
      <c r="ME79" s="35"/>
      <c r="MF79" s="35"/>
      <c r="MG79" s="35"/>
      <c r="MH79" s="35"/>
      <c r="MI79" s="35"/>
      <c r="MJ79" s="35"/>
      <c r="MK79" s="35"/>
      <c r="ML79" s="35"/>
      <c r="MM79" s="35"/>
      <c r="MN79" s="39"/>
      <c r="MO79" s="32">
        <f>データ!FD7</f>
        <v>58797564</v>
      </c>
      <c r="MP79" s="35"/>
      <c r="MQ79" s="35"/>
      <c r="MR79" s="35"/>
      <c r="MS79" s="35"/>
      <c r="MT79" s="35"/>
      <c r="MU79" s="35"/>
      <c r="MV79" s="35"/>
      <c r="MW79" s="35"/>
      <c r="MX79" s="35"/>
      <c r="MY79" s="35"/>
      <c r="MZ79" s="35"/>
      <c r="NA79" s="35"/>
      <c r="NB79" s="35"/>
      <c r="NC79" s="39"/>
      <c r="ND79" s="2"/>
      <c r="NE79" s="2"/>
      <c r="NF79" s="2"/>
      <c r="NG79" s="52"/>
      <c r="NH79" s="4"/>
      <c r="NI79" s="2"/>
      <c r="NJ79" s="73"/>
      <c r="NK79" s="89"/>
      <c r="NL79" s="89"/>
      <c r="NM79" s="89"/>
      <c r="NN79" s="89"/>
      <c r="NO79" s="89"/>
      <c r="NP79" s="89"/>
      <c r="NQ79" s="89"/>
      <c r="NR79" s="89"/>
      <c r="NS79" s="89"/>
      <c r="NT79" s="89"/>
      <c r="NU79" s="89"/>
      <c r="NV79" s="89"/>
      <c r="NW79" s="89"/>
      <c r="NX79" s="116"/>
    </row>
    <row r="80" spans="1:388" ht="13.5" customHeight="1">
      <c r="A80" s="2"/>
      <c r="B80" s="14"/>
      <c r="C80" s="2"/>
      <c r="D80" s="2"/>
      <c r="E80" s="2"/>
      <c r="F80" s="2"/>
      <c r="G80" s="28" t="s">
        <v>7</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7</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7</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7</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3"/>
      <c r="NK80" s="89"/>
      <c r="NL80" s="89"/>
      <c r="NM80" s="89"/>
      <c r="NN80" s="89"/>
      <c r="NO80" s="89"/>
      <c r="NP80" s="89"/>
      <c r="NQ80" s="89"/>
      <c r="NR80" s="89"/>
      <c r="NS80" s="89"/>
      <c r="NT80" s="89"/>
      <c r="NU80" s="89"/>
      <c r="NV80" s="89"/>
      <c r="NW80" s="89"/>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89"/>
      <c r="NL81" s="89"/>
      <c r="NM81" s="89"/>
      <c r="NN81" s="89"/>
      <c r="NO81" s="89"/>
      <c r="NP81" s="89"/>
      <c r="NQ81" s="89"/>
      <c r="NR81" s="89"/>
      <c r="NS81" s="89"/>
      <c r="NT81" s="89"/>
      <c r="NU81" s="89"/>
      <c r="NV81" s="89"/>
      <c r="NW81" s="89"/>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89"/>
      <c r="NL82" s="89"/>
      <c r="NM82" s="89"/>
      <c r="NN82" s="89"/>
      <c r="NO82" s="89"/>
      <c r="NP82" s="89"/>
      <c r="NQ82" s="89"/>
      <c r="NR82" s="89"/>
      <c r="NS82" s="89"/>
      <c r="NT82" s="89"/>
      <c r="NU82" s="89"/>
      <c r="NV82" s="89"/>
      <c r="NW82" s="89"/>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89"/>
      <c r="NL83" s="89"/>
      <c r="NM83" s="89"/>
      <c r="NN83" s="89"/>
      <c r="NO83" s="89"/>
      <c r="NP83" s="89"/>
      <c r="NQ83" s="89"/>
      <c r="NR83" s="89"/>
      <c r="NS83" s="89"/>
      <c r="NT83" s="89"/>
      <c r="NU83" s="89"/>
      <c r="NV83" s="89"/>
      <c r="NW83" s="89"/>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90"/>
      <c r="NL84" s="90"/>
      <c r="NM84" s="90"/>
      <c r="NN84" s="90"/>
      <c r="NO84" s="90"/>
      <c r="NP84" s="90"/>
      <c r="NQ84" s="90"/>
      <c r="NR84" s="90"/>
      <c r="NS84" s="90"/>
      <c r="NT84" s="90"/>
      <c r="NU84" s="90"/>
      <c r="NV84" s="90"/>
      <c r="NW84" s="90"/>
      <c r="NX84" s="117"/>
    </row>
    <row r="85" spans="1:388">
      <c r="B85" s="16" t="s">
        <v>110</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111</v>
      </c>
      <c r="C89" s="17" t="s">
        <v>52</v>
      </c>
      <c r="D89" s="17" t="s">
        <v>112</v>
      </c>
      <c r="E89" s="17" t="s">
        <v>94</v>
      </c>
      <c r="F89" s="17" t="s">
        <v>44</v>
      </c>
      <c r="G89" s="17" t="s">
        <v>113</v>
      </c>
      <c r="H89" s="17" t="s">
        <v>114</v>
      </c>
      <c r="I89" s="17" t="s">
        <v>115</v>
      </c>
      <c r="J89" s="17" t="s">
        <v>111</v>
      </c>
      <c r="K89" s="17" t="s">
        <v>52</v>
      </c>
      <c r="L89" s="17" t="s">
        <v>112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6A2H4KGm4kFX8hEpI+IFrOBdkCng7tx35qSrA4YjBLaAVbZmwWdRwYEfyJWdsZdPlqAzSY05brhPZr8CojinTQ==" saltValue="pr2PKPqMc9AkQUqmyGMI5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116</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96</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15" customHeight="1">
      <c r="A3" s="119" t="s">
        <v>22</v>
      </c>
      <c r="B3" s="121" t="s">
        <v>117</v>
      </c>
      <c r="C3" s="121" t="s">
        <v>119</v>
      </c>
      <c r="D3" s="121" t="s">
        <v>118</v>
      </c>
      <c r="E3" s="121" t="s">
        <v>120</v>
      </c>
      <c r="F3" s="121" t="s">
        <v>121</v>
      </c>
      <c r="G3" s="121" t="s">
        <v>122</v>
      </c>
      <c r="H3" s="127" t="s">
        <v>123</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124</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101</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125</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126</v>
      </c>
      <c r="AJ4" s="144"/>
      <c r="AK4" s="144"/>
      <c r="AL4" s="144"/>
      <c r="AM4" s="144"/>
      <c r="AN4" s="144"/>
      <c r="AO4" s="144"/>
      <c r="AP4" s="144"/>
      <c r="AQ4" s="144"/>
      <c r="AR4" s="144"/>
      <c r="AS4" s="145"/>
      <c r="AT4" s="147" t="s">
        <v>127</v>
      </c>
      <c r="AU4" s="148"/>
      <c r="AV4" s="148"/>
      <c r="AW4" s="148"/>
      <c r="AX4" s="148"/>
      <c r="AY4" s="148"/>
      <c r="AZ4" s="148"/>
      <c r="BA4" s="148"/>
      <c r="BB4" s="148"/>
      <c r="BC4" s="148"/>
      <c r="BD4" s="148"/>
      <c r="BE4" s="147" t="s">
        <v>129</v>
      </c>
      <c r="BF4" s="148"/>
      <c r="BG4" s="148"/>
      <c r="BH4" s="148"/>
      <c r="BI4" s="148"/>
      <c r="BJ4" s="148"/>
      <c r="BK4" s="148"/>
      <c r="BL4" s="148"/>
      <c r="BM4" s="148"/>
      <c r="BN4" s="148"/>
      <c r="BO4" s="148"/>
      <c r="BP4" s="140" t="s">
        <v>131</v>
      </c>
      <c r="BQ4" s="144"/>
      <c r="BR4" s="144"/>
      <c r="BS4" s="144"/>
      <c r="BT4" s="144"/>
      <c r="BU4" s="144"/>
      <c r="BV4" s="144"/>
      <c r="BW4" s="144"/>
      <c r="BX4" s="144"/>
      <c r="BY4" s="144"/>
      <c r="BZ4" s="145"/>
      <c r="CA4" s="148" t="s">
        <v>133</v>
      </c>
      <c r="CB4" s="148"/>
      <c r="CC4" s="148"/>
      <c r="CD4" s="148"/>
      <c r="CE4" s="148"/>
      <c r="CF4" s="148"/>
      <c r="CG4" s="148"/>
      <c r="CH4" s="148"/>
      <c r="CI4" s="148"/>
      <c r="CJ4" s="148"/>
      <c r="CK4" s="148"/>
      <c r="CL4" s="147" t="s">
        <v>134</v>
      </c>
      <c r="CM4" s="148"/>
      <c r="CN4" s="148"/>
      <c r="CO4" s="148"/>
      <c r="CP4" s="148"/>
      <c r="CQ4" s="148"/>
      <c r="CR4" s="148"/>
      <c r="CS4" s="148"/>
      <c r="CT4" s="148"/>
      <c r="CU4" s="148"/>
      <c r="CV4" s="148"/>
      <c r="CW4" s="148" t="s">
        <v>42</v>
      </c>
      <c r="CX4" s="148"/>
      <c r="CY4" s="148"/>
      <c r="CZ4" s="148"/>
      <c r="DA4" s="148"/>
      <c r="DB4" s="148"/>
      <c r="DC4" s="148"/>
      <c r="DD4" s="148"/>
      <c r="DE4" s="148"/>
      <c r="DF4" s="148"/>
      <c r="DG4" s="148"/>
      <c r="DH4" s="148" t="s">
        <v>135</v>
      </c>
      <c r="DI4" s="148"/>
      <c r="DJ4" s="148"/>
      <c r="DK4" s="148"/>
      <c r="DL4" s="148"/>
      <c r="DM4" s="148"/>
      <c r="DN4" s="148"/>
      <c r="DO4" s="148"/>
      <c r="DP4" s="148"/>
      <c r="DQ4" s="148"/>
      <c r="DR4" s="148"/>
      <c r="DS4" s="147" t="s">
        <v>136</v>
      </c>
      <c r="DT4" s="148"/>
      <c r="DU4" s="148"/>
      <c r="DV4" s="148"/>
      <c r="DW4" s="148"/>
      <c r="DX4" s="148"/>
      <c r="DY4" s="148"/>
      <c r="DZ4" s="148"/>
      <c r="EA4" s="148"/>
      <c r="EB4" s="148"/>
      <c r="EC4" s="148"/>
      <c r="ED4" s="140" t="s">
        <v>137</v>
      </c>
      <c r="EE4" s="144"/>
      <c r="EF4" s="144"/>
      <c r="EG4" s="144"/>
      <c r="EH4" s="144"/>
      <c r="EI4" s="144"/>
      <c r="EJ4" s="144"/>
      <c r="EK4" s="144"/>
      <c r="EL4" s="144"/>
      <c r="EM4" s="144"/>
      <c r="EN4" s="145"/>
      <c r="EO4" s="148" t="s">
        <v>138</v>
      </c>
      <c r="EP4" s="148"/>
      <c r="EQ4" s="148"/>
      <c r="ER4" s="148"/>
      <c r="ES4" s="148"/>
      <c r="ET4" s="148"/>
      <c r="EU4" s="148"/>
      <c r="EV4" s="148"/>
      <c r="EW4" s="148"/>
      <c r="EX4" s="148"/>
      <c r="EY4" s="148"/>
      <c r="EZ4" s="148" t="s">
        <v>139</v>
      </c>
      <c r="FA4" s="148"/>
      <c r="FB4" s="148"/>
      <c r="FC4" s="148"/>
      <c r="FD4" s="148"/>
      <c r="FE4" s="148"/>
      <c r="FF4" s="148"/>
      <c r="FG4" s="148"/>
      <c r="FH4" s="148"/>
      <c r="FI4" s="148"/>
      <c r="FJ4" s="148"/>
    </row>
    <row r="5" spans="1:166">
      <c r="A5" s="119" t="s">
        <v>140</v>
      </c>
      <c r="B5" s="123"/>
      <c r="C5" s="123"/>
      <c r="D5" s="123"/>
      <c r="E5" s="123"/>
      <c r="F5" s="123"/>
      <c r="G5" s="123"/>
      <c r="H5" s="129" t="s">
        <v>141</v>
      </c>
      <c r="I5" s="129" t="s">
        <v>142</v>
      </c>
      <c r="J5" s="129" t="s">
        <v>143</v>
      </c>
      <c r="K5" s="129" t="s">
        <v>2</v>
      </c>
      <c r="L5" s="129" t="s">
        <v>6</v>
      </c>
      <c r="M5" s="129" t="s">
        <v>15</v>
      </c>
      <c r="N5" s="129" t="s">
        <v>144</v>
      </c>
      <c r="O5" s="129" t="s">
        <v>5</v>
      </c>
      <c r="P5" s="129" t="s">
        <v>81</v>
      </c>
      <c r="Q5" s="129" t="s">
        <v>145</v>
      </c>
      <c r="R5" s="129" t="s">
        <v>103</v>
      </c>
      <c r="S5" s="129" t="s">
        <v>146</v>
      </c>
      <c r="T5" s="129" t="s">
        <v>147</v>
      </c>
      <c r="U5" s="129" t="s">
        <v>148</v>
      </c>
      <c r="V5" s="129" t="s">
        <v>149</v>
      </c>
      <c r="W5" s="129" t="s">
        <v>150</v>
      </c>
      <c r="X5" s="129" t="s">
        <v>151</v>
      </c>
      <c r="Y5" s="129" t="s">
        <v>62</v>
      </c>
      <c r="Z5" s="129" t="s">
        <v>153</v>
      </c>
      <c r="AA5" s="129" t="s">
        <v>154</v>
      </c>
      <c r="AB5" s="129" t="s">
        <v>155</v>
      </c>
      <c r="AC5" s="129" t="s">
        <v>108</v>
      </c>
      <c r="AD5" s="129" t="s">
        <v>156</v>
      </c>
      <c r="AE5" s="129" t="s">
        <v>157</v>
      </c>
      <c r="AF5" s="129" t="s">
        <v>158</v>
      </c>
      <c r="AG5" s="129" t="s">
        <v>159</v>
      </c>
      <c r="AH5" s="129" t="s">
        <v>160</v>
      </c>
      <c r="AI5" s="129" t="s">
        <v>161</v>
      </c>
      <c r="AJ5" s="129" t="s">
        <v>162</v>
      </c>
      <c r="AK5" s="129" t="s">
        <v>87</v>
      </c>
      <c r="AL5" s="129" t="s">
        <v>49</v>
      </c>
      <c r="AM5" s="129" t="s">
        <v>14</v>
      </c>
      <c r="AN5" s="129" t="s">
        <v>163</v>
      </c>
      <c r="AO5" s="129" t="s">
        <v>130</v>
      </c>
      <c r="AP5" s="129" t="s">
        <v>164</v>
      </c>
      <c r="AQ5" s="129" t="s">
        <v>78</v>
      </c>
      <c r="AR5" s="129" t="s">
        <v>132</v>
      </c>
      <c r="AS5" s="129" t="s">
        <v>165</v>
      </c>
      <c r="AT5" s="129" t="s">
        <v>161</v>
      </c>
      <c r="AU5" s="129" t="s">
        <v>162</v>
      </c>
      <c r="AV5" s="129" t="s">
        <v>87</v>
      </c>
      <c r="AW5" s="129" t="s">
        <v>49</v>
      </c>
      <c r="AX5" s="129" t="s">
        <v>14</v>
      </c>
      <c r="AY5" s="129" t="s">
        <v>163</v>
      </c>
      <c r="AZ5" s="129" t="s">
        <v>130</v>
      </c>
      <c r="BA5" s="129" t="s">
        <v>164</v>
      </c>
      <c r="BB5" s="129" t="s">
        <v>78</v>
      </c>
      <c r="BC5" s="129" t="s">
        <v>132</v>
      </c>
      <c r="BD5" s="129" t="s">
        <v>165</v>
      </c>
      <c r="BE5" s="129" t="s">
        <v>161</v>
      </c>
      <c r="BF5" s="129" t="s">
        <v>162</v>
      </c>
      <c r="BG5" s="129" t="s">
        <v>87</v>
      </c>
      <c r="BH5" s="129" t="s">
        <v>49</v>
      </c>
      <c r="BI5" s="129" t="s">
        <v>14</v>
      </c>
      <c r="BJ5" s="129" t="s">
        <v>163</v>
      </c>
      <c r="BK5" s="129" t="s">
        <v>130</v>
      </c>
      <c r="BL5" s="129" t="s">
        <v>164</v>
      </c>
      <c r="BM5" s="129" t="s">
        <v>78</v>
      </c>
      <c r="BN5" s="129" t="s">
        <v>132</v>
      </c>
      <c r="BO5" s="129" t="s">
        <v>165</v>
      </c>
      <c r="BP5" s="129" t="s">
        <v>161</v>
      </c>
      <c r="BQ5" s="129" t="s">
        <v>162</v>
      </c>
      <c r="BR5" s="129" t="s">
        <v>87</v>
      </c>
      <c r="BS5" s="129" t="s">
        <v>49</v>
      </c>
      <c r="BT5" s="129" t="s">
        <v>14</v>
      </c>
      <c r="BU5" s="129" t="s">
        <v>163</v>
      </c>
      <c r="BV5" s="129" t="s">
        <v>130</v>
      </c>
      <c r="BW5" s="129" t="s">
        <v>164</v>
      </c>
      <c r="BX5" s="129" t="s">
        <v>78</v>
      </c>
      <c r="BY5" s="129" t="s">
        <v>132</v>
      </c>
      <c r="BZ5" s="129" t="s">
        <v>165</v>
      </c>
      <c r="CA5" s="129" t="s">
        <v>161</v>
      </c>
      <c r="CB5" s="129" t="s">
        <v>162</v>
      </c>
      <c r="CC5" s="129" t="s">
        <v>87</v>
      </c>
      <c r="CD5" s="129" t="s">
        <v>49</v>
      </c>
      <c r="CE5" s="129" t="s">
        <v>14</v>
      </c>
      <c r="CF5" s="129" t="s">
        <v>163</v>
      </c>
      <c r="CG5" s="129" t="s">
        <v>130</v>
      </c>
      <c r="CH5" s="129" t="s">
        <v>164</v>
      </c>
      <c r="CI5" s="129" t="s">
        <v>78</v>
      </c>
      <c r="CJ5" s="129" t="s">
        <v>132</v>
      </c>
      <c r="CK5" s="129" t="s">
        <v>165</v>
      </c>
      <c r="CL5" s="129" t="s">
        <v>161</v>
      </c>
      <c r="CM5" s="129" t="s">
        <v>162</v>
      </c>
      <c r="CN5" s="129" t="s">
        <v>87</v>
      </c>
      <c r="CO5" s="129" t="s">
        <v>49</v>
      </c>
      <c r="CP5" s="129" t="s">
        <v>14</v>
      </c>
      <c r="CQ5" s="129" t="s">
        <v>163</v>
      </c>
      <c r="CR5" s="129" t="s">
        <v>130</v>
      </c>
      <c r="CS5" s="129" t="s">
        <v>164</v>
      </c>
      <c r="CT5" s="129" t="s">
        <v>78</v>
      </c>
      <c r="CU5" s="129" t="s">
        <v>132</v>
      </c>
      <c r="CV5" s="129" t="s">
        <v>165</v>
      </c>
      <c r="CW5" s="129" t="s">
        <v>161</v>
      </c>
      <c r="CX5" s="129" t="s">
        <v>162</v>
      </c>
      <c r="CY5" s="129" t="s">
        <v>87</v>
      </c>
      <c r="CZ5" s="129" t="s">
        <v>49</v>
      </c>
      <c r="DA5" s="129" t="s">
        <v>14</v>
      </c>
      <c r="DB5" s="129" t="s">
        <v>163</v>
      </c>
      <c r="DC5" s="129" t="s">
        <v>130</v>
      </c>
      <c r="DD5" s="129" t="s">
        <v>164</v>
      </c>
      <c r="DE5" s="129" t="s">
        <v>78</v>
      </c>
      <c r="DF5" s="129" t="s">
        <v>132</v>
      </c>
      <c r="DG5" s="129" t="s">
        <v>165</v>
      </c>
      <c r="DH5" s="129" t="s">
        <v>161</v>
      </c>
      <c r="DI5" s="129" t="s">
        <v>162</v>
      </c>
      <c r="DJ5" s="129" t="s">
        <v>87</v>
      </c>
      <c r="DK5" s="129" t="s">
        <v>49</v>
      </c>
      <c r="DL5" s="129" t="s">
        <v>14</v>
      </c>
      <c r="DM5" s="129" t="s">
        <v>163</v>
      </c>
      <c r="DN5" s="129" t="s">
        <v>130</v>
      </c>
      <c r="DO5" s="129" t="s">
        <v>164</v>
      </c>
      <c r="DP5" s="129" t="s">
        <v>78</v>
      </c>
      <c r="DQ5" s="129" t="s">
        <v>132</v>
      </c>
      <c r="DR5" s="129" t="s">
        <v>165</v>
      </c>
      <c r="DS5" s="129" t="s">
        <v>161</v>
      </c>
      <c r="DT5" s="129" t="s">
        <v>162</v>
      </c>
      <c r="DU5" s="129" t="s">
        <v>87</v>
      </c>
      <c r="DV5" s="129" t="s">
        <v>49</v>
      </c>
      <c r="DW5" s="129" t="s">
        <v>14</v>
      </c>
      <c r="DX5" s="129" t="s">
        <v>163</v>
      </c>
      <c r="DY5" s="129" t="s">
        <v>130</v>
      </c>
      <c r="DZ5" s="129" t="s">
        <v>164</v>
      </c>
      <c r="EA5" s="129" t="s">
        <v>78</v>
      </c>
      <c r="EB5" s="129" t="s">
        <v>132</v>
      </c>
      <c r="EC5" s="129" t="s">
        <v>165</v>
      </c>
      <c r="ED5" s="129" t="s">
        <v>161</v>
      </c>
      <c r="EE5" s="129" t="s">
        <v>162</v>
      </c>
      <c r="EF5" s="129" t="s">
        <v>87</v>
      </c>
      <c r="EG5" s="129" t="s">
        <v>49</v>
      </c>
      <c r="EH5" s="129" t="s">
        <v>14</v>
      </c>
      <c r="EI5" s="129" t="s">
        <v>163</v>
      </c>
      <c r="EJ5" s="129" t="s">
        <v>130</v>
      </c>
      <c r="EK5" s="129" t="s">
        <v>164</v>
      </c>
      <c r="EL5" s="129" t="s">
        <v>78</v>
      </c>
      <c r="EM5" s="129" t="s">
        <v>132</v>
      </c>
      <c r="EN5" s="129" t="s">
        <v>165</v>
      </c>
      <c r="EO5" s="129" t="s">
        <v>161</v>
      </c>
      <c r="EP5" s="129" t="s">
        <v>162</v>
      </c>
      <c r="EQ5" s="129" t="s">
        <v>87</v>
      </c>
      <c r="ER5" s="129" t="s">
        <v>49</v>
      </c>
      <c r="ES5" s="129" t="s">
        <v>14</v>
      </c>
      <c r="ET5" s="129" t="s">
        <v>163</v>
      </c>
      <c r="EU5" s="129" t="s">
        <v>130</v>
      </c>
      <c r="EV5" s="129" t="s">
        <v>164</v>
      </c>
      <c r="EW5" s="129" t="s">
        <v>78</v>
      </c>
      <c r="EX5" s="129" t="s">
        <v>132</v>
      </c>
      <c r="EY5" s="129" t="s">
        <v>47</v>
      </c>
      <c r="EZ5" s="129" t="s">
        <v>161</v>
      </c>
      <c r="FA5" s="129" t="s">
        <v>162</v>
      </c>
      <c r="FB5" s="129" t="s">
        <v>87</v>
      </c>
      <c r="FC5" s="129" t="s">
        <v>49</v>
      </c>
      <c r="FD5" s="129" t="s">
        <v>14</v>
      </c>
      <c r="FE5" s="129" t="s">
        <v>163</v>
      </c>
      <c r="FF5" s="129" t="s">
        <v>130</v>
      </c>
      <c r="FG5" s="129" t="s">
        <v>164</v>
      </c>
      <c r="FH5" s="129" t="s">
        <v>78</v>
      </c>
      <c r="FI5" s="129" t="s">
        <v>132</v>
      </c>
      <c r="FJ5" s="129" t="s">
        <v>165</v>
      </c>
    </row>
    <row r="6" spans="1:166" s="118" customFormat="1">
      <c r="A6" s="119" t="s">
        <v>152</v>
      </c>
      <c r="B6" s="124">
        <f t="shared" ref="B6:G6" si="1">B8</f>
        <v>2023</v>
      </c>
      <c r="C6" s="124">
        <f t="shared" si="1"/>
        <v>162108</v>
      </c>
      <c r="D6" s="124">
        <f t="shared" si="1"/>
        <v>46</v>
      </c>
      <c r="E6" s="124">
        <f t="shared" si="1"/>
        <v>6</v>
      </c>
      <c r="F6" s="124">
        <f t="shared" si="1"/>
        <v>0</v>
      </c>
      <c r="G6" s="124">
        <f t="shared" si="1"/>
        <v>3</v>
      </c>
      <c r="H6" s="130" t="str">
        <f>IF(H8&lt;&gt;I8,H8,"")&amp;IF(I8&lt;&gt;J8,I8,"")&amp;"　"&amp;J8</f>
        <v>富山県南砺市　公立南砺中央病院</v>
      </c>
      <c r="I6" s="133"/>
      <c r="J6" s="134"/>
      <c r="K6" s="124" t="str">
        <f t="shared" ref="K6:AH6" si="2">K8</f>
        <v>当然財務</v>
      </c>
      <c r="L6" s="124" t="str">
        <f t="shared" si="2"/>
        <v>病院事業</v>
      </c>
      <c r="M6" s="124" t="str">
        <f t="shared" si="2"/>
        <v>一般病院</v>
      </c>
      <c r="N6" s="124" t="str">
        <f t="shared" si="2"/>
        <v>100床以上～200床未満</v>
      </c>
      <c r="O6" s="124" t="str">
        <f t="shared" si="2"/>
        <v>非設置</v>
      </c>
      <c r="P6" s="124" t="str">
        <f t="shared" si="2"/>
        <v>直営</v>
      </c>
      <c r="Q6" s="136">
        <f t="shared" si="2"/>
        <v>16</v>
      </c>
      <c r="R6" s="124" t="str">
        <f t="shared" si="2"/>
        <v>-</v>
      </c>
      <c r="S6" s="124" t="str">
        <f t="shared" si="2"/>
        <v>ド 透 訓</v>
      </c>
      <c r="T6" s="124" t="str">
        <f t="shared" si="2"/>
        <v>救 臨 へ 輪</v>
      </c>
      <c r="U6" s="136">
        <f t="shared" si="2"/>
        <v>46949</v>
      </c>
      <c r="V6" s="136">
        <f t="shared" si="2"/>
        <v>13959</v>
      </c>
      <c r="W6" s="124" t="str">
        <f t="shared" si="2"/>
        <v>第２種該当</v>
      </c>
      <c r="X6" s="124" t="str">
        <f t="shared" si="2"/>
        <v>第２種該当</v>
      </c>
      <c r="Y6" s="124" t="str">
        <f t="shared" si="2"/>
        <v>１０：１</v>
      </c>
      <c r="Z6" s="136">
        <f t="shared" si="2"/>
        <v>104</v>
      </c>
      <c r="AA6" s="136">
        <f t="shared" si="2"/>
        <v>45</v>
      </c>
      <c r="AB6" s="136" t="str">
        <f t="shared" si="2"/>
        <v>-</v>
      </c>
      <c r="AC6" s="136" t="str">
        <f t="shared" si="2"/>
        <v>-</v>
      </c>
      <c r="AD6" s="136" t="str">
        <f t="shared" si="2"/>
        <v>-</v>
      </c>
      <c r="AE6" s="136">
        <f t="shared" si="2"/>
        <v>149</v>
      </c>
      <c r="AF6" s="136">
        <f t="shared" si="2"/>
        <v>99</v>
      </c>
      <c r="AG6" s="136">
        <f t="shared" si="2"/>
        <v>39</v>
      </c>
      <c r="AH6" s="136">
        <f t="shared" si="2"/>
        <v>138</v>
      </c>
      <c r="AI6" s="141">
        <f t="shared" ref="AI6:AR6" si="3">IF(AI8="-",NA(),AI8)</f>
        <v>102.9</v>
      </c>
      <c r="AJ6" s="141">
        <f t="shared" si="3"/>
        <v>104.2</v>
      </c>
      <c r="AK6" s="141">
        <f t="shared" si="3"/>
        <v>106.7</v>
      </c>
      <c r="AL6" s="141">
        <f t="shared" si="3"/>
        <v>105.7</v>
      </c>
      <c r="AM6" s="141">
        <f t="shared" si="3"/>
        <v>101.1</v>
      </c>
      <c r="AN6" s="141">
        <f t="shared" si="3"/>
        <v>96.9</v>
      </c>
      <c r="AO6" s="141">
        <f t="shared" si="3"/>
        <v>100.6</v>
      </c>
      <c r="AP6" s="141">
        <f t="shared" si="3"/>
        <v>105.9</v>
      </c>
      <c r="AQ6" s="141">
        <f t="shared" si="3"/>
        <v>104.3</v>
      </c>
      <c r="AR6" s="141">
        <f t="shared" si="3"/>
        <v>96.3</v>
      </c>
      <c r="AS6" s="141" t="str">
        <f>IF(AS8="-","【-】","【"&amp;SUBSTITUTE(TEXT(AS8,"#,##0.0"),"-","△")&amp;"】")</f>
        <v>【96.6】</v>
      </c>
      <c r="AT6" s="141">
        <f t="shared" ref="AT6:BC6" si="4">IF(AT8="-",NA(),AT8)</f>
        <v>89.9</v>
      </c>
      <c r="AU6" s="141">
        <f t="shared" si="4"/>
        <v>88.6</v>
      </c>
      <c r="AV6" s="141">
        <f t="shared" si="4"/>
        <v>92.3</v>
      </c>
      <c r="AW6" s="141">
        <f t="shared" si="4"/>
        <v>93</v>
      </c>
      <c r="AX6" s="141">
        <f t="shared" si="4"/>
        <v>90.3</v>
      </c>
      <c r="AY6" s="141">
        <f t="shared" si="4"/>
        <v>84.3</v>
      </c>
      <c r="AZ6" s="141">
        <f t="shared" si="4"/>
        <v>80.7</v>
      </c>
      <c r="BA6" s="141">
        <f t="shared" si="4"/>
        <v>82.2</v>
      </c>
      <c r="BB6" s="141">
        <f t="shared" si="4"/>
        <v>81.7</v>
      </c>
      <c r="BC6" s="141">
        <f t="shared" si="4"/>
        <v>81</v>
      </c>
      <c r="BD6" s="141" t="str">
        <f>IF(BD8="-","【-】","【"&amp;SUBSTITUTE(TEXT(BD8,"#,##0.0"),"-","△")&amp;"】")</f>
        <v>【86.6】</v>
      </c>
      <c r="BE6" s="141">
        <f t="shared" ref="BE6:BN6" si="5">IF(BE8="-",NA(),BE8)</f>
        <v>88.4</v>
      </c>
      <c r="BF6" s="141">
        <f t="shared" si="5"/>
        <v>87.1</v>
      </c>
      <c r="BG6" s="141">
        <f t="shared" si="5"/>
        <v>90.7</v>
      </c>
      <c r="BH6" s="141">
        <f t="shared" si="5"/>
        <v>91.6</v>
      </c>
      <c r="BI6" s="141">
        <f t="shared" si="5"/>
        <v>88.9</v>
      </c>
      <c r="BJ6" s="141">
        <f t="shared" si="5"/>
        <v>80.599999999999994</v>
      </c>
      <c r="BK6" s="141">
        <f t="shared" si="5"/>
        <v>77.099999999999994</v>
      </c>
      <c r="BL6" s="141">
        <f t="shared" si="5"/>
        <v>78.599999999999994</v>
      </c>
      <c r="BM6" s="141">
        <f t="shared" si="5"/>
        <v>78.099999999999994</v>
      </c>
      <c r="BN6" s="141">
        <f t="shared" si="5"/>
        <v>77.5</v>
      </c>
      <c r="BO6" s="141" t="str">
        <f>IF(BO8="-","【-】","【"&amp;SUBSTITUTE(TEXT(BO8,"#,##0.0"),"-","△")&amp;"】")</f>
        <v>【83.9】</v>
      </c>
      <c r="BP6" s="141">
        <f t="shared" ref="BP6:BY6" si="6">IF(BP8="-",NA(),BP8)</f>
        <v>84.2</v>
      </c>
      <c r="BQ6" s="141">
        <f t="shared" si="6"/>
        <v>81.099999999999994</v>
      </c>
      <c r="BR6" s="141">
        <f t="shared" si="6"/>
        <v>79.8</v>
      </c>
      <c r="BS6" s="141">
        <f t="shared" si="6"/>
        <v>81.7</v>
      </c>
      <c r="BT6" s="141">
        <f t="shared" si="6"/>
        <v>82.3</v>
      </c>
      <c r="BU6" s="141">
        <f t="shared" si="6"/>
        <v>70.400000000000006</v>
      </c>
      <c r="BV6" s="141">
        <f t="shared" si="6"/>
        <v>65.8</v>
      </c>
      <c r="BW6" s="141">
        <f t="shared" si="6"/>
        <v>65</v>
      </c>
      <c r="BX6" s="141">
        <f t="shared" si="6"/>
        <v>63.3</v>
      </c>
      <c r="BY6" s="141">
        <f t="shared" si="6"/>
        <v>64.7</v>
      </c>
      <c r="BZ6" s="141" t="str">
        <f>IF(BZ8="-","【-】","【"&amp;SUBSTITUTE(TEXT(BZ8,"#,##0.0"),"-","△")&amp;"】")</f>
        <v>【68.7】</v>
      </c>
      <c r="CA6" s="151">
        <f t="shared" ref="CA6:CJ6" si="7">IF(CA8="-",NA(),CA8)</f>
        <v>30488</v>
      </c>
      <c r="CB6" s="151">
        <f t="shared" si="7"/>
        <v>30979</v>
      </c>
      <c r="CC6" s="151">
        <f t="shared" si="7"/>
        <v>34348</v>
      </c>
      <c r="CD6" s="151">
        <f t="shared" si="7"/>
        <v>35214</v>
      </c>
      <c r="CE6" s="151">
        <f t="shared" si="7"/>
        <v>34619</v>
      </c>
      <c r="CF6" s="151">
        <f t="shared" si="7"/>
        <v>35788</v>
      </c>
      <c r="CG6" s="151">
        <f t="shared" si="7"/>
        <v>37855</v>
      </c>
      <c r="CH6" s="151">
        <f t="shared" si="7"/>
        <v>39289</v>
      </c>
      <c r="CI6" s="151">
        <f t="shared" si="7"/>
        <v>40846</v>
      </c>
      <c r="CJ6" s="151">
        <f t="shared" si="7"/>
        <v>41075</v>
      </c>
      <c r="CK6" s="141" t="str">
        <f>IF(CK8="-","【-】","【"&amp;SUBSTITUTE(TEXT(CK8,"#,##0"),"-","△")&amp;"】")</f>
        <v>【62,428】</v>
      </c>
      <c r="CL6" s="151">
        <f t="shared" ref="CL6:CU6" si="8">IF(CL8="-",NA(),CL8)</f>
        <v>8525</v>
      </c>
      <c r="CM6" s="151">
        <f t="shared" si="8"/>
        <v>8955</v>
      </c>
      <c r="CN6" s="151">
        <f t="shared" si="8"/>
        <v>9532</v>
      </c>
      <c r="CO6" s="151">
        <f t="shared" si="8"/>
        <v>10205</v>
      </c>
      <c r="CP6" s="151">
        <f t="shared" si="8"/>
        <v>10193</v>
      </c>
      <c r="CQ6" s="151">
        <f t="shared" si="8"/>
        <v>10602</v>
      </c>
      <c r="CR6" s="151">
        <f t="shared" si="8"/>
        <v>11234</v>
      </c>
      <c r="CS6" s="151">
        <f t="shared" si="8"/>
        <v>11512</v>
      </c>
      <c r="CT6" s="151">
        <f t="shared" si="8"/>
        <v>11831</v>
      </c>
      <c r="CU6" s="151">
        <f t="shared" si="8"/>
        <v>11652</v>
      </c>
      <c r="CV6" s="141" t="str">
        <f>IF(CV8="-","【-】","【"&amp;SUBSTITUTE(TEXT(CV8,"#,##0"),"-","△")&amp;"】")</f>
        <v>【18,236】</v>
      </c>
      <c r="CW6" s="141">
        <f t="shared" ref="CW6:DF6" si="9">IF(CW8="-",NA(),CW8)</f>
        <v>67.900000000000006</v>
      </c>
      <c r="CX6" s="141">
        <f t="shared" si="9"/>
        <v>62.2</v>
      </c>
      <c r="CY6" s="141">
        <f t="shared" si="9"/>
        <v>58.8</v>
      </c>
      <c r="CZ6" s="141">
        <f t="shared" si="9"/>
        <v>57.5</v>
      </c>
      <c r="DA6" s="141">
        <f t="shared" si="9"/>
        <v>57.2</v>
      </c>
      <c r="DB6" s="141">
        <f t="shared" si="9"/>
        <v>63.3</v>
      </c>
      <c r="DC6" s="141">
        <f t="shared" si="9"/>
        <v>68.5</v>
      </c>
      <c r="DD6" s="141">
        <f t="shared" si="9"/>
        <v>67.099999999999994</v>
      </c>
      <c r="DE6" s="141">
        <f t="shared" si="9"/>
        <v>66.900000000000006</v>
      </c>
      <c r="DF6" s="141">
        <f t="shared" si="9"/>
        <v>68.099999999999994</v>
      </c>
      <c r="DG6" s="141" t="str">
        <f>IF(DG8="-","【-】","【"&amp;SUBSTITUTE(TEXT(DG8,"#,##0.0"),"-","△")&amp;"】")</f>
        <v>【56.1】</v>
      </c>
      <c r="DH6" s="141">
        <f t="shared" ref="DH6:DQ6" si="10">IF(DH8="-",NA(),DH8)</f>
        <v>14.3</v>
      </c>
      <c r="DI6" s="141">
        <f t="shared" si="10"/>
        <v>14.2</v>
      </c>
      <c r="DJ6" s="141">
        <f t="shared" si="10"/>
        <v>14.1</v>
      </c>
      <c r="DK6" s="141">
        <f t="shared" si="10"/>
        <v>14</v>
      </c>
      <c r="DL6" s="141">
        <f t="shared" si="10"/>
        <v>14.2</v>
      </c>
      <c r="DM6" s="141">
        <f t="shared" si="10"/>
        <v>17.5</v>
      </c>
      <c r="DN6" s="141">
        <f t="shared" si="10"/>
        <v>17.5</v>
      </c>
      <c r="DO6" s="141">
        <f t="shared" si="10"/>
        <v>17.3</v>
      </c>
      <c r="DP6" s="141">
        <f t="shared" si="10"/>
        <v>17.899999999999999</v>
      </c>
      <c r="DQ6" s="141">
        <f t="shared" si="10"/>
        <v>18</v>
      </c>
      <c r="DR6" s="141" t="str">
        <f>IF(DR8="-","【-】","【"&amp;SUBSTITUTE(TEXT(DR8,"#,##0.0"),"-","△")&amp;"】")</f>
        <v>【26.4】</v>
      </c>
      <c r="DS6" s="141">
        <f t="shared" ref="DS6:EB6" si="11">IF(DS8="-",NA(),DS8)</f>
        <v>177</v>
      </c>
      <c r="DT6" s="141">
        <f t="shared" si="11"/>
        <v>179.5</v>
      </c>
      <c r="DU6" s="141">
        <f t="shared" si="11"/>
        <v>160.69999999999999</v>
      </c>
      <c r="DV6" s="141">
        <f t="shared" si="11"/>
        <v>145.69999999999999</v>
      </c>
      <c r="DW6" s="141">
        <f t="shared" si="11"/>
        <v>145.30000000000001</v>
      </c>
      <c r="DX6" s="141">
        <f t="shared" si="11"/>
        <v>120.5</v>
      </c>
      <c r="DY6" s="141">
        <f t="shared" si="11"/>
        <v>124.2</v>
      </c>
      <c r="DZ6" s="141">
        <f t="shared" si="11"/>
        <v>121.6</v>
      </c>
      <c r="EA6" s="141">
        <f t="shared" si="11"/>
        <v>118.9</v>
      </c>
      <c r="EB6" s="141">
        <f t="shared" si="11"/>
        <v>121.9</v>
      </c>
      <c r="EC6" s="141" t="str">
        <f>IF(EC8="-","【-】","【"&amp;SUBSTITUTE(TEXT(EC8,"#,##0.0"),"-","△")&amp;"】")</f>
        <v>【54.5】</v>
      </c>
      <c r="ED6" s="141">
        <f t="shared" ref="ED6:EM6" si="12">IF(ED8="-",NA(),ED8)</f>
        <v>64.400000000000006</v>
      </c>
      <c r="EE6" s="141">
        <f t="shared" si="12"/>
        <v>64</v>
      </c>
      <c r="EF6" s="141">
        <f t="shared" si="12"/>
        <v>65</v>
      </c>
      <c r="EG6" s="141">
        <f t="shared" si="12"/>
        <v>65.599999999999994</v>
      </c>
      <c r="EH6" s="141">
        <f t="shared" si="12"/>
        <v>65.2</v>
      </c>
      <c r="EI6" s="141">
        <f t="shared" si="12"/>
        <v>54.6</v>
      </c>
      <c r="EJ6" s="141">
        <f t="shared" si="12"/>
        <v>56.9</v>
      </c>
      <c r="EK6" s="141">
        <f t="shared" si="12"/>
        <v>58.1</v>
      </c>
      <c r="EL6" s="141">
        <f t="shared" si="12"/>
        <v>59.4</v>
      </c>
      <c r="EM6" s="141">
        <f t="shared" si="12"/>
        <v>59.1</v>
      </c>
      <c r="EN6" s="141" t="str">
        <f>IF(EN8="-","【-】","【"&amp;SUBSTITUTE(TEXT(EN8,"#,##0.0"),"-","△")&amp;"】")</f>
        <v>【57.0】</v>
      </c>
      <c r="EO6" s="141">
        <f t="shared" ref="EO6:EX6" si="13">IF(EO8="-",NA(),EO8)</f>
        <v>82.1</v>
      </c>
      <c r="EP6" s="141">
        <f t="shared" si="13"/>
        <v>76.900000000000006</v>
      </c>
      <c r="EQ6" s="141">
        <f t="shared" si="13"/>
        <v>77.7</v>
      </c>
      <c r="ER6" s="141">
        <f t="shared" si="13"/>
        <v>79.400000000000006</v>
      </c>
      <c r="ES6" s="141">
        <f t="shared" si="13"/>
        <v>75.599999999999994</v>
      </c>
      <c r="ET6" s="141">
        <f t="shared" si="13"/>
        <v>71.7</v>
      </c>
      <c r="EU6" s="141">
        <f t="shared" si="13"/>
        <v>72.900000000000006</v>
      </c>
      <c r="EV6" s="141">
        <f t="shared" si="13"/>
        <v>73.900000000000006</v>
      </c>
      <c r="EW6" s="141">
        <f t="shared" si="13"/>
        <v>74.3</v>
      </c>
      <c r="EX6" s="141">
        <f t="shared" si="13"/>
        <v>72.2</v>
      </c>
      <c r="EY6" s="141" t="str">
        <f>IF(EY8="-","【-】","【"&amp;SUBSTITUTE(TEXT(EY8,"#,##0.0"),"-","△")&amp;"】")</f>
        <v>【70.4】</v>
      </c>
      <c r="EZ6" s="151">
        <f t="shared" ref="EZ6:FI6" si="14">IF(EZ8="-",NA(),EZ8)</f>
        <v>56556732</v>
      </c>
      <c r="FA6" s="151">
        <f t="shared" si="14"/>
        <v>57129919</v>
      </c>
      <c r="FB6" s="151">
        <f t="shared" si="14"/>
        <v>57510899</v>
      </c>
      <c r="FC6" s="151">
        <f t="shared" si="14"/>
        <v>58649430</v>
      </c>
      <c r="FD6" s="151">
        <f t="shared" si="14"/>
        <v>58797564</v>
      </c>
      <c r="FE6" s="151">
        <f t="shared" si="14"/>
        <v>41891213</v>
      </c>
      <c r="FF6" s="151">
        <f t="shared" si="14"/>
        <v>42806727</v>
      </c>
      <c r="FG6" s="151">
        <f t="shared" si="14"/>
        <v>43530781</v>
      </c>
      <c r="FH6" s="151">
        <f t="shared" si="14"/>
        <v>44196357</v>
      </c>
      <c r="FI6" s="151">
        <f t="shared" si="14"/>
        <v>45484013</v>
      </c>
      <c r="FJ6" s="151" t="str">
        <f>IF(FJ8="-","【-】","【"&amp;SUBSTITUTE(TEXT(FJ8,"#,##0"),"-","△")&amp;"】")</f>
        <v>【50,999,060】</v>
      </c>
    </row>
    <row r="7" spans="1:166" s="118" customFormat="1">
      <c r="A7" s="119" t="s">
        <v>166</v>
      </c>
      <c r="B7" s="124">
        <f t="shared" ref="B7:G7" si="15">B8</f>
        <v>2023</v>
      </c>
      <c r="C7" s="124">
        <f t="shared" si="15"/>
        <v>162108</v>
      </c>
      <c r="D7" s="124">
        <f t="shared" si="15"/>
        <v>46</v>
      </c>
      <c r="E7" s="124">
        <f t="shared" si="15"/>
        <v>6</v>
      </c>
      <c r="F7" s="124">
        <f t="shared" si="15"/>
        <v>0</v>
      </c>
      <c r="G7" s="124">
        <f t="shared" si="15"/>
        <v>3</v>
      </c>
      <c r="H7" s="124"/>
      <c r="I7" s="124"/>
      <c r="J7" s="124"/>
      <c r="K7" s="124" t="str">
        <f t="shared" ref="K7:AR7" si="16">K8</f>
        <v>当然財務</v>
      </c>
      <c r="L7" s="124" t="str">
        <f t="shared" si="16"/>
        <v>病院事業</v>
      </c>
      <c r="M7" s="124" t="str">
        <f t="shared" si="16"/>
        <v>一般病院</v>
      </c>
      <c r="N7" s="124" t="str">
        <f t="shared" si="16"/>
        <v>100床以上～200床未満</v>
      </c>
      <c r="O7" s="124" t="str">
        <f t="shared" si="16"/>
        <v>非設置</v>
      </c>
      <c r="P7" s="124" t="str">
        <f t="shared" si="16"/>
        <v>直営</v>
      </c>
      <c r="Q7" s="136">
        <f t="shared" si="16"/>
        <v>16</v>
      </c>
      <c r="R7" s="124" t="str">
        <f t="shared" si="16"/>
        <v>-</v>
      </c>
      <c r="S7" s="124" t="str">
        <f t="shared" si="16"/>
        <v>ド 透 訓</v>
      </c>
      <c r="T7" s="124" t="str">
        <f t="shared" si="16"/>
        <v>救 臨 へ 輪</v>
      </c>
      <c r="U7" s="136">
        <f t="shared" si="16"/>
        <v>46949</v>
      </c>
      <c r="V7" s="136">
        <f t="shared" si="16"/>
        <v>13959</v>
      </c>
      <c r="W7" s="124" t="str">
        <f t="shared" si="16"/>
        <v>第２種該当</v>
      </c>
      <c r="X7" s="124" t="str">
        <f t="shared" si="16"/>
        <v>第２種該当</v>
      </c>
      <c r="Y7" s="124" t="str">
        <f t="shared" si="16"/>
        <v>１０：１</v>
      </c>
      <c r="Z7" s="136">
        <f t="shared" si="16"/>
        <v>104</v>
      </c>
      <c r="AA7" s="136">
        <f t="shared" si="16"/>
        <v>45</v>
      </c>
      <c r="AB7" s="136" t="str">
        <f t="shared" si="16"/>
        <v>-</v>
      </c>
      <c r="AC7" s="136" t="str">
        <f t="shared" si="16"/>
        <v>-</v>
      </c>
      <c r="AD7" s="136" t="str">
        <f t="shared" si="16"/>
        <v>-</v>
      </c>
      <c r="AE7" s="136">
        <f t="shared" si="16"/>
        <v>149</v>
      </c>
      <c r="AF7" s="136">
        <f t="shared" si="16"/>
        <v>99</v>
      </c>
      <c r="AG7" s="136">
        <f t="shared" si="16"/>
        <v>39</v>
      </c>
      <c r="AH7" s="136">
        <f t="shared" si="16"/>
        <v>138</v>
      </c>
      <c r="AI7" s="141">
        <f t="shared" si="16"/>
        <v>102.9</v>
      </c>
      <c r="AJ7" s="141">
        <f t="shared" si="16"/>
        <v>104.2</v>
      </c>
      <c r="AK7" s="141">
        <f t="shared" si="16"/>
        <v>106.7</v>
      </c>
      <c r="AL7" s="141">
        <f t="shared" si="16"/>
        <v>105.7</v>
      </c>
      <c r="AM7" s="141">
        <f t="shared" si="16"/>
        <v>101.1</v>
      </c>
      <c r="AN7" s="141">
        <f t="shared" si="16"/>
        <v>96.9</v>
      </c>
      <c r="AO7" s="141">
        <f t="shared" si="16"/>
        <v>100.6</v>
      </c>
      <c r="AP7" s="141">
        <f t="shared" si="16"/>
        <v>105.9</v>
      </c>
      <c r="AQ7" s="141">
        <f t="shared" si="16"/>
        <v>104.3</v>
      </c>
      <c r="AR7" s="141">
        <f t="shared" si="16"/>
        <v>96.3</v>
      </c>
      <c r="AS7" s="141"/>
      <c r="AT7" s="141">
        <f t="shared" ref="AT7:BC7" si="17">AT8</f>
        <v>89.9</v>
      </c>
      <c r="AU7" s="141">
        <f t="shared" si="17"/>
        <v>88.6</v>
      </c>
      <c r="AV7" s="141">
        <f t="shared" si="17"/>
        <v>92.3</v>
      </c>
      <c r="AW7" s="141">
        <f t="shared" si="17"/>
        <v>93</v>
      </c>
      <c r="AX7" s="141">
        <f t="shared" si="17"/>
        <v>90.3</v>
      </c>
      <c r="AY7" s="141">
        <f t="shared" si="17"/>
        <v>84.3</v>
      </c>
      <c r="AZ7" s="141">
        <f t="shared" si="17"/>
        <v>80.7</v>
      </c>
      <c r="BA7" s="141">
        <f t="shared" si="17"/>
        <v>82.2</v>
      </c>
      <c r="BB7" s="141">
        <f t="shared" si="17"/>
        <v>81.7</v>
      </c>
      <c r="BC7" s="141">
        <f t="shared" si="17"/>
        <v>81</v>
      </c>
      <c r="BD7" s="141"/>
      <c r="BE7" s="141">
        <f t="shared" ref="BE7:BN7" si="18">BE8</f>
        <v>88.4</v>
      </c>
      <c r="BF7" s="141">
        <f t="shared" si="18"/>
        <v>87.1</v>
      </c>
      <c r="BG7" s="141">
        <f t="shared" si="18"/>
        <v>90.7</v>
      </c>
      <c r="BH7" s="141">
        <f t="shared" si="18"/>
        <v>91.6</v>
      </c>
      <c r="BI7" s="141">
        <f t="shared" si="18"/>
        <v>88.9</v>
      </c>
      <c r="BJ7" s="141">
        <f t="shared" si="18"/>
        <v>80.599999999999994</v>
      </c>
      <c r="BK7" s="141">
        <f t="shared" si="18"/>
        <v>77.099999999999994</v>
      </c>
      <c r="BL7" s="141">
        <f t="shared" si="18"/>
        <v>78.599999999999994</v>
      </c>
      <c r="BM7" s="141">
        <f t="shared" si="18"/>
        <v>78.099999999999994</v>
      </c>
      <c r="BN7" s="141">
        <f t="shared" si="18"/>
        <v>77.5</v>
      </c>
      <c r="BO7" s="141"/>
      <c r="BP7" s="141">
        <f t="shared" ref="BP7:BY7" si="19">BP8</f>
        <v>84.2</v>
      </c>
      <c r="BQ7" s="141">
        <f t="shared" si="19"/>
        <v>81.099999999999994</v>
      </c>
      <c r="BR7" s="141">
        <f t="shared" si="19"/>
        <v>79.8</v>
      </c>
      <c r="BS7" s="141">
        <f t="shared" si="19"/>
        <v>81.7</v>
      </c>
      <c r="BT7" s="141">
        <f t="shared" si="19"/>
        <v>82.3</v>
      </c>
      <c r="BU7" s="141">
        <f t="shared" si="19"/>
        <v>70.400000000000006</v>
      </c>
      <c r="BV7" s="141">
        <f t="shared" si="19"/>
        <v>65.8</v>
      </c>
      <c r="BW7" s="141">
        <f t="shared" si="19"/>
        <v>65</v>
      </c>
      <c r="BX7" s="141">
        <f t="shared" si="19"/>
        <v>63.3</v>
      </c>
      <c r="BY7" s="141">
        <f t="shared" si="19"/>
        <v>64.7</v>
      </c>
      <c r="BZ7" s="141"/>
      <c r="CA7" s="151">
        <f t="shared" ref="CA7:CJ7" si="20">CA8</f>
        <v>30488</v>
      </c>
      <c r="CB7" s="151">
        <f t="shared" si="20"/>
        <v>30979</v>
      </c>
      <c r="CC7" s="151">
        <f t="shared" si="20"/>
        <v>34348</v>
      </c>
      <c r="CD7" s="151">
        <f t="shared" si="20"/>
        <v>35214</v>
      </c>
      <c r="CE7" s="151">
        <f t="shared" si="20"/>
        <v>34619</v>
      </c>
      <c r="CF7" s="151">
        <f t="shared" si="20"/>
        <v>35788</v>
      </c>
      <c r="CG7" s="151">
        <f t="shared" si="20"/>
        <v>37855</v>
      </c>
      <c r="CH7" s="151">
        <f t="shared" si="20"/>
        <v>39289</v>
      </c>
      <c r="CI7" s="151">
        <f t="shared" si="20"/>
        <v>40846</v>
      </c>
      <c r="CJ7" s="151">
        <f t="shared" si="20"/>
        <v>41075</v>
      </c>
      <c r="CK7" s="141"/>
      <c r="CL7" s="151">
        <f t="shared" ref="CL7:CU7" si="21">CL8</f>
        <v>8525</v>
      </c>
      <c r="CM7" s="151">
        <f t="shared" si="21"/>
        <v>8955</v>
      </c>
      <c r="CN7" s="151">
        <f t="shared" si="21"/>
        <v>9532</v>
      </c>
      <c r="CO7" s="151">
        <f t="shared" si="21"/>
        <v>10205</v>
      </c>
      <c r="CP7" s="151">
        <f t="shared" si="21"/>
        <v>10193</v>
      </c>
      <c r="CQ7" s="151">
        <f t="shared" si="21"/>
        <v>10602</v>
      </c>
      <c r="CR7" s="151">
        <f t="shared" si="21"/>
        <v>11234</v>
      </c>
      <c r="CS7" s="151">
        <f t="shared" si="21"/>
        <v>11512</v>
      </c>
      <c r="CT7" s="151">
        <f t="shared" si="21"/>
        <v>11831</v>
      </c>
      <c r="CU7" s="151">
        <f t="shared" si="21"/>
        <v>11652</v>
      </c>
      <c r="CV7" s="141"/>
      <c r="CW7" s="141">
        <f t="shared" ref="CW7:DF7" si="22">CW8</f>
        <v>67.900000000000006</v>
      </c>
      <c r="CX7" s="141">
        <f t="shared" si="22"/>
        <v>62.2</v>
      </c>
      <c r="CY7" s="141">
        <f t="shared" si="22"/>
        <v>58.8</v>
      </c>
      <c r="CZ7" s="141">
        <f t="shared" si="22"/>
        <v>57.5</v>
      </c>
      <c r="DA7" s="141">
        <f t="shared" si="22"/>
        <v>57.2</v>
      </c>
      <c r="DB7" s="141">
        <f t="shared" si="22"/>
        <v>63.3</v>
      </c>
      <c r="DC7" s="141">
        <f t="shared" si="22"/>
        <v>68.5</v>
      </c>
      <c r="DD7" s="141">
        <f t="shared" si="22"/>
        <v>67.099999999999994</v>
      </c>
      <c r="DE7" s="141">
        <f t="shared" si="22"/>
        <v>66.900000000000006</v>
      </c>
      <c r="DF7" s="141">
        <f t="shared" si="22"/>
        <v>68.099999999999994</v>
      </c>
      <c r="DG7" s="141"/>
      <c r="DH7" s="141">
        <f t="shared" ref="DH7:DQ7" si="23">DH8</f>
        <v>14.3</v>
      </c>
      <c r="DI7" s="141">
        <f t="shared" si="23"/>
        <v>14.2</v>
      </c>
      <c r="DJ7" s="141">
        <f t="shared" si="23"/>
        <v>14.1</v>
      </c>
      <c r="DK7" s="141">
        <f t="shared" si="23"/>
        <v>14</v>
      </c>
      <c r="DL7" s="141">
        <f t="shared" si="23"/>
        <v>14.2</v>
      </c>
      <c r="DM7" s="141">
        <f t="shared" si="23"/>
        <v>17.5</v>
      </c>
      <c r="DN7" s="141">
        <f t="shared" si="23"/>
        <v>17.5</v>
      </c>
      <c r="DO7" s="141">
        <f t="shared" si="23"/>
        <v>17.3</v>
      </c>
      <c r="DP7" s="141">
        <f t="shared" si="23"/>
        <v>17.899999999999999</v>
      </c>
      <c r="DQ7" s="141">
        <f t="shared" si="23"/>
        <v>18</v>
      </c>
      <c r="DR7" s="141"/>
      <c r="DS7" s="141">
        <f t="shared" ref="DS7:EB7" si="24">DS8</f>
        <v>177</v>
      </c>
      <c r="DT7" s="141">
        <f t="shared" si="24"/>
        <v>179.5</v>
      </c>
      <c r="DU7" s="141">
        <f t="shared" si="24"/>
        <v>160.69999999999999</v>
      </c>
      <c r="DV7" s="141">
        <f t="shared" si="24"/>
        <v>145.69999999999999</v>
      </c>
      <c r="DW7" s="141">
        <f t="shared" si="24"/>
        <v>145.30000000000001</v>
      </c>
      <c r="DX7" s="141">
        <f t="shared" si="24"/>
        <v>120.5</v>
      </c>
      <c r="DY7" s="141">
        <f t="shared" si="24"/>
        <v>124.2</v>
      </c>
      <c r="DZ7" s="141">
        <f t="shared" si="24"/>
        <v>121.6</v>
      </c>
      <c r="EA7" s="141">
        <f t="shared" si="24"/>
        <v>118.9</v>
      </c>
      <c r="EB7" s="141">
        <f t="shared" si="24"/>
        <v>121.9</v>
      </c>
      <c r="EC7" s="141"/>
      <c r="ED7" s="141">
        <f t="shared" ref="ED7:EM7" si="25">ED8</f>
        <v>64.400000000000006</v>
      </c>
      <c r="EE7" s="141">
        <f t="shared" si="25"/>
        <v>64</v>
      </c>
      <c r="EF7" s="141">
        <f t="shared" si="25"/>
        <v>65</v>
      </c>
      <c r="EG7" s="141">
        <f t="shared" si="25"/>
        <v>65.599999999999994</v>
      </c>
      <c r="EH7" s="141">
        <f t="shared" si="25"/>
        <v>65.2</v>
      </c>
      <c r="EI7" s="141">
        <f t="shared" si="25"/>
        <v>54.6</v>
      </c>
      <c r="EJ7" s="141">
        <f t="shared" si="25"/>
        <v>56.9</v>
      </c>
      <c r="EK7" s="141">
        <f t="shared" si="25"/>
        <v>58.1</v>
      </c>
      <c r="EL7" s="141">
        <f t="shared" si="25"/>
        <v>59.4</v>
      </c>
      <c r="EM7" s="141">
        <f t="shared" si="25"/>
        <v>59.1</v>
      </c>
      <c r="EN7" s="141"/>
      <c r="EO7" s="141">
        <f t="shared" ref="EO7:EX7" si="26">EO8</f>
        <v>82.1</v>
      </c>
      <c r="EP7" s="141">
        <f t="shared" si="26"/>
        <v>76.900000000000006</v>
      </c>
      <c r="EQ7" s="141">
        <f t="shared" si="26"/>
        <v>77.7</v>
      </c>
      <c r="ER7" s="141">
        <f t="shared" si="26"/>
        <v>79.400000000000006</v>
      </c>
      <c r="ES7" s="141">
        <f t="shared" si="26"/>
        <v>75.599999999999994</v>
      </c>
      <c r="ET7" s="141">
        <f t="shared" si="26"/>
        <v>71.7</v>
      </c>
      <c r="EU7" s="141">
        <f t="shared" si="26"/>
        <v>72.900000000000006</v>
      </c>
      <c r="EV7" s="141">
        <f t="shared" si="26"/>
        <v>73.900000000000006</v>
      </c>
      <c r="EW7" s="141">
        <f t="shared" si="26"/>
        <v>74.3</v>
      </c>
      <c r="EX7" s="141">
        <f t="shared" si="26"/>
        <v>72.2</v>
      </c>
      <c r="EY7" s="141"/>
      <c r="EZ7" s="151">
        <f t="shared" ref="EZ7:FI7" si="27">EZ8</f>
        <v>56556732</v>
      </c>
      <c r="FA7" s="151">
        <f t="shared" si="27"/>
        <v>57129919</v>
      </c>
      <c r="FB7" s="151">
        <f t="shared" si="27"/>
        <v>57510899</v>
      </c>
      <c r="FC7" s="151">
        <f t="shared" si="27"/>
        <v>58649430</v>
      </c>
      <c r="FD7" s="151">
        <f t="shared" si="27"/>
        <v>58797564</v>
      </c>
      <c r="FE7" s="151">
        <f t="shared" si="27"/>
        <v>41891213</v>
      </c>
      <c r="FF7" s="151">
        <f t="shared" si="27"/>
        <v>42806727</v>
      </c>
      <c r="FG7" s="151">
        <f t="shared" si="27"/>
        <v>43530781</v>
      </c>
      <c r="FH7" s="151">
        <f t="shared" si="27"/>
        <v>44196357</v>
      </c>
      <c r="FI7" s="151">
        <f t="shared" si="27"/>
        <v>45484013</v>
      </c>
      <c r="FJ7" s="151"/>
    </row>
    <row r="8" spans="1:166" s="118" customFormat="1">
      <c r="A8" s="119"/>
      <c r="B8" s="125">
        <v>2023</v>
      </c>
      <c r="C8" s="125">
        <v>162108</v>
      </c>
      <c r="D8" s="125">
        <v>46</v>
      </c>
      <c r="E8" s="125">
        <v>6</v>
      </c>
      <c r="F8" s="125">
        <v>0</v>
      </c>
      <c r="G8" s="125">
        <v>3</v>
      </c>
      <c r="H8" s="125" t="s">
        <v>167</v>
      </c>
      <c r="I8" s="125" t="s">
        <v>168</v>
      </c>
      <c r="J8" s="125" t="s">
        <v>169</v>
      </c>
      <c r="K8" s="125" t="s">
        <v>28</v>
      </c>
      <c r="L8" s="125" t="s">
        <v>170</v>
      </c>
      <c r="M8" s="125" t="s">
        <v>51</v>
      </c>
      <c r="N8" s="125" t="s">
        <v>171</v>
      </c>
      <c r="O8" s="125" t="s">
        <v>172</v>
      </c>
      <c r="P8" s="125" t="s">
        <v>173</v>
      </c>
      <c r="Q8" s="137">
        <v>16</v>
      </c>
      <c r="R8" s="125" t="s">
        <v>66</v>
      </c>
      <c r="S8" s="125" t="s">
        <v>128</v>
      </c>
      <c r="T8" s="125" t="s">
        <v>13</v>
      </c>
      <c r="U8" s="137">
        <v>46949</v>
      </c>
      <c r="V8" s="137">
        <v>13959</v>
      </c>
      <c r="W8" s="125" t="s">
        <v>74</v>
      </c>
      <c r="X8" s="125" t="s">
        <v>74</v>
      </c>
      <c r="Y8" s="138" t="s">
        <v>174</v>
      </c>
      <c r="Z8" s="137">
        <v>104</v>
      </c>
      <c r="AA8" s="137">
        <v>45</v>
      </c>
      <c r="AB8" s="137" t="s">
        <v>66</v>
      </c>
      <c r="AC8" s="137" t="s">
        <v>66</v>
      </c>
      <c r="AD8" s="137" t="s">
        <v>66</v>
      </c>
      <c r="AE8" s="137">
        <v>149</v>
      </c>
      <c r="AF8" s="137">
        <v>99</v>
      </c>
      <c r="AG8" s="137">
        <v>39</v>
      </c>
      <c r="AH8" s="137">
        <v>138</v>
      </c>
      <c r="AI8" s="142">
        <v>102.9</v>
      </c>
      <c r="AJ8" s="142">
        <v>104.2</v>
      </c>
      <c r="AK8" s="142">
        <v>106.7</v>
      </c>
      <c r="AL8" s="142">
        <v>105.7</v>
      </c>
      <c r="AM8" s="142">
        <v>101.1</v>
      </c>
      <c r="AN8" s="142">
        <v>96.9</v>
      </c>
      <c r="AO8" s="142">
        <v>100.6</v>
      </c>
      <c r="AP8" s="142">
        <v>105.9</v>
      </c>
      <c r="AQ8" s="142">
        <v>104.3</v>
      </c>
      <c r="AR8" s="142">
        <v>96.3</v>
      </c>
      <c r="AS8" s="142">
        <v>96.6</v>
      </c>
      <c r="AT8" s="142">
        <v>89.9</v>
      </c>
      <c r="AU8" s="142">
        <v>88.6</v>
      </c>
      <c r="AV8" s="142">
        <v>92.3</v>
      </c>
      <c r="AW8" s="142">
        <v>93</v>
      </c>
      <c r="AX8" s="142">
        <v>90.3</v>
      </c>
      <c r="AY8" s="142">
        <v>84.3</v>
      </c>
      <c r="AZ8" s="142">
        <v>80.7</v>
      </c>
      <c r="BA8" s="142">
        <v>82.2</v>
      </c>
      <c r="BB8" s="142">
        <v>81.7</v>
      </c>
      <c r="BC8" s="142">
        <v>81</v>
      </c>
      <c r="BD8" s="142">
        <v>86.6</v>
      </c>
      <c r="BE8" s="149">
        <v>88.4</v>
      </c>
      <c r="BF8" s="149">
        <v>87.1</v>
      </c>
      <c r="BG8" s="149">
        <v>90.7</v>
      </c>
      <c r="BH8" s="149">
        <v>91.6</v>
      </c>
      <c r="BI8" s="149">
        <v>88.9</v>
      </c>
      <c r="BJ8" s="149">
        <v>80.599999999999994</v>
      </c>
      <c r="BK8" s="149">
        <v>77.099999999999994</v>
      </c>
      <c r="BL8" s="149">
        <v>78.599999999999994</v>
      </c>
      <c r="BM8" s="149">
        <v>78.099999999999994</v>
      </c>
      <c r="BN8" s="149">
        <v>77.5</v>
      </c>
      <c r="BO8" s="149">
        <v>83.9</v>
      </c>
      <c r="BP8" s="142">
        <v>84.2</v>
      </c>
      <c r="BQ8" s="142">
        <v>81.099999999999994</v>
      </c>
      <c r="BR8" s="142">
        <v>79.8</v>
      </c>
      <c r="BS8" s="142">
        <v>81.7</v>
      </c>
      <c r="BT8" s="142">
        <v>82.3</v>
      </c>
      <c r="BU8" s="142">
        <v>70.400000000000006</v>
      </c>
      <c r="BV8" s="142">
        <v>65.8</v>
      </c>
      <c r="BW8" s="142">
        <v>65</v>
      </c>
      <c r="BX8" s="142">
        <v>63.3</v>
      </c>
      <c r="BY8" s="142">
        <v>64.7</v>
      </c>
      <c r="BZ8" s="142">
        <v>68.7</v>
      </c>
      <c r="CA8" s="149">
        <v>30488</v>
      </c>
      <c r="CB8" s="149">
        <v>30979</v>
      </c>
      <c r="CC8" s="149">
        <v>34348</v>
      </c>
      <c r="CD8" s="149">
        <v>35214</v>
      </c>
      <c r="CE8" s="149">
        <v>34619</v>
      </c>
      <c r="CF8" s="149">
        <v>35788</v>
      </c>
      <c r="CG8" s="149">
        <v>37855</v>
      </c>
      <c r="CH8" s="149">
        <v>39289</v>
      </c>
      <c r="CI8" s="149">
        <v>40846</v>
      </c>
      <c r="CJ8" s="149">
        <v>41075</v>
      </c>
      <c r="CK8" s="142">
        <v>62428</v>
      </c>
      <c r="CL8" s="149">
        <v>8525</v>
      </c>
      <c r="CM8" s="149">
        <v>8955</v>
      </c>
      <c r="CN8" s="149">
        <v>9532</v>
      </c>
      <c r="CO8" s="149">
        <v>10205</v>
      </c>
      <c r="CP8" s="149">
        <v>10193</v>
      </c>
      <c r="CQ8" s="149">
        <v>10602</v>
      </c>
      <c r="CR8" s="149">
        <v>11234</v>
      </c>
      <c r="CS8" s="149">
        <v>11512</v>
      </c>
      <c r="CT8" s="149">
        <v>11831</v>
      </c>
      <c r="CU8" s="149">
        <v>11652</v>
      </c>
      <c r="CV8" s="142">
        <v>18236</v>
      </c>
      <c r="CW8" s="149">
        <v>67.900000000000006</v>
      </c>
      <c r="CX8" s="149">
        <v>62.2</v>
      </c>
      <c r="CY8" s="149">
        <v>58.8</v>
      </c>
      <c r="CZ8" s="149">
        <v>57.5</v>
      </c>
      <c r="DA8" s="149">
        <v>57.2</v>
      </c>
      <c r="DB8" s="149">
        <v>63.3</v>
      </c>
      <c r="DC8" s="149">
        <v>68.5</v>
      </c>
      <c r="DD8" s="149">
        <v>67.099999999999994</v>
      </c>
      <c r="DE8" s="149">
        <v>66.900000000000006</v>
      </c>
      <c r="DF8" s="149">
        <v>68.099999999999994</v>
      </c>
      <c r="DG8" s="149">
        <v>56.1</v>
      </c>
      <c r="DH8" s="149">
        <v>14.3</v>
      </c>
      <c r="DI8" s="149">
        <v>14.2</v>
      </c>
      <c r="DJ8" s="149">
        <v>14.1</v>
      </c>
      <c r="DK8" s="149">
        <v>14</v>
      </c>
      <c r="DL8" s="149">
        <v>14.2</v>
      </c>
      <c r="DM8" s="149">
        <v>17.5</v>
      </c>
      <c r="DN8" s="149">
        <v>17.5</v>
      </c>
      <c r="DO8" s="149">
        <v>17.3</v>
      </c>
      <c r="DP8" s="149">
        <v>17.899999999999999</v>
      </c>
      <c r="DQ8" s="149">
        <v>18</v>
      </c>
      <c r="DR8" s="149">
        <v>26.4</v>
      </c>
      <c r="DS8" s="149">
        <v>177</v>
      </c>
      <c r="DT8" s="149">
        <v>179.5</v>
      </c>
      <c r="DU8" s="149">
        <v>160.69999999999999</v>
      </c>
      <c r="DV8" s="149">
        <v>145.69999999999999</v>
      </c>
      <c r="DW8" s="149">
        <v>145.30000000000001</v>
      </c>
      <c r="DX8" s="149">
        <v>120.5</v>
      </c>
      <c r="DY8" s="149">
        <v>124.2</v>
      </c>
      <c r="DZ8" s="149">
        <v>121.6</v>
      </c>
      <c r="EA8" s="149">
        <v>118.9</v>
      </c>
      <c r="EB8" s="149">
        <v>121.9</v>
      </c>
      <c r="EC8" s="149">
        <v>54.5</v>
      </c>
      <c r="ED8" s="142">
        <v>64.400000000000006</v>
      </c>
      <c r="EE8" s="142">
        <v>64</v>
      </c>
      <c r="EF8" s="142">
        <v>65</v>
      </c>
      <c r="EG8" s="142">
        <v>65.599999999999994</v>
      </c>
      <c r="EH8" s="142">
        <v>65.2</v>
      </c>
      <c r="EI8" s="142">
        <v>54.6</v>
      </c>
      <c r="EJ8" s="142">
        <v>56.9</v>
      </c>
      <c r="EK8" s="142">
        <v>58.1</v>
      </c>
      <c r="EL8" s="142">
        <v>59.4</v>
      </c>
      <c r="EM8" s="142">
        <v>59.1</v>
      </c>
      <c r="EN8" s="142">
        <v>57</v>
      </c>
      <c r="EO8" s="142">
        <v>82.1</v>
      </c>
      <c r="EP8" s="142">
        <v>76.900000000000006</v>
      </c>
      <c r="EQ8" s="142">
        <v>77.7</v>
      </c>
      <c r="ER8" s="142">
        <v>79.400000000000006</v>
      </c>
      <c r="ES8" s="142">
        <v>75.599999999999994</v>
      </c>
      <c r="ET8" s="142">
        <v>71.7</v>
      </c>
      <c r="EU8" s="142">
        <v>72.900000000000006</v>
      </c>
      <c r="EV8" s="142">
        <v>73.900000000000006</v>
      </c>
      <c r="EW8" s="142">
        <v>74.3</v>
      </c>
      <c r="EX8" s="142">
        <v>72.2</v>
      </c>
      <c r="EY8" s="142">
        <v>70.400000000000006</v>
      </c>
      <c r="EZ8" s="149">
        <v>56556732</v>
      </c>
      <c r="FA8" s="149">
        <v>57129919</v>
      </c>
      <c r="FB8" s="149">
        <v>57510899</v>
      </c>
      <c r="FC8" s="149">
        <v>58649430</v>
      </c>
      <c r="FD8" s="149">
        <v>58797564</v>
      </c>
      <c r="FE8" s="149">
        <v>41891213</v>
      </c>
      <c r="FF8" s="149">
        <v>42806727</v>
      </c>
      <c r="FG8" s="149">
        <v>43530781</v>
      </c>
      <c r="FH8" s="149">
        <v>44196357</v>
      </c>
      <c r="FI8" s="149">
        <v>45484013</v>
      </c>
      <c r="FJ8" s="149">
        <v>50999060</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77</v>
      </c>
      <c r="C10" s="120" t="s">
        <v>175</v>
      </c>
      <c r="D10" s="120" t="s">
        <v>176</v>
      </c>
      <c r="E10" s="120" t="s">
        <v>177</v>
      </c>
      <c r="F10" s="120" t="s">
        <v>9</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40</v>
      </c>
      <c r="B11" s="126" t="str">
        <f>IF(VALUE($B$6)=0,"",IF(VALUE($B$6)&gt;2022,"R"&amp;TEXT(VALUE($B$6)-2022,"00"),"H"&amp;VALUE($B$6)-1992))</f>
        <v>R01</v>
      </c>
      <c r="C11" s="126" t="str">
        <f>IF(VALUE($B$6)=0,"",IF(VALUE($B$6)&gt;2021,"R"&amp;TEXT(VALUE($B$6)-2021,"00"),"H"&amp;VALUE($B$6)-1991))</f>
        <v>R02</v>
      </c>
      <c r="D11" s="126" t="str">
        <f>IF(VALUE($B$6)=0,"",IF(VALUE($B$6)&gt;2020,"R"&amp;TEXT(VALUE($B$6)-2020,"00"),"H"&amp;VALUE($B$6)-1990))</f>
        <v>R03</v>
      </c>
      <c r="E11" s="126" t="str">
        <f>IF(VALUE($B$6)=0,"",IF(VALUE($B$6)&gt;2019,"R"&amp;TEXT(VALUE($B$6)-2019,"00"),"H"&amp;VALUE($B$6)-1989))</f>
        <v>R04</v>
      </c>
      <c r="F11" s="126" t="str">
        <f>IF(VALUE($B$6)=0,"",IF(VALUE($B$6)&gt;2018,"R"&amp;TEXT(VALUE($B$6)-2018,"00"),"H"&amp;VALUE($B$6)-1988))</f>
        <v>R05</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嶋田　智志</cp:lastModifiedBy>
  <cp:lastPrinted>2025-01-27T06:44:20Z</cp:lastPrinted>
  <dcterms:created xsi:type="dcterms:W3CDTF">2025-01-16T06:41:28Z</dcterms:created>
  <dcterms:modified xsi:type="dcterms:W3CDTF">2025-01-29T04:58:15Z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2025-01-29T04:58:15Z</vt:filetime>
  </property>
</Properties>
</file>