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8小矢部市\下水道（法適用）\"/>
    </mc:Choice>
  </mc:AlternateContent>
  <xr:revisionPtr revIDLastSave="0" documentId="13_ncr:1_{AEB4EBB6-07A9-4F3A-B7CC-3303AF478C86}" xr6:coauthVersionLast="36" xr6:coauthVersionMax="36" xr10:uidLastSave="{00000000-0000-0000-0000-000000000000}"/>
  <workbookProtection workbookAlgorithmName="SHA-512" workbookHashValue="1rTMRzSofITFdkpMuvgB/el1UL6T6stEXVOBsvWuvctDIS1i/SjnZbVqg0FfGGKLF4LadZ1kqMu2x+xiYeFJ3w==" workbookSaltValue="HYPDT14iXR2cwUlUk4pis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<sst xmlns="http://schemas.openxmlformats.org/spreadsheetml/2006/main" count="257" uniqueCount="115">
  <si>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</si>
  <si>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</si>
  <si>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</si>
  <si>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</si>
  <si>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</si>
  <si>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</si>
  <si>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</si>
  <si>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</si>
  <si>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</si>
  <si>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</si>
  <si>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</si>
  <si>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</si>
  <si>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</si>
  <si>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</si>
  <si>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</si>
  <si>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</si>
  <si>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</si>
  <si>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</si>
  <si>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</si>
  <si>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</si>
  <si>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</si>
  <si>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</si>
  <si>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</si>
  <si>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</si>
  <si>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</si>
  <si>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</si>
  <si>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</si>
  <si>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</si>
  <si>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</si>
  <si>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</si>
  <si>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</si>
  <si>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</si>
  <si>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</si>
  <si>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</si>
  <si>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</si>
  <si>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</si>
  <si>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</si>
  <si>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</si>
  <si>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</si>
  <si>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</si>
  <si>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</si>
  <si>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</si>
  <si>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</si>
  <si>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</si>
  <si>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</si>
  <si>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</si>
  <si>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</si>
  <si>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</si>
  <si>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</si>
  <si>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</si>
  <si>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</si>
  <si>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</si>
  <si>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</si>
  <si>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</si>
  <si>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</si>
  <si>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</si>
  <si>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</si>
  <si>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</si>
  <si>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</si>
  <si>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</si>
  <si>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</si>
  <si>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</si>
  <si>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</si>
  <si>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</si>
  <si>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</si>
  <si>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</si>
  <si>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</si>
  <si>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</si>
  <si>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</si>
  <si>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</si>
  <si>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</si>
  <si>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</si>
  <si>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</si>
  <si>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</si>
  <si>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</si>
  <si>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</si>
  <si>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</si>
  <si>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</si>
  <si>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</si>
  <si>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</si>
  <si>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</si>
  <si>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</si>
  <si>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</si>
  <si>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</si>
  <si>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</si>
  <si>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</si>
  <si>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</si>
  <si>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</si>
  <si>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</si>
  <si>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</si>
  <si>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</si>
  <si>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</si>
  <si>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</si>
  <si>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</si>
  <si>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</si>
  <si>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</si>
  <si>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</si>
  <si>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</si>
  <si>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</si>
  <si>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</si>
  <si>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</si>
  <si>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</si>
  <si>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</si>
  <si>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</si>
  <si>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</si>
  <si>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</si>
  <si>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</si>
  <si>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</si>
  <si>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</si>
  <si>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</si>
  <si>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</si>
  <si>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</si>
  <si>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④企業債残高対事業規模比率
　類似団体平均値の約4倍となっており、その要因としては、投資効率の低さから高水準となっている投資規模に対して使用料水準が低いことや、国の提唱する『汚水処理10年概成』に向けて下水道を整備中であることが挙げられる。</t>
    <rPh sb="23" eb="24">
      <t>ヤク</t>
    </rPh>
    <phoneticPr fontId="4"/>
  </si>
  <si>
    <t>①有形固定資産減価償却率
　法適用後の経過年数が少ないため、類似団体平均値を下回っている。
②管渠老朽化率及び③管渠改善率
　法定耐用年数(50年)を経過した管渠はなく、改築・更新時期を迎える段階にはない。（H6.3.31供用開始)</t>
    <phoneticPr fontId="4"/>
  </si>
  <si>
    <t>　投資効率の低さから高水準となっている投資規模に対して使用料水準が低いことにより生ずる資金不足は、専ら一般会計からの多額の繰出金(基準外の繰出しを含む。)、すなわち公費で解消されており、これらの原資が市税であることを踏まえれば、建設整備が完了し、施設更新・維持管理に移行する時期には、適正な使用料水準への見直しを検討する必要がある。
　また、現在計画している下水道未普及地域への施設整備においても、使用料水準と投資効率とを十分に比較検討し、汚水処理の整備手法を含めた更なる見直しを行うことも必要である。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</si>
</sst>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90-48E0-BD53-56E7491472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0.17</c:v>
                </c:pt>
              </c:numCache>
            </c:numRef>
          </c:val>
          <c:smooth val="0"/>
          <c:extLst>
            <c:ext xmlns:c16="http://schemas.microsoft.com/office/drawing/2014/chart" uri="{C3380CC4-5D6E-409C-BE32-E72D297353CC}">
              <c16:uniqueId val="{00000001-A290-48E0-BD53-56E7491472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1F-4E0F-B8B6-DCE43C2709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45.6</c:v>
                </c:pt>
              </c:numCache>
            </c:numRef>
          </c:val>
          <c:smooth val="0"/>
          <c:extLst>
            <c:ext xmlns:c16="http://schemas.microsoft.com/office/drawing/2014/chart" uri="{C3380CC4-5D6E-409C-BE32-E72D297353CC}">
              <c16:uniqueId val="{00000001-3C1F-4E0F-B8B6-DCE43C2709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74.739999999999995</c:v>
                </c:pt>
                <c:pt idx="2">
                  <c:v>73.22</c:v>
                </c:pt>
                <c:pt idx="3">
                  <c:v>74.88</c:v>
                </c:pt>
                <c:pt idx="4">
                  <c:v>76.44</c:v>
                </c:pt>
              </c:numCache>
            </c:numRef>
          </c:val>
          <c:extLst>
            <c:ext xmlns:c16="http://schemas.microsoft.com/office/drawing/2014/chart" uri="{C3380CC4-5D6E-409C-BE32-E72D297353CC}">
              <c16:uniqueId val="{00000000-9441-44ED-9DE1-90377CDEAF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88.66</c:v>
                </c:pt>
              </c:numCache>
            </c:numRef>
          </c:val>
          <c:smooth val="0"/>
          <c:extLst>
            <c:ext xmlns:c16="http://schemas.microsoft.com/office/drawing/2014/chart" uri="{C3380CC4-5D6E-409C-BE32-E72D297353CC}">
              <c16:uniqueId val="{00000001-9441-44ED-9DE1-90377CDEAF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98.83</c:v>
                </c:pt>
                <c:pt idx="2">
                  <c:v>102.55</c:v>
                </c:pt>
                <c:pt idx="3">
                  <c:v>102.11</c:v>
                </c:pt>
                <c:pt idx="4">
                  <c:v>98.63</c:v>
                </c:pt>
              </c:numCache>
            </c:numRef>
          </c:val>
          <c:extLst>
            <c:ext xmlns:c16="http://schemas.microsoft.com/office/drawing/2014/chart" uri="{C3380CC4-5D6E-409C-BE32-E72D297353CC}">
              <c16:uniqueId val="{00000000-1E5A-4485-A301-C778810D5C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102.68</c:v>
                </c:pt>
              </c:numCache>
            </c:numRef>
          </c:val>
          <c:smooth val="0"/>
          <c:extLst>
            <c:ext xmlns:c16="http://schemas.microsoft.com/office/drawing/2014/chart" uri="{C3380CC4-5D6E-409C-BE32-E72D297353CC}">
              <c16:uniqueId val="{00000001-1E5A-4485-A301-C778810D5C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3.07</c:v>
                </c:pt>
                <c:pt idx="2">
                  <c:v>5.48</c:v>
                </c:pt>
                <c:pt idx="3">
                  <c:v>7.81</c:v>
                </c:pt>
                <c:pt idx="4">
                  <c:v>10.119999999999999</c:v>
                </c:pt>
              </c:numCache>
            </c:numRef>
          </c:val>
          <c:extLst>
            <c:ext xmlns:c16="http://schemas.microsoft.com/office/drawing/2014/chart" uri="{C3380CC4-5D6E-409C-BE32-E72D297353CC}">
              <c16:uniqueId val="{00000000-5590-4899-A6D8-2B42C6DE85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33.159999999999997</c:v>
                </c:pt>
              </c:numCache>
            </c:numRef>
          </c:val>
          <c:smooth val="0"/>
          <c:extLst>
            <c:ext xmlns:c16="http://schemas.microsoft.com/office/drawing/2014/chart" uri="{C3380CC4-5D6E-409C-BE32-E72D297353CC}">
              <c16:uniqueId val="{00000001-5590-4899-A6D8-2B42C6DE85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1BD-4EC7-B1CF-FEC91414C0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0.12</c:v>
                </c:pt>
              </c:numCache>
            </c:numRef>
          </c:val>
          <c:smooth val="0"/>
          <c:extLst>
            <c:ext xmlns:c16="http://schemas.microsoft.com/office/drawing/2014/chart" uri="{C3380CC4-5D6E-409C-BE32-E72D297353CC}">
              <c16:uniqueId val="{00000001-B1BD-4EC7-B1CF-FEC91414C0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32C-47BF-B0A9-C6B97BFAF6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58.68</c:v>
                </c:pt>
              </c:numCache>
            </c:numRef>
          </c:val>
          <c:smooth val="0"/>
          <c:extLst>
            <c:ext xmlns:c16="http://schemas.microsoft.com/office/drawing/2014/chart" uri="{C3380CC4-5D6E-409C-BE32-E72D297353CC}">
              <c16:uniqueId val="{00000001-E32C-47BF-B0A9-C6B97BFAF6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48.6</c:v>
                </c:pt>
                <c:pt idx="2">
                  <c:v>45.48</c:v>
                </c:pt>
                <c:pt idx="3">
                  <c:v>43.31</c:v>
                </c:pt>
                <c:pt idx="4">
                  <c:v>48.02</c:v>
                </c:pt>
              </c:numCache>
            </c:numRef>
          </c:val>
          <c:extLst>
            <c:ext xmlns:c16="http://schemas.microsoft.com/office/drawing/2014/chart" uri="{C3380CC4-5D6E-409C-BE32-E72D297353CC}">
              <c16:uniqueId val="{00000000-96ED-4582-91D9-2D51C4E117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45.01</c:v>
                </c:pt>
              </c:numCache>
            </c:numRef>
          </c:val>
          <c:smooth val="0"/>
          <c:extLst>
            <c:ext xmlns:c16="http://schemas.microsoft.com/office/drawing/2014/chart" uri="{C3380CC4-5D6E-409C-BE32-E72D297353CC}">
              <c16:uniqueId val="{00000001-96ED-4582-91D9-2D51C4E117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3957.47</c:v>
                </c:pt>
                <c:pt idx="2">
                  <c:v>3281.1</c:v>
                </c:pt>
                <c:pt idx="3">
                  <c:v>4621.87</c:v>
                </c:pt>
                <c:pt idx="4">
                  <c:v>4555.05</c:v>
                </c:pt>
              </c:numCache>
            </c:numRef>
          </c:val>
          <c:extLst>
            <c:ext xmlns:c16="http://schemas.microsoft.com/office/drawing/2014/chart" uri="{C3380CC4-5D6E-409C-BE32-E72D297353CC}">
              <c16:uniqueId val="{00000000-E4B2-455C-B225-5BCAC210023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1141.98</c:v>
                </c:pt>
              </c:numCache>
            </c:numRef>
          </c:val>
          <c:smooth val="0"/>
          <c:extLst>
            <c:ext xmlns:c16="http://schemas.microsoft.com/office/drawing/2014/chart" uri="{C3380CC4-5D6E-409C-BE32-E72D297353CC}">
              <c16:uniqueId val="{00000001-E4B2-455C-B225-5BCAC210023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98.63</c:v>
                </c:pt>
                <c:pt idx="2">
                  <c:v>96.61</c:v>
                </c:pt>
                <c:pt idx="3">
                  <c:v>92.02</c:v>
                </c:pt>
                <c:pt idx="4">
                  <c:v>98.6</c:v>
                </c:pt>
              </c:numCache>
            </c:numRef>
          </c:val>
          <c:extLst>
            <c:ext xmlns:c16="http://schemas.microsoft.com/office/drawing/2014/chart" uri="{C3380CC4-5D6E-409C-BE32-E72D297353CC}">
              <c16:uniqueId val="{00000000-CB91-4FFF-9568-F61B954E9C6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82.27</c:v>
                </c:pt>
              </c:numCache>
            </c:numRef>
          </c:val>
          <c:smooth val="0"/>
          <c:extLst>
            <c:ext xmlns:c16="http://schemas.microsoft.com/office/drawing/2014/chart" uri="{C3380CC4-5D6E-409C-BE32-E72D297353CC}">
              <c16:uniqueId val="{00000001-CB91-4FFF-9568-F61B954E9C6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158.52000000000001</c:v>
                </c:pt>
                <c:pt idx="2">
                  <c:v>163.47</c:v>
                </c:pt>
                <c:pt idx="3">
                  <c:v>168.82</c:v>
                </c:pt>
                <c:pt idx="4">
                  <c:v>160.46</c:v>
                </c:pt>
              </c:numCache>
            </c:numRef>
          </c:val>
          <c:extLst>
            <c:ext xmlns:c16="http://schemas.microsoft.com/office/drawing/2014/chart" uri="{C3380CC4-5D6E-409C-BE32-E72D297353CC}">
              <c16:uniqueId val="{00000000-749B-4B4E-9466-93D003937B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194.42</c:v>
                </c:pt>
              </c:numCache>
            </c:numRef>
          </c:val>
          <c:smooth val="0"/>
          <c:extLst>
            <c:ext xmlns:c16="http://schemas.microsoft.com/office/drawing/2014/chart" uri="{C3380CC4-5D6E-409C-BE32-E72D297353CC}">
              <c16:uniqueId val="{00000001-749B-4B4E-9466-93D003937B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I6" sqref="BI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小矢部市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28356</v>
      </c>
      <c r="AM8" s="54"/>
      <c r="AN8" s="54"/>
      <c r="AO8" s="54"/>
      <c r="AP8" s="54"/>
      <c r="AQ8" s="54"/>
      <c r="AR8" s="54"/>
      <c r="AS8" s="54"/>
      <c r="AT8" s="53">
        <f>データ!T6</f>
        <v>134.07</v>
      </c>
      <c r="AU8" s="53"/>
      <c r="AV8" s="53"/>
      <c r="AW8" s="53"/>
      <c r="AX8" s="53"/>
      <c r="AY8" s="53"/>
      <c r="AZ8" s="53"/>
      <c r="BA8" s="53"/>
      <c r="BB8" s="53">
        <f>データ!U6</f>
        <v>211.5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40.950000000000003</v>
      </c>
      <c r="J10" s="53"/>
      <c r="K10" s="53"/>
      <c r="L10" s="53"/>
      <c r="M10" s="53"/>
      <c r="N10" s="53"/>
      <c r="O10" s="53"/>
      <c r="P10" s="53">
        <f>データ!P6</f>
        <v>34.89</v>
      </c>
      <c r="Q10" s="53"/>
      <c r="R10" s="53"/>
      <c r="S10" s="53"/>
      <c r="T10" s="53"/>
      <c r="U10" s="53"/>
      <c r="V10" s="53"/>
      <c r="W10" s="53">
        <f>データ!Q6</f>
        <v>76.8</v>
      </c>
      <c r="X10" s="53"/>
      <c r="Y10" s="53"/>
      <c r="Z10" s="53"/>
      <c r="AA10" s="53"/>
      <c r="AB10" s="53"/>
      <c r="AC10" s="53"/>
      <c r="AD10" s="54">
        <f>データ!R6</f>
        <v>3300</v>
      </c>
      <c r="AE10" s="54"/>
      <c r="AF10" s="54"/>
      <c r="AG10" s="54"/>
      <c r="AH10" s="54"/>
      <c r="AI10" s="54"/>
      <c r="AJ10" s="54"/>
      <c r="AK10" s="2"/>
      <c r="AL10" s="54">
        <f>データ!V6</f>
        <v>9837</v>
      </c>
      <c r="AM10" s="54"/>
      <c r="AN10" s="54"/>
      <c r="AO10" s="54"/>
      <c r="AP10" s="54"/>
      <c r="AQ10" s="54"/>
      <c r="AR10" s="54"/>
      <c r="AS10" s="54"/>
      <c r="AT10" s="53">
        <f>データ!W6</f>
        <v>3.72</v>
      </c>
      <c r="AU10" s="53"/>
      <c r="AV10" s="53"/>
      <c r="AW10" s="53"/>
      <c r="AX10" s="53"/>
      <c r="AY10" s="53"/>
      <c r="AZ10" s="53"/>
      <c r="BA10" s="53"/>
      <c r="BB10" s="53">
        <f>データ!X6</f>
        <v>2644.35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4sgz0XVTv5lmma0QMOyoQ573si8blp0wLomej6kPqPyePlnAcKSN+4GqswngqsM6pJziNqrElc2huPzEBFJQQ==" saltValue="zPA7nyRRrew9CaC2C4ix4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162094</v>
      </c>
      <c r="D6" s="19">
        <f t="shared" si="3"/>
        <v>46</v>
      </c>
      <c r="E6" s="19">
        <f t="shared" si="3"/>
        <v>17</v>
      </c>
      <c r="F6" s="19">
        <f t="shared" si="3"/>
        <v>4</v>
      </c>
      <c r="G6" s="19">
        <f t="shared" si="3"/>
        <v>0</v>
      </c>
      <c r="H6" s="19" t="str">
        <f t="shared" si="3"/>
        <v>富山県　小矢部市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40.950000000000003</v>
      </c>
      <c r="P6" s="20">
        <f t="shared" si="3"/>
        <v>34.89</v>
      </c>
      <c r="Q6" s="20">
        <f t="shared" si="3"/>
        <v>76.8</v>
      </c>
      <c r="R6" s="20">
        <f t="shared" si="3"/>
        <v>3300</v>
      </c>
      <c r="S6" s="20">
        <f t="shared" si="3"/>
        <v>28356</v>
      </c>
      <c r="T6" s="20">
        <f t="shared" si="3"/>
        <v>134.07</v>
      </c>
      <c r="U6" s="20">
        <f t="shared" si="3"/>
        <v>211.5</v>
      </c>
      <c r="V6" s="20">
        <f t="shared" si="3"/>
        <v>9837</v>
      </c>
      <c r="W6" s="20">
        <f t="shared" si="3"/>
        <v>3.72</v>
      </c>
      <c r="X6" s="20">
        <f t="shared" si="3"/>
        <v>2644.35</v>
      </c>
      <c r="Y6" s="21" t="str">
        <f>IF(Y7="",NA(),Y7)</f>
        <v>-</v>
      </c>
      <c r="Z6" s="21">
        <f t="shared" ref="Z6:AH6" si="4">IF(Z7="",NA(),Z7)</f>
        <v>98.83</v>
      </c>
      <c r="AA6" s="21">
        <f t="shared" si="4"/>
        <v>102.55</v>
      </c>
      <c r="AB6" s="21">
        <f t="shared" si="4"/>
        <v>102.11</v>
      </c>
      <c r="AC6" s="21">
        <f t="shared" si="4"/>
        <v>98.63</v>
      </c>
      <c r="AD6" s="21" t="str">
        <f t="shared" si="4"/>
        <v>-</v>
      </c>
      <c r="AE6" s="21">
        <f t="shared" si="4"/>
        <v>105.78</v>
      </c>
      <c r="AF6" s="21">
        <f t="shared" si="4"/>
        <v>106.09</v>
      </c>
      <c r="AG6" s="21">
        <f t="shared" si="4"/>
        <v>106.44</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58.68</v>
      </c>
      <c r="AT6" s="20" t="str">
        <f>IF(AT7="","",IF(AT7="-","【-】","【"&amp;SUBSTITUTE(TEXT(AT7,"#,##0.00"),"-","△")&amp;"】"))</f>
        <v>【65.73】</v>
      </c>
      <c r="AU6" s="21" t="str">
        <f>IF(AU7="",NA(),AU7)</f>
        <v>-</v>
      </c>
      <c r="AV6" s="21">
        <f t="shared" ref="AV6:BD6" si="6">IF(AV7="",NA(),AV7)</f>
        <v>48.6</v>
      </c>
      <c r="AW6" s="21">
        <f t="shared" si="6"/>
        <v>45.48</v>
      </c>
      <c r="AX6" s="21">
        <f t="shared" si="6"/>
        <v>43.31</v>
      </c>
      <c r="AY6" s="21">
        <f t="shared" si="6"/>
        <v>48.02</v>
      </c>
      <c r="AZ6" s="21" t="str">
        <f t="shared" si="6"/>
        <v>-</v>
      </c>
      <c r="BA6" s="21">
        <f t="shared" si="6"/>
        <v>44.24</v>
      </c>
      <c r="BB6" s="21">
        <f t="shared" si="6"/>
        <v>43.07</v>
      </c>
      <c r="BC6" s="21">
        <f t="shared" si="6"/>
        <v>45.42</v>
      </c>
      <c r="BD6" s="21">
        <f t="shared" si="6"/>
        <v>45.01</v>
      </c>
      <c r="BE6" s="20" t="str">
        <f>IF(BE7="","",IF(BE7="-","【-】","【"&amp;SUBSTITUTE(TEXT(BE7,"#,##0.00"),"-","△")&amp;"】"))</f>
        <v>【48.91】</v>
      </c>
      <c r="BF6" s="21" t="str">
        <f>IF(BF7="",NA(),BF7)</f>
        <v>-</v>
      </c>
      <c r="BG6" s="21">
        <f t="shared" ref="BG6:BO6" si="7">IF(BG7="",NA(),BG7)</f>
        <v>3957.47</v>
      </c>
      <c r="BH6" s="21">
        <f t="shared" si="7"/>
        <v>3281.1</v>
      </c>
      <c r="BI6" s="21">
        <f t="shared" si="7"/>
        <v>4621.87</v>
      </c>
      <c r="BJ6" s="21">
        <f t="shared" si="7"/>
        <v>4555.05</v>
      </c>
      <c r="BK6" s="21" t="str">
        <f t="shared" si="7"/>
        <v>-</v>
      </c>
      <c r="BL6" s="21">
        <f t="shared" si="7"/>
        <v>1258.43</v>
      </c>
      <c r="BM6" s="21">
        <f t="shared" si="7"/>
        <v>1163.75</v>
      </c>
      <c r="BN6" s="21">
        <f t="shared" si="7"/>
        <v>1195.47</v>
      </c>
      <c r="BO6" s="21">
        <f t="shared" si="7"/>
        <v>1141.98</v>
      </c>
      <c r="BP6" s="20" t="str">
        <f>IF(BP7="","",IF(BP7="-","【-】","【"&amp;SUBSTITUTE(TEXT(BP7,"#,##0.00"),"-","△")&amp;"】"))</f>
        <v>【1,156.82】</v>
      </c>
      <c r="BQ6" s="21" t="str">
        <f>IF(BQ7="",NA(),BQ7)</f>
        <v>-</v>
      </c>
      <c r="BR6" s="21">
        <f t="shared" ref="BR6:BZ6" si="8">IF(BR7="",NA(),BR7)</f>
        <v>98.63</v>
      </c>
      <c r="BS6" s="21">
        <f t="shared" si="8"/>
        <v>96.61</v>
      </c>
      <c r="BT6" s="21">
        <f t="shared" si="8"/>
        <v>92.02</v>
      </c>
      <c r="BU6" s="21">
        <f t="shared" si="8"/>
        <v>98.6</v>
      </c>
      <c r="BV6" s="21" t="str">
        <f t="shared" si="8"/>
        <v>-</v>
      </c>
      <c r="BW6" s="21">
        <f t="shared" si="8"/>
        <v>73.36</v>
      </c>
      <c r="BX6" s="21">
        <f t="shared" si="8"/>
        <v>72.599999999999994</v>
      </c>
      <c r="BY6" s="21">
        <f t="shared" si="8"/>
        <v>69.430000000000007</v>
      </c>
      <c r="BZ6" s="21">
        <f t="shared" si="8"/>
        <v>82.27</v>
      </c>
      <c r="CA6" s="20" t="str">
        <f>IF(CA7="","",IF(CA7="-","【-】","【"&amp;SUBSTITUTE(TEXT(CA7,"#,##0.00"),"-","△")&amp;"】"))</f>
        <v>【75.33】</v>
      </c>
      <c r="CB6" s="21" t="str">
        <f>IF(CB7="",NA(),CB7)</f>
        <v>-</v>
      </c>
      <c r="CC6" s="21">
        <f t="shared" ref="CC6:CK6" si="9">IF(CC7="",NA(),CC7)</f>
        <v>158.52000000000001</v>
      </c>
      <c r="CD6" s="21">
        <f t="shared" si="9"/>
        <v>163.47</v>
      </c>
      <c r="CE6" s="21">
        <f t="shared" si="9"/>
        <v>168.82</v>
      </c>
      <c r="CF6" s="21">
        <f t="shared" si="9"/>
        <v>160.46</v>
      </c>
      <c r="CG6" s="21" t="str">
        <f t="shared" si="9"/>
        <v>-</v>
      </c>
      <c r="CH6" s="21">
        <f t="shared" si="9"/>
        <v>224.88</v>
      </c>
      <c r="CI6" s="21">
        <f t="shared" si="9"/>
        <v>228.64</v>
      </c>
      <c r="CJ6" s="21">
        <f t="shared" si="9"/>
        <v>239.46</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45.6</v>
      </c>
      <c r="CW6" s="20" t="str">
        <f>IF(CW7="","",IF(CW7="-","【-】","【"&amp;SUBSTITUTE(TEXT(CW7,"#,##0.00"),"-","△")&amp;"】"))</f>
        <v>【43.28】</v>
      </c>
      <c r="CX6" s="21" t="str">
        <f>IF(CX7="",NA(),CX7)</f>
        <v>-</v>
      </c>
      <c r="CY6" s="21">
        <f t="shared" ref="CY6:DG6" si="11">IF(CY7="",NA(),CY7)</f>
        <v>74.739999999999995</v>
      </c>
      <c r="CZ6" s="21">
        <f t="shared" si="11"/>
        <v>73.22</v>
      </c>
      <c r="DA6" s="21">
        <f t="shared" si="11"/>
        <v>74.88</v>
      </c>
      <c r="DB6" s="21">
        <f t="shared" si="11"/>
        <v>76.44</v>
      </c>
      <c r="DC6" s="21" t="str">
        <f t="shared" si="11"/>
        <v>-</v>
      </c>
      <c r="DD6" s="21">
        <f t="shared" si="11"/>
        <v>84.19</v>
      </c>
      <c r="DE6" s="21">
        <f t="shared" si="11"/>
        <v>84.34</v>
      </c>
      <c r="DF6" s="21">
        <f t="shared" si="11"/>
        <v>84.34</v>
      </c>
      <c r="DG6" s="21">
        <f t="shared" si="11"/>
        <v>88.66</v>
      </c>
      <c r="DH6" s="20" t="str">
        <f>IF(DH7="","",IF(DH7="-","【-】","【"&amp;SUBSTITUTE(TEXT(DH7,"#,##0.00"),"-","△")&amp;"】"))</f>
        <v>【86.21】</v>
      </c>
      <c r="DI6" s="21" t="str">
        <f>IF(DI7="",NA(),DI7)</f>
        <v>-</v>
      </c>
      <c r="DJ6" s="21">
        <f t="shared" ref="DJ6:DR6" si="12">IF(DJ7="",NA(),DJ7)</f>
        <v>3.07</v>
      </c>
      <c r="DK6" s="21">
        <f t="shared" si="12"/>
        <v>5.48</v>
      </c>
      <c r="DL6" s="21">
        <f t="shared" si="12"/>
        <v>7.81</v>
      </c>
      <c r="DM6" s="21">
        <f t="shared" si="12"/>
        <v>10.119999999999999</v>
      </c>
      <c r="DN6" s="21" t="str">
        <f t="shared" si="12"/>
        <v>-</v>
      </c>
      <c r="DO6" s="21">
        <f t="shared" si="12"/>
        <v>21.36</v>
      </c>
      <c r="DP6" s="21">
        <f t="shared" si="12"/>
        <v>22.79</v>
      </c>
      <c r="DQ6" s="21">
        <f t="shared" si="12"/>
        <v>24.8</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0.17</v>
      </c>
      <c r="EO6" s="20" t="str">
        <f>IF(EO7="","",IF(EO7="-","【-】","【"&amp;SUBSTITUTE(TEXT(EO7,"#,##0.00"),"-","△")&amp;"】"))</f>
        <v>【0.11】</v>
      </c>
    </row>
    <row r="7" spans="1:148" s="22" customFormat="1" x14ac:dyDescent="0.15">
      <c r="A7" s="14"/>
      <c r="B7" s="23">
        <v>2023</v>
      </c>
      <c r="C7" s="23">
        <v>162094</v>
      </c>
      <c r="D7" s="23">
        <v>46</v>
      </c>
      <c r="E7" s="23">
        <v>17</v>
      </c>
      <c r="F7" s="23">
        <v>4</v>
      </c>
      <c r="G7" s="23">
        <v>0</v>
      </c>
      <c r="H7" s="23" t="s">
        <v>96</v>
      </c>
      <c r="I7" s="23" t="s">
        <v>97</v>
      </c>
      <c r="J7" s="23" t="s">
        <v>98</v>
      </c>
      <c r="K7" s="23" t="s">
        <v>99</v>
      </c>
      <c r="L7" s="23" t="s">
        <v>100</v>
      </c>
      <c r="M7" s="23" t="s">
        <v>101</v>
      </c>
      <c r="N7" s="24" t="s">
        <v>102</v>
      </c>
      <c r="O7" s="24">
        <v>40.950000000000003</v>
      </c>
      <c r="P7" s="24">
        <v>34.89</v>
      </c>
      <c r="Q7" s="24">
        <v>76.8</v>
      </c>
      <c r="R7" s="24">
        <v>3300</v>
      </c>
      <c r="S7" s="24">
        <v>28356</v>
      </c>
      <c r="T7" s="24">
        <v>134.07</v>
      </c>
      <c r="U7" s="24">
        <v>211.5</v>
      </c>
      <c r="V7" s="24">
        <v>9837</v>
      </c>
      <c r="W7" s="24">
        <v>3.72</v>
      </c>
      <c r="X7" s="24">
        <v>2644.35</v>
      </c>
      <c r="Y7" s="24" t="s">
        <v>102</v>
      </c>
      <c r="Z7" s="24">
        <v>98.83</v>
      </c>
      <c r="AA7" s="24">
        <v>102.55</v>
      </c>
      <c r="AB7" s="24">
        <v>102.11</v>
      </c>
      <c r="AC7" s="24">
        <v>98.63</v>
      </c>
      <c r="AD7" s="24" t="s">
        <v>102</v>
      </c>
      <c r="AE7" s="24">
        <v>105.78</v>
      </c>
      <c r="AF7" s="24">
        <v>106.09</v>
      </c>
      <c r="AG7" s="24">
        <v>106.44</v>
      </c>
      <c r="AH7" s="24">
        <v>102.68</v>
      </c>
      <c r="AI7" s="24">
        <v>105.09</v>
      </c>
      <c r="AJ7" s="24" t="s">
        <v>102</v>
      </c>
      <c r="AK7" s="24">
        <v>0</v>
      </c>
      <c r="AL7" s="24">
        <v>0</v>
      </c>
      <c r="AM7" s="24">
        <v>0</v>
      </c>
      <c r="AN7" s="24">
        <v>0</v>
      </c>
      <c r="AO7" s="24" t="s">
        <v>102</v>
      </c>
      <c r="AP7" s="24">
        <v>63.96</v>
      </c>
      <c r="AQ7" s="24">
        <v>69.42</v>
      </c>
      <c r="AR7" s="24">
        <v>72.86</v>
      </c>
      <c r="AS7" s="24">
        <v>58.68</v>
      </c>
      <c r="AT7" s="24">
        <v>65.73</v>
      </c>
      <c r="AU7" s="24" t="s">
        <v>102</v>
      </c>
      <c r="AV7" s="24">
        <v>48.6</v>
      </c>
      <c r="AW7" s="24">
        <v>45.48</v>
      </c>
      <c r="AX7" s="24">
        <v>43.31</v>
      </c>
      <c r="AY7" s="24">
        <v>48.02</v>
      </c>
      <c r="AZ7" s="24" t="s">
        <v>102</v>
      </c>
      <c r="BA7" s="24">
        <v>44.24</v>
      </c>
      <c r="BB7" s="24">
        <v>43.07</v>
      </c>
      <c r="BC7" s="24">
        <v>45.42</v>
      </c>
      <c r="BD7" s="24">
        <v>45.01</v>
      </c>
      <c r="BE7" s="24">
        <v>48.91</v>
      </c>
      <c r="BF7" s="24" t="s">
        <v>102</v>
      </c>
      <c r="BG7" s="24">
        <v>3957.47</v>
      </c>
      <c r="BH7" s="24">
        <v>3281.1</v>
      </c>
      <c r="BI7" s="24">
        <v>4621.87</v>
      </c>
      <c r="BJ7" s="24">
        <v>4555.05</v>
      </c>
      <c r="BK7" s="24" t="s">
        <v>102</v>
      </c>
      <c r="BL7" s="24">
        <v>1258.43</v>
      </c>
      <c r="BM7" s="24">
        <v>1163.75</v>
      </c>
      <c r="BN7" s="24">
        <v>1195.47</v>
      </c>
      <c r="BO7" s="24">
        <v>1141.98</v>
      </c>
      <c r="BP7" s="24">
        <v>1156.82</v>
      </c>
      <c r="BQ7" s="24" t="s">
        <v>102</v>
      </c>
      <c r="BR7" s="24">
        <v>98.63</v>
      </c>
      <c r="BS7" s="24">
        <v>96.61</v>
      </c>
      <c r="BT7" s="24">
        <v>92.02</v>
      </c>
      <c r="BU7" s="24">
        <v>98.6</v>
      </c>
      <c r="BV7" s="24" t="s">
        <v>102</v>
      </c>
      <c r="BW7" s="24">
        <v>73.36</v>
      </c>
      <c r="BX7" s="24">
        <v>72.599999999999994</v>
      </c>
      <c r="BY7" s="24">
        <v>69.430000000000007</v>
      </c>
      <c r="BZ7" s="24">
        <v>82.27</v>
      </c>
      <c r="CA7" s="24">
        <v>75.33</v>
      </c>
      <c r="CB7" s="24" t="s">
        <v>102</v>
      </c>
      <c r="CC7" s="24">
        <v>158.52000000000001</v>
      </c>
      <c r="CD7" s="24">
        <v>163.47</v>
      </c>
      <c r="CE7" s="24">
        <v>168.82</v>
      </c>
      <c r="CF7" s="24">
        <v>160.46</v>
      </c>
      <c r="CG7" s="24" t="s">
        <v>102</v>
      </c>
      <c r="CH7" s="24">
        <v>224.88</v>
      </c>
      <c r="CI7" s="24">
        <v>228.64</v>
      </c>
      <c r="CJ7" s="24">
        <v>239.46</v>
      </c>
      <c r="CK7" s="24">
        <v>194.42</v>
      </c>
      <c r="CL7" s="24">
        <v>215.73</v>
      </c>
      <c r="CM7" s="24" t="s">
        <v>102</v>
      </c>
      <c r="CN7" s="24" t="s">
        <v>102</v>
      </c>
      <c r="CO7" s="24" t="s">
        <v>102</v>
      </c>
      <c r="CP7" s="24" t="s">
        <v>102</v>
      </c>
      <c r="CQ7" s="24" t="s">
        <v>102</v>
      </c>
      <c r="CR7" s="24" t="s">
        <v>102</v>
      </c>
      <c r="CS7" s="24">
        <v>42.4</v>
      </c>
      <c r="CT7" s="24">
        <v>42.28</v>
      </c>
      <c r="CU7" s="24">
        <v>41.06</v>
      </c>
      <c r="CV7" s="24">
        <v>45.6</v>
      </c>
      <c r="CW7" s="24">
        <v>43.28</v>
      </c>
      <c r="CX7" s="24" t="s">
        <v>102</v>
      </c>
      <c r="CY7" s="24">
        <v>74.739999999999995</v>
      </c>
      <c r="CZ7" s="24">
        <v>73.22</v>
      </c>
      <c r="DA7" s="24">
        <v>74.88</v>
      </c>
      <c r="DB7" s="24">
        <v>76.44</v>
      </c>
      <c r="DC7" s="24" t="s">
        <v>102</v>
      </c>
      <c r="DD7" s="24">
        <v>84.19</v>
      </c>
      <c r="DE7" s="24">
        <v>84.34</v>
      </c>
      <c r="DF7" s="24">
        <v>84.34</v>
      </c>
      <c r="DG7" s="24">
        <v>88.66</v>
      </c>
      <c r="DH7" s="24">
        <v>86.21</v>
      </c>
      <c r="DI7" s="24" t="s">
        <v>102</v>
      </c>
      <c r="DJ7" s="24">
        <v>3.07</v>
      </c>
      <c r="DK7" s="24">
        <v>5.48</v>
      </c>
      <c r="DL7" s="24">
        <v>7.81</v>
      </c>
      <c r="DM7" s="24">
        <v>10.119999999999999</v>
      </c>
      <c r="DN7" s="24" t="s">
        <v>102</v>
      </c>
      <c r="DO7" s="24">
        <v>21.36</v>
      </c>
      <c r="DP7" s="24">
        <v>22.79</v>
      </c>
      <c r="DQ7" s="24">
        <v>24.8</v>
      </c>
      <c r="DR7" s="24">
        <v>33.159999999999997</v>
      </c>
      <c r="DS7" s="24">
        <v>29.62</v>
      </c>
      <c r="DT7" s="24" t="s">
        <v>102</v>
      </c>
      <c r="DU7" s="24">
        <v>0</v>
      </c>
      <c r="DV7" s="24">
        <v>0</v>
      </c>
      <c r="DW7" s="24">
        <v>0</v>
      </c>
      <c r="DX7" s="24">
        <v>0</v>
      </c>
      <c r="DY7" s="24" t="s">
        <v>102</v>
      </c>
      <c r="DZ7" s="24">
        <v>0.01</v>
      </c>
      <c r="EA7" s="24">
        <v>0.01</v>
      </c>
      <c r="EB7" s="24">
        <v>0.02</v>
      </c>
      <c r="EC7" s="24">
        <v>0.12</v>
      </c>
      <c r="ED7" s="24">
        <v>0.09</v>
      </c>
      <c r="EE7" s="24" t="s">
        <v>102</v>
      </c>
      <c r="EF7" s="24">
        <v>0</v>
      </c>
      <c r="EG7" s="24">
        <v>0</v>
      </c>
      <c r="EH7" s="24">
        <v>0</v>
      </c>
      <c r="EI7" s="24">
        <v>0</v>
      </c>
      <c r="EJ7" s="24" t="s">
        <v>102</v>
      </c>
      <c r="EK7" s="24">
        <v>0.39</v>
      </c>
      <c r="EL7" s="24">
        <v>0.1</v>
      </c>
      <c r="EM7" s="24">
        <v>0.08</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2025-01-24T07:10:57Z</dcterms:created>
  <dcterms:modified xsi:type="dcterms:W3CDTF">2025-01-30T04:32:51Z</dcterms:modified>
  <cp:category/>
</cp:coreProperties>
</file>