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7砺波市○\下水道（法適用）\"/>
    </mc:Choice>
  </mc:AlternateContent>
  <xr:revisionPtr revIDLastSave="0" documentId="13_ncr:1_{DE60040C-723D-4F4A-9C23-0D033AEC9D59}" xr6:coauthVersionLast="36" xr6:coauthVersionMax="36" xr10:uidLastSave="{00000000-0000-0000-0000-000000000000}"/>
  <workbookProtection workbookAlgorithmName="SHA-512" workbookHashValue="TnUKtFdaLF3WdxUBwT6z0EsX2ZrzZLRXBCYPgoDCAXyjOFJGga4eHdSOZVaojpJqJBrEyEY7AUsFEDItKfw88Q==" workbookSaltValue="03BEeqIt/AqzyJ+vLDA+V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L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<sst xmlns="http://schemas.openxmlformats.org/spreadsheetml/2006/main" count="257" uniqueCount="116">
  <si>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</si>
  <si>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</si>
  <si>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</si>
  <si>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</si>
  <si>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</si>
  <si>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</si>
  <si>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</si>
  <si>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</si>
  <si>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</si>
  <si>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</si>
  <si>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</si>
  <si>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</si>
  <si>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</si>
  <si>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</si>
  <si>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</si>
  <si>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</si>
  <si>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</si>
  <si>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</si>
  <si>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</si>
  <si>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</si>
  <si>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</si>
  <si>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</si>
  <si>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</si>
  <si>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</si>
  <si>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</si>
  <si>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</si>
  <si>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</si>
  <si>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</si>
  <si>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</si>
  <si>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</si>
  <si>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</si>
  <si>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</si>
  <si>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</si>
  <si>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</si>
  <si>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</si>
  <si>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</si>
  <si>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</si>
  <si>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</si>
  <si>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</si>
  <si>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</si>
  <si>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</si>
  <si>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</si>
  <si>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</si>
  <si>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</si>
  <si>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</si>
  <si>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</si>
  <si>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</si>
  <si>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</si>
  <si>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</si>
  <si>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</si>
  <si>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</si>
  <si>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</si>
  <si>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</si>
  <si>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</si>
  <si>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</si>
  <si>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</si>
  <si>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</si>
  <si>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</si>
  <si>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</si>
  <si>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</si>
  <si>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</si>
  <si>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</si>
  <si>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</si>
  <si>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</si>
  <si>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</si>
  <si>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</si>
  <si>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</si>
  <si>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</si>
  <si>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</si>
  <si>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</si>
  <si>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</si>
  <si>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</si>
  <si>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</si>
  <si>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</si>
  <si>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</si>
  <si>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</si>
  <si>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</si>
  <si>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</si>
  <si>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</si>
  <si>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</si>
  <si>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</si>
  <si>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</si>
  <si>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</si>
  <si>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</si>
  <si>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</si>
  <si>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</si>
  <si>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</si>
  <si>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</si>
  <si>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</si>
  <si>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</si>
  <si>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</si>
  <si>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</si>
  <si>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</si>
  <si>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</si>
  <si>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</si>
  <si>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</si>
  <si>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</si>
  <si>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</si>
  <si>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</si>
  <si>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</si>
  <si>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</si>
  <si>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</si>
  <si>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</si>
  <si>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</si>
  <si>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</si>
  <si>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</si>
  <si>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</si>
  <si>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</si>
  <si>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</si>
  <si>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</si>
  <si>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</si>
  <si>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</si>
  <si>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</si>
  <si>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①経常収支比率：100%を上回る黒字のまま推移しており、引き続き健全な経営に努め、将来の更新投資等に充てる財源を確実にストックしていく必要がある。
②累積欠損金比率：累積欠損金は生じていないが、今後も使用料収入の確保と維持管理費の節減に注力する必要がある。
③流動比率、④企業債残高対事業規模比率：本市の公共下水道事業は整備が完了しており、企業債の償還は順次終了するが、一方で使用料収入は横ばいが見込まれる。企業債残高対事業規模比率は</t>
    </r>
    <r>
      <rPr>
        <sz val="11"/>
        <rFont val="ＭＳ ゴシック"/>
        <family val="3"/>
        <charset val="128"/>
      </rPr>
      <t>将来的に類似団体の平均値並みに下降していく見込みだが、流動比率については維持管理費の節減に努め、確実に現金を確保し改善していく必要がある。
⑤経費回収率：使用料で回収すべき経費を賄えている。将来の更新に備え、引き続き財源を確保していく必要がある。
⑥汚水処理原価：類似団体に比べて低い水準であることに加え、汚水処理費自体は縮減傾向にある。今後も継続して経費の削減に努めたい。
⑦施設利用率：該当施設なし
⑧水洗化率：類似団体よりも高い水準であり、更なる向上に向けて広報・啓発に引き続き努めたい。</t>
    </r>
    <rPh sb="217" eb="220">
      <t>ショウライテキ</t>
    </rPh>
    <phoneticPr fontId="17"/>
  </si>
  <si>
    <r>
      <t>①有形固定資産減価償却率：類似団体に比べて減価償却は進行していないが、将来の更新に備え確実に財源を確保しておく必要がある。
②管渠老朽化率、③管渠改善率：本市の公共下水道事業については、平成３年の供用開始で、管渠については法定耐用年数を経過していないため、当面大規模な施設更新は見込んでいない。
　</t>
    </r>
    <r>
      <rPr>
        <sz val="11"/>
        <rFont val="ＭＳ ゴシック"/>
        <family val="3"/>
        <charset val="128"/>
      </rPr>
      <t>令和５年度に改定したストックマネジメント計画に基づき、計画的・効果的な更新を行う。</t>
    </r>
    <rPh sb="149" eb="151">
      <t>レイワ</t>
    </rPh>
    <rPh sb="155" eb="157">
      <t>カイテイ</t>
    </rPh>
    <phoneticPr fontId="17"/>
  </si>
  <si>
    <t>　本市の公共下水道事業は整備が完了しているため、水洗化率は高い水準で推移しており、現段階では汚水処理に要する費用も使用料収入によって賄えている。一方で、既にある程度の水洗化率に達していることから、使用料収入は今後横ばいが見込まれる。したがって、維持管理費の節減に努めることで、将来の更新も見据えた更なる経営状況の改善を図る必要がある。
　なお、経営戦略については令和元年度に策定しており、令和６年度に見直しを予定している。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</si>
</sst>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D8-41A9-84F9-B3DBF1DF0B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7.0000000000000007E-2</c:v>
                </c:pt>
                <c:pt idx="4">
                  <c:v>0.06</c:v>
                </c:pt>
              </c:numCache>
            </c:numRef>
          </c:val>
          <c:smooth val="0"/>
          <c:extLst>
            <c:ext xmlns:c16="http://schemas.microsoft.com/office/drawing/2014/chart" uri="{C3380CC4-5D6E-409C-BE32-E72D297353CC}">
              <c16:uniqueId val="{00000001-66D8-41A9-84F9-B3DBF1DF0B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0-4474-B06C-A9EBFF95B2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55.78</c:v>
                </c:pt>
                <c:pt idx="3">
                  <c:v>54.86</c:v>
                </c:pt>
                <c:pt idx="4">
                  <c:v>55.04</c:v>
                </c:pt>
              </c:numCache>
            </c:numRef>
          </c:val>
          <c:smooth val="0"/>
          <c:extLst>
            <c:ext xmlns:c16="http://schemas.microsoft.com/office/drawing/2014/chart" uri="{C3380CC4-5D6E-409C-BE32-E72D297353CC}">
              <c16:uniqueId val="{00000001-48C0-4474-B06C-A9EBFF95B2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96.94</c:v>
                </c:pt>
                <c:pt idx="2">
                  <c:v>97.37</c:v>
                </c:pt>
                <c:pt idx="3">
                  <c:v>97.53</c:v>
                </c:pt>
                <c:pt idx="4">
                  <c:v>97.39</c:v>
                </c:pt>
              </c:numCache>
            </c:numRef>
          </c:val>
          <c:extLst>
            <c:ext xmlns:c16="http://schemas.microsoft.com/office/drawing/2014/chart" uri="{C3380CC4-5D6E-409C-BE32-E72D297353CC}">
              <c16:uniqueId val="{00000000-7CB6-4A16-A849-92C9FB3D4A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91.78</c:v>
                </c:pt>
                <c:pt idx="3">
                  <c:v>91.37</c:v>
                </c:pt>
                <c:pt idx="4">
                  <c:v>91.92</c:v>
                </c:pt>
              </c:numCache>
            </c:numRef>
          </c:val>
          <c:smooth val="0"/>
          <c:extLst>
            <c:ext xmlns:c16="http://schemas.microsoft.com/office/drawing/2014/chart" uri="{C3380CC4-5D6E-409C-BE32-E72D297353CC}">
              <c16:uniqueId val="{00000001-7CB6-4A16-A849-92C9FB3D4A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151.63999999999999</c:v>
                </c:pt>
                <c:pt idx="2">
                  <c:v>105.35</c:v>
                </c:pt>
                <c:pt idx="3">
                  <c:v>105.72</c:v>
                </c:pt>
                <c:pt idx="4">
                  <c:v>105.92</c:v>
                </c:pt>
              </c:numCache>
            </c:numRef>
          </c:val>
          <c:extLst>
            <c:ext xmlns:c16="http://schemas.microsoft.com/office/drawing/2014/chart" uri="{C3380CC4-5D6E-409C-BE32-E72D297353CC}">
              <c16:uniqueId val="{00000000-F3AA-43A3-9822-068ACB58C6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104.64</c:v>
                </c:pt>
                <c:pt idx="3">
                  <c:v>105.35</c:v>
                </c:pt>
                <c:pt idx="4">
                  <c:v>106.8</c:v>
                </c:pt>
              </c:numCache>
            </c:numRef>
          </c:val>
          <c:smooth val="0"/>
          <c:extLst>
            <c:ext xmlns:c16="http://schemas.microsoft.com/office/drawing/2014/chart" uri="{C3380CC4-5D6E-409C-BE32-E72D297353CC}">
              <c16:uniqueId val="{00000001-F3AA-43A3-9822-068ACB58C6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3.28</c:v>
                </c:pt>
                <c:pt idx="2">
                  <c:v>6.48</c:v>
                </c:pt>
                <c:pt idx="3">
                  <c:v>9.66</c:v>
                </c:pt>
                <c:pt idx="4">
                  <c:v>12.09</c:v>
                </c:pt>
              </c:numCache>
            </c:numRef>
          </c:val>
          <c:extLst>
            <c:ext xmlns:c16="http://schemas.microsoft.com/office/drawing/2014/chart" uri="{C3380CC4-5D6E-409C-BE32-E72D297353CC}">
              <c16:uniqueId val="{00000000-B2FD-4028-AD22-BD2CD857BA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26.89</c:v>
                </c:pt>
                <c:pt idx="3">
                  <c:v>29.42</c:v>
                </c:pt>
                <c:pt idx="4">
                  <c:v>31.14</c:v>
                </c:pt>
              </c:numCache>
            </c:numRef>
          </c:val>
          <c:smooth val="0"/>
          <c:extLst>
            <c:ext xmlns:c16="http://schemas.microsoft.com/office/drawing/2014/chart" uri="{C3380CC4-5D6E-409C-BE32-E72D297353CC}">
              <c16:uniqueId val="{00000001-B2FD-4028-AD22-BD2CD857BA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3A-41BA-850B-3E028A7042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0.75</c:v>
                </c:pt>
                <c:pt idx="3" formatCode="#,##0.00;&quot;△&quot;#,##0.00;&quot;-&quot;">
                  <c:v>0.74</c:v>
                </c:pt>
                <c:pt idx="4" formatCode="#,##0.00;&quot;△&quot;#,##0.00;&quot;-&quot;">
                  <c:v>0.76</c:v>
                </c:pt>
              </c:numCache>
            </c:numRef>
          </c:val>
          <c:smooth val="0"/>
          <c:extLst>
            <c:ext xmlns:c16="http://schemas.microsoft.com/office/drawing/2014/chart" uri="{C3380CC4-5D6E-409C-BE32-E72D297353CC}">
              <c16:uniqueId val="{00000001-323A-41BA-850B-3E028A7042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39-4C4B-8EA9-20D9487009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25.76</c:v>
                </c:pt>
                <c:pt idx="3">
                  <c:v>26.07</c:v>
                </c:pt>
                <c:pt idx="4">
                  <c:v>26.89</c:v>
                </c:pt>
              </c:numCache>
            </c:numRef>
          </c:val>
          <c:smooth val="0"/>
          <c:extLst>
            <c:ext xmlns:c16="http://schemas.microsoft.com/office/drawing/2014/chart" uri="{C3380CC4-5D6E-409C-BE32-E72D297353CC}">
              <c16:uniqueId val="{00000001-3739-4C4B-8EA9-20D9487009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40.71</c:v>
                </c:pt>
                <c:pt idx="2">
                  <c:v>29.17</c:v>
                </c:pt>
                <c:pt idx="3">
                  <c:v>20.59</c:v>
                </c:pt>
                <c:pt idx="4">
                  <c:v>21.04</c:v>
                </c:pt>
              </c:numCache>
            </c:numRef>
          </c:val>
          <c:extLst>
            <c:ext xmlns:c16="http://schemas.microsoft.com/office/drawing/2014/chart" uri="{C3380CC4-5D6E-409C-BE32-E72D297353CC}">
              <c16:uniqueId val="{00000000-927A-4AD4-9B42-1DFF9C56D9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65.56</c:v>
                </c:pt>
                <c:pt idx="3">
                  <c:v>65.87</c:v>
                </c:pt>
                <c:pt idx="4">
                  <c:v>77.260000000000005</c:v>
                </c:pt>
              </c:numCache>
            </c:numRef>
          </c:val>
          <c:smooth val="0"/>
          <c:extLst>
            <c:ext xmlns:c16="http://schemas.microsoft.com/office/drawing/2014/chart" uri="{C3380CC4-5D6E-409C-BE32-E72D297353CC}">
              <c16:uniqueId val="{00000001-927A-4AD4-9B42-1DFF9C56D9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959.94</c:v>
                </c:pt>
                <c:pt idx="2">
                  <c:v>976.1</c:v>
                </c:pt>
                <c:pt idx="3">
                  <c:v>930.75</c:v>
                </c:pt>
                <c:pt idx="4">
                  <c:v>981.9</c:v>
                </c:pt>
              </c:numCache>
            </c:numRef>
          </c:val>
          <c:extLst>
            <c:ext xmlns:c16="http://schemas.microsoft.com/office/drawing/2014/chart" uri="{C3380CC4-5D6E-409C-BE32-E72D297353CC}">
              <c16:uniqueId val="{00000000-B700-4B4E-B8AD-C15DC0980E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765.48</c:v>
                </c:pt>
                <c:pt idx="3">
                  <c:v>742.08</c:v>
                </c:pt>
                <c:pt idx="4">
                  <c:v>730.84</c:v>
                </c:pt>
              </c:numCache>
            </c:numRef>
          </c:val>
          <c:smooth val="0"/>
          <c:extLst>
            <c:ext xmlns:c16="http://schemas.microsoft.com/office/drawing/2014/chart" uri="{C3380CC4-5D6E-409C-BE32-E72D297353CC}">
              <c16:uniqueId val="{00000001-B700-4B4E-B8AD-C15DC0980E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97.96</c:v>
                </c:pt>
                <c:pt idx="2">
                  <c:v>100</c:v>
                </c:pt>
                <c:pt idx="3">
                  <c:v>100</c:v>
                </c:pt>
                <c:pt idx="4">
                  <c:v>100</c:v>
                </c:pt>
              </c:numCache>
            </c:numRef>
          </c:val>
          <c:extLst>
            <c:ext xmlns:c16="http://schemas.microsoft.com/office/drawing/2014/chart" uri="{C3380CC4-5D6E-409C-BE32-E72D297353CC}">
              <c16:uniqueId val="{00000000-83E9-40EB-9AAF-8ED0C1D2D4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87.8</c:v>
                </c:pt>
                <c:pt idx="3">
                  <c:v>86.51</c:v>
                </c:pt>
                <c:pt idx="4">
                  <c:v>89.17</c:v>
                </c:pt>
              </c:numCache>
            </c:numRef>
          </c:val>
          <c:smooth val="0"/>
          <c:extLst>
            <c:ext xmlns:c16="http://schemas.microsoft.com/office/drawing/2014/chart" uri="{C3380CC4-5D6E-409C-BE32-E72D297353CC}">
              <c16:uniqueId val="{00000001-83E9-40EB-9AAF-8ED0C1D2D4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179.61</c:v>
                </c:pt>
                <c:pt idx="2">
                  <c:v>161.36000000000001</c:v>
                </c:pt>
                <c:pt idx="3">
                  <c:v>161.87</c:v>
                </c:pt>
                <c:pt idx="4">
                  <c:v>162.24</c:v>
                </c:pt>
              </c:numCache>
            </c:numRef>
          </c:val>
          <c:extLst>
            <c:ext xmlns:c16="http://schemas.microsoft.com/office/drawing/2014/chart" uri="{C3380CC4-5D6E-409C-BE32-E72D297353CC}">
              <c16:uniqueId val="{00000000-5833-419E-AF7C-C640CD4004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187.69</c:v>
                </c:pt>
                <c:pt idx="3">
                  <c:v>188.24</c:v>
                </c:pt>
                <c:pt idx="4">
                  <c:v>184.85</c:v>
                </c:pt>
              </c:numCache>
            </c:numRef>
          </c:val>
          <c:smooth val="0"/>
          <c:extLst>
            <c:ext xmlns:c16="http://schemas.microsoft.com/office/drawing/2014/chart" uri="{C3380CC4-5D6E-409C-BE32-E72D297353CC}">
              <c16:uniqueId val="{00000001-5833-419E-AF7C-C640CD4004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J6" sqref="BJ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砺波市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Cd1</v>
      </c>
      <c r="X8" s="59"/>
      <c r="Y8" s="59"/>
      <c r="Z8" s="59"/>
      <c r="AA8" s="59"/>
      <c r="AB8" s="59"/>
      <c r="AC8" s="59"/>
      <c r="AD8" s="60" t="str">
        <f>データ!$M$6</f>
        <v>非設置</v>
      </c>
      <c r="AE8" s="60"/>
      <c r="AF8" s="60"/>
      <c r="AG8" s="60"/>
      <c r="AH8" s="60"/>
      <c r="AI8" s="60"/>
      <c r="AJ8" s="60"/>
      <c r="AK8" s="3"/>
      <c r="AL8" s="48">
        <f>データ!S6</f>
        <v>47024</v>
      </c>
      <c r="AM8" s="48"/>
      <c r="AN8" s="48"/>
      <c r="AO8" s="48"/>
      <c r="AP8" s="48"/>
      <c r="AQ8" s="48"/>
      <c r="AR8" s="48"/>
      <c r="AS8" s="48"/>
      <c r="AT8" s="47">
        <f>データ!T6</f>
        <v>127.03</v>
      </c>
      <c r="AU8" s="47"/>
      <c r="AV8" s="47"/>
      <c r="AW8" s="47"/>
      <c r="AX8" s="47"/>
      <c r="AY8" s="47"/>
      <c r="AZ8" s="47"/>
      <c r="BA8" s="47"/>
      <c r="BB8" s="47">
        <f>データ!U6</f>
        <v>370.18</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40.53</v>
      </c>
      <c r="J10" s="47"/>
      <c r="K10" s="47"/>
      <c r="L10" s="47"/>
      <c r="M10" s="47"/>
      <c r="N10" s="47"/>
      <c r="O10" s="47"/>
      <c r="P10" s="47">
        <f>データ!P6</f>
        <v>28.34</v>
      </c>
      <c r="Q10" s="47"/>
      <c r="R10" s="47"/>
      <c r="S10" s="47"/>
      <c r="T10" s="47"/>
      <c r="U10" s="47"/>
      <c r="V10" s="47"/>
      <c r="W10" s="47">
        <f>データ!Q6</f>
        <v>88.87</v>
      </c>
      <c r="X10" s="47"/>
      <c r="Y10" s="47"/>
      <c r="Z10" s="47"/>
      <c r="AA10" s="47"/>
      <c r="AB10" s="47"/>
      <c r="AC10" s="47"/>
      <c r="AD10" s="48">
        <f>データ!R6</f>
        <v>3300</v>
      </c>
      <c r="AE10" s="48"/>
      <c r="AF10" s="48"/>
      <c r="AG10" s="48"/>
      <c r="AH10" s="48"/>
      <c r="AI10" s="48"/>
      <c r="AJ10" s="48"/>
      <c r="AK10" s="2"/>
      <c r="AL10" s="48">
        <f>データ!V6</f>
        <v>13281</v>
      </c>
      <c r="AM10" s="48"/>
      <c r="AN10" s="48"/>
      <c r="AO10" s="48"/>
      <c r="AP10" s="48"/>
      <c r="AQ10" s="48"/>
      <c r="AR10" s="48"/>
      <c r="AS10" s="48"/>
      <c r="AT10" s="47">
        <f>データ!W6</f>
        <v>5.73</v>
      </c>
      <c r="AU10" s="47"/>
      <c r="AV10" s="47"/>
      <c r="AW10" s="47"/>
      <c r="AX10" s="47"/>
      <c r="AY10" s="47"/>
      <c r="AZ10" s="47"/>
      <c r="BA10" s="47"/>
      <c r="BB10" s="47">
        <f>データ!X6</f>
        <v>2317.8000000000002</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hkX8vEGZshUsmOC8PpIpsKTn/KquzR64LC47OwVEqBbAxOFFAira46ZR6G+rSNQnBaO0uoT2ZkGEpqJY1FZjw==" saltValue="JSGdHEu2kTo7UB0es+pp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162086</v>
      </c>
      <c r="D6" s="19">
        <f t="shared" si="3"/>
        <v>46</v>
      </c>
      <c r="E6" s="19">
        <f t="shared" si="3"/>
        <v>17</v>
      </c>
      <c r="F6" s="19">
        <f t="shared" si="3"/>
        <v>1</v>
      </c>
      <c r="G6" s="19">
        <f t="shared" si="3"/>
        <v>0</v>
      </c>
      <c r="H6" s="19" t="str">
        <f t="shared" si="3"/>
        <v>富山県　砺波市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40.53</v>
      </c>
      <c r="P6" s="20">
        <f t="shared" si="3"/>
        <v>28.34</v>
      </c>
      <c r="Q6" s="20">
        <f t="shared" si="3"/>
        <v>88.87</v>
      </c>
      <c r="R6" s="20">
        <f t="shared" si="3"/>
        <v>3300</v>
      </c>
      <c r="S6" s="20">
        <f t="shared" si="3"/>
        <v>47024</v>
      </c>
      <c r="T6" s="20">
        <f t="shared" si="3"/>
        <v>127.03</v>
      </c>
      <c r="U6" s="20">
        <f t="shared" si="3"/>
        <v>370.18</v>
      </c>
      <c r="V6" s="20">
        <f t="shared" si="3"/>
        <v>13281</v>
      </c>
      <c r="W6" s="20">
        <f t="shared" si="3"/>
        <v>5.73</v>
      </c>
      <c r="X6" s="20">
        <f t="shared" si="3"/>
        <v>2317.8000000000002</v>
      </c>
      <c r="Y6" s="21" t="str">
        <f>IF(Y7="",NA(),Y7)</f>
        <v>-</v>
      </c>
      <c r="Z6" s="21">
        <f t="shared" ref="Z6:AH6" si="4">IF(Z7="",NA(),Z7)</f>
        <v>151.63999999999999</v>
      </c>
      <c r="AA6" s="21">
        <f t="shared" si="4"/>
        <v>105.35</v>
      </c>
      <c r="AB6" s="21">
        <f t="shared" si="4"/>
        <v>105.72</v>
      </c>
      <c r="AC6" s="21">
        <f t="shared" si="4"/>
        <v>105.92</v>
      </c>
      <c r="AD6" s="21" t="str">
        <f t="shared" si="4"/>
        <v>-</v>
      </c>
      <c r="AE6" s="21">
        <f t="shared" si="4"/>
        <v>107.81</v>
      </c>
      <c r="AF6" s="21">
        <f t="shared" si="4"/>
        <v>104.64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25.76</v>
      </c>
      <c r="AR6" s="21">
        <f t="shared" si="5"/>
        <v>26.07</v>
      </c>
      <c r="AS6" s="21">
        <f t="shared" si="5"/>
        <v>26.89</v>
      </c>
      <c r="AT6" s="20" t="str">
        <f>IF(AT7="","",IF(AT7="-","【-】","【"&amp;SUBSTITUTE(TEXT(AT7,"#,##0.00"),"-","△")&amp;"】"))</f>
        <v>【3.03】</v>
      </c>
      <c r="AU6" s="21" t="str">
        <f>IF(AU7="",NA(),AU7)</f>
        <v>-</v>
      </c>
      <c r="AV6" s="21">
        <f t="shared" ref="AV6:BD6" si="6">IF(AV7="",NA(),AV7)</f>
        <v>40.71</v>
      </c>
      <c r="AW6" s="21">
        <f t="shared" si="6"/>
        <v>29.17</v>
      </c>
      <c r="AX6" s="21">
        <f t="shared" si="6"/>
        <v>20.59</v>
      </c>
      <c r="AY6" s="21">
        <f t="shared" si="6"/>
        <v>21.04</v>
      </c>
      <c r="AZ6" s="21" t="str">
        <f t="shared" si="6"/>
        <v>-</v>
      </c>
      <c r="BA6" s="21">
        <f t="shared" si="6"/>
        <v>48.56</v>
      </c>
      <c r="BB6" s="21">
        <f t="shared" si="6"/>
        <v>65.56</v>
      </c>
      <c r="BC6" s="21">
        <f t="shared" si="6"/>
        <v>65.87</v>
      </c>
      <c r="BD6" s="21">
        <f t="shared" si="6"/>
        <v>77.260000000000005</v>
      </c>
      <c r="BE6" s="20" t="str">
        <f>IF(BE7="","",IF(BE7="-","【-】","【"&amp;SUBSTITUTE(TEXT(BE7,"#,##0.00"),"-","△")&amp;"】"))</f>
        <v>【78.43】</v>
      </c>
      <c r="BF6" s="21" t="str">
        <f>IF(BF7="",NA(),BF7)</f>
        <v>-</v>
      </c>
      <c r="BG6" s="21">
        <f t="shared" ref="BG6:BO6" si="7">IF(BG7="",NA(),BG7)</f>
        <v>959.94</v>
      </c>
      <c r="BH6" s="21">
        <f t="shared" si="7"/>
        <v>976.1</v>
      </c>
      <c r="BI6" s="21">
        <f t="shared" si="7"/>
        <v>930.75</v>
      </c>
      <c r="BJ6" s="21">
        <f t="shared" si="7"/>
        <v>981.9</v>
      </c>
      <c r="BK6" s="21" t="str">
        <f t="shared" si="7"/>
        <v>-</v>
      </c>
      <c r="BL6" s="21">
        <f t="shared" si="7"/>
        <v>1245.0999999999999</v>
      </c>
      <c r="BM6" s="21">
        <f t="shared" si="7"/>
        <v>765.48</v>
      </c>
      <c r="BN6" s="21">
        <f t="shared" si="7"/>
        <v>742.08</v>
      </c>
      <c r="BO6" s="21">
        <f t="shared" si="7"/>
        <v>730.84</v>
      </c>
      <c r="BP6" s="20" t="str">
        <f>IF(BP7="","",IF(BP7="-","【-】","【"&amp;SUBSTITUTE(TEXT(BP7,"#,##0.00"),"-","△")&amp;"】"))</f>
        <v>【630.82】</v>
      </c>
      <c r="BQ6" s="21" t="str">
        <f>IF(BQ7="",NA(),BQ7)</f>
        <v>-</v>
      </c>
      <c r="BR6" s="21">
        <f t="shared" ref="BR6:BZ6" si="8">IF(BR7="",NA(),BR7)</f>
        <v>97.96</v>
      </c>
      <c r="BS6" s="21">
        <f t="shared" si="8"/>
        <v>100</v>
      </c>
      <c r="BT6" s="21">
        <f t="shared" si="8"/>
        <v>100</v>
      </c>
      <c r="BU6" s="21">
        <f t="shared" si="8"/>
        <v>100</v>
      </c>
      <c r="BV6" s="21" t="str">
        <f t="shared" si="8"/>
        <v>-</v>
      </c>
      <c r="BW6" s="21">
        <f t="shared" si="8"/>
        <v>79.77</v>
      </c>
      <c r="BX6" s="21">
        <f t="shared" si="8"/>
        <v>87.8</v>
      </c>
      <c r="BY6" s="21">
        <f t="shared" si="8"/>
        <v>86.51</v>
      </c>
      <c r="BZ6" s="21">
        <f t="shared" si="8"/>
        <v>89.17</v>
      </c>
      <c r="CA6" s="20" t="str">
        <f>IF(CA7="","",IF(CA7="-","【-】","【"&amp;SUBSTITUTE(TEXT(CA7,"#,##0.00"),"-","△")&amp;"】"))</f>
        <v>【97.81】</v>
      </c>
      <c r="CB6" s="21" t="str">
        <f>IF(CB7="",NA(),CB7)</f>
        <v>-</v>
      </c>
      <c r="CC6" s="21">
        <f t="shared" ref="CC6:CK6" si="9">IF(CC7="",NA(),CC7)</f>
        <v>179.61</v>
      </c>
      <c r="CD6" s="21">
        <f t="shared" si="9"/>
        <v>161.36000000000001</v>
      </c>
      <c r="CE6" s="21">
        <f t="shared" si="9"/>
        <v>161.87</v>
      </c>
      <c r="CF6" s="21">
        <f t="shared" si="9"/>
        <v>162.24</v>
      </c>
      <c r="CG6" s="21" t="str">
        <f t="shared" si="9"/>
        <v>-</v>
      </c>
      <c r="CH6" s="21">
        <f t="shared" si="9"/>
        <v>214.56</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55.78</v>
      </c>
      <c r="CU6" s="21">
        <f t="shared" si="10"/>
        <v>54.86</v>
      </c>
      <c r="CV6" s="21">
        <f t="shared" si="10"/>
        <v>55.04</v>
      </c>
      <c r="CW6" s="20" t="str">
        <f>IF(CW7="","",IF(CW7="-","【-】","【"&amp;SUBSTITUTE(TEXT(CW7,"#,##0.00"),"-","△")&amp;"】"))</f>
        <v>【58.94】</v>
      </c>
      <c r="CX6" s="21" t="str">
        <f>IF(CX7="",NA(),CX7)</f>
        <v>-</v>
      </c>
      <c r="CY6" s="21">
        <f t="shared" ref="CY6:DG6" si="11">IF(CY7="",NA(),CY7)</f>
        <v>96.94</v>
      </c>
      <c r="CZ6" s="21">
        <f t="shared" si="11"/>
        <v>97.37</v>
      </c>
      <c r="DA6" s="21">
        <f t="shared" si="11"/>
        <v>97.53</v>
      </c>
      <c r="DB6" s="21">
        <f t="shared" si="11"/>
        <v>97.39</v>
      </c>
      <c r="DC6" s="21" t="str">
        <f t="shared" si="11"/>
        <v>-</v>
      </c>
      <c r="DD6" s="21">
        <f t="shared" si="11"/>
        <v>82.06</v>
      </c>
      <c r="DE6" s="21">
        <f t="shared" si="11"/>
        <v>91.78</v>
      </c>
      <c r="DF6" s="21">
        <f t="shared" si="11"/>
        <v>91.37</v>
      </c>
      <c r="DG6" s="21">
        <f t="shared" si="11"/>
        <v>91.92</v>
      </c>
      <c r="DH6" s="20" t="str">
        <f>IF(DH7="","",IF(DH7="-","【-】","【"&amp;SUBSTITUTE(TEXT(DH7,"#,##0.00"),"-","△")&amp;"】"))</f>
        <v>【95.91】</v>
      </c>
      <c r="DI6" s="21" t="str">
        <f>IF(DI7="",NA(),DI7)</f>
        <v>-</v>
      </c>
      <c r="DJ6" s="21">
        <f t="shared" ref="DJ6:DR6" si="12">IF(DJ7="",NA(),DJ7)</f>
        <v>3.28</v>
      </c>
      <c r="DK6" s="21">
        <f t="shared" si="12"/>
        <v>6.48</v>
      </c>
      <c r="DL6" s="21">
        <f t="shared" si="12"/>
        <v>9.66</v>
      </c>
      <c r="DM6" s="21">
        <f t="shared" si="12"/>
        <v>12.09</v>
      </c>
      <c r="DN6" s="21" t="str">
        <f t="shared" si="12"/>
        <v>-</v>
      </c>
      <c r="DO6" s="21">
        <f t="shared" si="12"/>
        <v>19.93</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162086</v>
      </c>
      <c r="D7" s="23">
        <v>46</v>
      </c>
      <c r="E7" s="23">
        <v>17</v>
      </c>
      <c r="F7" s="23">
        <v>1</v>
      </c>
      <c r="G7" s="23">
        <v>0</v>
      </c>
      <c r="H7" s="23" t="s">
        <v>96</v>
      </c>
      <c r="I7" s="23" t="s">
        <v>97</v>
      </c>
      <c r="J7" s="23" t="s">
        <v>98</v>
      </c>
      <c r="K7" s="23" t="s">
        <v>99</v>
      </c>
      <c r="L7" s="23" t="s">
        <v>100</v>
      </c>
      <c r="M7" s="23" t="s">
        <v>101</v>
      </c>
      <c r="N7" s="24" t="s">
        <v>102</v>
      </c>
      <c r="O7" s="24">
        <v>40.53</v>
      </c>
      <c r="P7" s="24">
        <v>28.34</v>
      </c>
      <c r="Q7" s="24">
        <v>88.87</v>
      </c>
      <c r="R7" s="24">
        <v>3300</v>
      </c>
      <c r="S7" s="24">
        <v>47024</v>
      </c>
      <c r="T7" s="24">
        <v>127.03</v>
      </c>
      <c r="U7" s="24">
        <v>370.18</v>
      </c>
      <c r="V7" s="24">
        <v>13281</v>
      </c>
      <c r="W7" s="24">
        <v>5.73</v>
      </c>
      <c r="X7" s="24">
        <v>2317.8000000000002</v>
      </c>
      <c r="Y7" s="24" t="s">
        <v>102</v>
      </c>
      <c r="Z7" s="24">
        <v>151.63999999999999</v>
      </c>
      <c r="AA7" s="24">
        <v>105.35</v>
      </c>
      <c r="AB7" s="24">
        <v>105.72</v>
      </c>
      <c r="AC7" s="24">
        <v>105.92</v>
      </c>
      <c r="AD7" s="24" t="s">
        <v>102</v>
      </c>
      <c r="AE7" s="24">
        <v>107.81</v>
      </c>
      <c r="AF7" s="24">
        <v>104.64</v>
      </c>
      <c r="AG7" s="24">
        <v>105.35</v>
      </c>
      <c r="AH7" s="24">
        <v>106.8</v>
      </c>
      <c r="AI7" s="24">
        <v>105.91</v>
      </c>
      <c r="AJ7" s="24" t="s">
        <v>102</v>
      </c>
      <c r="AK7" s="24">
        <v>0</v>
      </c>
      <c r="AL7" s="24">
        <v>0</v>
      </c>
      <c r="AM7" s="24">
        <v>0</v>
      </c>
      <c r="AN7" s="24">
        <v>0</v>
      </c>
      <c r="AO7" s="24" t="s">
        <v>102</v>
      </c>
      <c r="AP7" s="24">
        <v>18.2</v>
      </c>
      <c r="AQ7" s="24">
        <v>25.76</v>
      </c>
      <c r="AR7" s="24">
        <v>26.07</v>
      </c>
      <c r="AS7" s="24">
        <v>26.89</v>
      </c>
      <c r="AT7" s="24">
        <v>3.03</v>
      </c>
      <c r="AU7" s="24" t="s">
        <v>102</v>
      </c>
      <c r="AV7" s="24">
        <v>40.71</v>
      </c>
      <c r="AW7" s="24">
        <v>29.17</v>
      </c>
      <c r="AX7" s="24">
        <v>20.59</v>
      </c>
      <c r="AY7" s="24">
        <v>21.04</v>
      </c>
      <c r="AZ7" s="24" t="s">
        <v>102</v>
      </c>
      <c r="BA7" s="24">
        <v>48.56</v>
      </c>
      <c r="BB7" s="24">
        <v>65.56</v>
      </c>
      <c r="BC7" s="24">
        <v>65.87</v>
      </c>
      <c r="BD7" s="24">
        <v>77.260000000000005</v>
      </c>
      <c r="BE7" s="24">
        <v>78.430000000000007</v>
      </c>
      <c r="BF7" s="24" t="s">
        <v>102</v>
      </c>
      <c r="BG7" s="24">
        <v>959.94</v>
      </c>
      <c r="BH7" s="24">
        <v>976.1</v>
      </c>
      <c r="BI7" s="24">
        <v>930.75</v>
      </c>
      <c r="BJ7" s="24">
        <v>981.9</v>
      </c>
      <c r="BK7" s="24" t="s">
        <v>102</v>
      </c>
      <c r="BL7" s="24">
        <v>1245.0999999999999</v>
      </c>
      <c r="BM7" s="24">
        <v>765.48</v>
      </c>
      <c r="BN7" s="24">
        <v>742.08</v>
      </c>
      <c r="BO7" s="24">
        <v>730.84</v>
      </c>
      <c r="BP7" s="24">
        <v>630.82000000000005</v>
      </c>
      <c r="BQ7" s="24" t="s">
        <v>102</v>
      </c>
      <c r="BR7" s="24">
        <v>97.96</v>
      </c>
      <c r="BS7" s="24">
        <v>100</v>
      </c>
      <c r="BT7" s="24">
        <v>100</v>
      </c>
      <c r="BU7" s="24">
        <v>100</v>
      </c>
      <c r="BV7" s="24" t="s">
        <v>102</v>
      </c>
      <c r="BW7" s="24">
        <v>79.77</v>
      </c>
      <c r="BX7" s="24">
        <v>87.8</v>
      </c>
      <c r="BY7" s="24">
        <v>86.51</v>
      </c>
      <c r="BZ7" s="24">
        <v>89.17</v>
      </c>
      <c r="CA7" s="24">
        <v>97.81</v>
      </c>
      <c r="CB7" s="24" t="s">
        <v>102</v>
      </c>
      <c r="CC7" s="24">
        <v>179.61</v>
      </c>
      <c r="CD7" s="24">
        <v>161.36000000000001</v>
      </c>
      <c r="CE7" s="24">
        <v>161.87</v>
      </c>
      <c r="CF7" s="24">
        <v>162.24</v>
      </c>
      <c r="CG7" s="24" t="s">
        <v>102</v>
      </c>
      <c r="CH7" s="24">
        <v>214.56</v>
      </c>
      <c r="CI7" s="24">
        <v>187.69</v>
      </c>
      <c r="CJ7" s="24">
        <v>188.24</v>
      </c>
      <c r="CK7" s="24">
        <v>184.85</v>
      </c>
      <c r="CL7" s="24">
        <v>138.75</v>
      </c>
      <c r="CM7" s="24" t="s">
        <v>102</v>
      </c>
      <c r="CN7" s="24" t="s">
        <v>102</v>
      </c>
      <c r="CO7" s="24" t="s">
        <v>102</v>
      </c>
      <c r="CP7" s="24" t="s">
        <v>102</v>
      </c>
      <c r="CQ7" s="24" t="s">
        <v>102</v>
      </c>
      <c r="CR7" s="24" t="s">
        <v>102</v>
      </c>
      <c r="CS7" s="24">
        <v>49.47</v>
      </c>
      <c r="CT7" s="24">
        <v>55.78</v>
      </c>
      <c r="CU7" s="24">
        <v>54.86</v>
      </c>
      <c r="CV7" s="24">
        <v>55.04</v>
      </c>
      <c r="CW7" s="24">
        <v>58.94</v>
      </c>
      <c r="CX7" s="24" t="s">
        <v>102</v>
      </c>
      <c r="CY7" s="24">
        <v>96.94</v>
      </c>
      <c r="CZ7" s="24">
        <v>97.37</v>
      </c>
      <c r="DA7" s="24">
        <v>97.53</v>
      </c>
      <c r="DB7" s="24">
        <v>97.39</v>
      </c>
      <c r="DC7" s="24" t="s">
        <v>102</v>
      </c>
      <c r="DD7" s="24">
        <v>82.06</v>
      </c>
      <c r="DE7" s="24">
        <v>91.78</v>
      </c>
      <c r="DF7" s="24">
        <v>91.37</v>
      </c>
      <c r="DG7" s="24">
        <v>91.92</v>
      </c>
      <c r="DH7" s="24">
        <v>95.91</v>
      </c>
      <c r="DI7" s="24" t="s">
        <v>102</v>
      </c>
      <c r="DJ7" s="24">
        <v>3.28</v>
      </c>
      <c r="DK7" s="24">
        <v>6.48</v>
      </c>
      <c r="DL7" s="24">
        <v>9.66</v>
      </c>
      <c r="DM7" s="24">
        <v>12.09</v>
      </c>
      <c r="DN7" s="24" t="s">
        <v>102</v>
      </c>
      <c r="DO7" s="24">
        <v>19.93</v>
      </c>
      <c r="DP7" s="24">
        <v>26.89</v>
      </c>
      <c r="DQ7" s="24">
        <v>29.42</v>
      </c>
      <c r="DR7" s="24">
        <v>31.14</v>
      </c>
      <c r="DS7" s="24">
        <v>41.09</v>
      </c>
      <c r="DT7" s="24" t="s">
        <v>102</v>
      </c>
      <c r="DU7" s="24">
        <v>0</v>
      </c>
      <c r="DV7" s="24">
        <v>0</v>
      </c>
      <c r="DW7" s="24">
        <v>0</v>
      </c>
      <c r="DX7" s="24">
        <v>0</v>
      </c>
      <c r="DY7" s="24" t="s">
        <v>102</v>
      </c>
      <c r="DZ7" s="24">
        <v>0</v>
      </c>
      <c r="EA7" s="24">
        <v>0.75</v>
      </c>
      <c r="EB7" s="24">
        <v>0.74</v>
      </c>
      <c r="EC7" s="24">
        <v>0.76</v>
      </c>
      <c r="ED7" s="24">
        <v>8.68</v>
      </c>
      <c r="EE7" s="24" t="s">
        <v>102</v>
      </c>
      <c r="EF7" s="24">
        <v>0</v>
      </c>
      <c r="EG7" s="24">
        <v>0</v>
      </c>
      <c r="EH7" s="24">
        <v>0</v>
      </c>
      <c r="EI7" s="24">
        <v>0</v>
      </c>
      <c r="EJ7" s="24" t="s">
        <v>102</v>
      </c>
      <c r="EK7" s="24">
        <v>0.32</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2025-01-24T07:01:29Z</dcterms:created>
  <dcterms:modified xsi:type="dcterms:W3CDTF">2025-01-30T01:01:46Z</dcterms:modified>
  <cp:category/>
</cp:coreProperties>
</file>