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上水道\"/>
    </mc:Choice>
  </mc:AlternateContent>
  <xr:revisionPtr revIDLastSave="0" documentId="13_ncr:1_{C66420E6-8ED2-4954-96D0-73B7CC495F6A}" xr6:coauthVersionLast="36" xr6:coauthVersionMax="36" xr10:uidLastSave="{00000000-0000-0000-0000-000000000000}"/>
  <workbookProtection workbookAlgorithmName="SHA-512" workbookHashValue="/aPbzMQS4ddkpDYvREkb87/sDNWP3mWQYiGFwARB3lj72hfZt2+IrIPsG5KznGtMrULOrdroVo3rDCOK0Jg4ag==" workbookSaltValue="kLrxNuH2xGIhv4aUzar1+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<sst xmlns="http://schemas.openxmlformats.org/spreadsheetml/2006/main" count="228" uniqueCount="112">
  <si>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</si>
  <si>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</si>
  <si>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</si>
  <si>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</si>
  <si>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</si>
  <si>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</si>
  <si>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</si>
  <si>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</si>
  <si>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</si>
  <si>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</si>
  <si>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</si>
  <si>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</si>
  <si>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</si>
  <si>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</si>
  <si>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</si>
  <si>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</si>
  <si>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</si>
  <si>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</si>
  <si>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</si>
  <si>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</si>
  <si>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</si>
  <si>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</si>
  <si>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</si>
  <si>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</si>
  <si>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</si>
  <si>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</si>
  <si>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</si>
  <si>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</si>
  <si>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</si>
  <si>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</si>
  <si>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</si>
  <si>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</si>
  <si>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</si>
  <si>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</si>
  <si>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</si>
  <si>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</si>
  <si>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</si>
  <si>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</si>
  <si>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</si>
  <si>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</si>
  <si>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</si>
  <si>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</si>
  <si>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</si>
  <si>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</si>
  <si>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</si>
  <si>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</si>
  <si>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</si>
  <si>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</si>
  <si>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</si>
  <si>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</si>
  <si>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</si>
  <si>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</si>
  <si>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</si>
  <si>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</si>
  <si>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</si>
  <si>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</si>
  <si>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</si>
  <si>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</si>
  <si>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</si>
  <si>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</si>
  <si>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</si>
  <si>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</si>
  <si>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</si>
  <si>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</si>
  <si>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</si>
  <si>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</si>
  <si>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</si>
  <si>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</si>
  <si>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</si>
  <si>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</si>
  <si>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</si>
  <si>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</si>
  <si>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</si>
  <si>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</si>
  <si>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</si>
  <si>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</si>
  <si>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</si>
  <si>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</si>
  <si>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</si>
  <si>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</si>
  <si>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</si>
  <si>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</si>
  <si>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</si>
  <si>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</si>
  <si>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</si>
  <si>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</si>
  <si>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</si>
  <si>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</si>
  <si>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</si>
  <si>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</si>
  <si>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</si>
  <si>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</si>
  <si>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</si>
  <si>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</si>
  <si>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</si>
  <si>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</si>
  <si>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</si>
  <si>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</si>
  <si>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</si>
  <si>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</si>
  <si>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</si>
  <si>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</si>
  <si>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</si>
  <si>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</si>
  <si>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</si>
  <si>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</si>
  <si>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</si>
  <si>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</si>
  <si>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</si>
  <si>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てきたが、近年は全国平均及び類似団体平均を下回っている。引き続き漏水調査や老朽管の更新を行い、有収率の維持向上を目指す必要があると思われる。</t>
  </si>
  <si>
    <t xml:space="preserve">②管路経年化率：
全国平均及び類似団体平均を上回っている。計画的な更新を持続することが重要と思われる。
③管路更新率：
平成29年度に策定したアセットマネジメントを受け、令和元年度より耐震化及び更新を継続している。そのため、令和3年度以降は全国平均及び類似団体平均を上回っていたが、令和5年度はいずれも下回っている。今後も計画的な管路更新を行うが、管路経年化率は増加する見込みである。
</t>
    <rPh sb="141" eb="143">
      <t>レイワ</t>
    </rPh>
    <rPh sb="144" eb="146">
      <t>ネンド</t>
    </rPh>
    <rPh sb="151" eb="153">
      <t>シタマワ</t>
    </rPh>
    <rPh sb="158" eb="160">
      <t>コンゴ</t>
    </rPh>
    <rPh sb="161" eb="164">
      <t>ケイカクテキ</t>
    </rPh>
    <rPh sb="165" eb="167">
      <t>カンロ</t>
    </rPh>
    <rPh sb="167" eb="169">
      <t>コウシン</t>
    </rPh>
    <rPh sb="170" eb="171">
      <t>オコナ</t>
    </rPh>
    <phoneticPr fontId="17"/>
  </si>
  <si>
    <t>当市の各指標を全国平均及び類似団体平均と比べることにより、
・給水収益により経常費用が賄われているため、経営状態は良好といえ、健全性を維持している。
・有収率は近年低下しており、漏水調査により維持向上が必要である。
・管路更新は、法定耐用年数を経過した管路が増加傾向にあるため、計画的かつ継続的な管路更新が必要である。
以上のように現状把握する。
　令和5年度にフォローアップした経営戦略を基に、経営の健全性を維持しつつ、計画的かつ継続的な管路更新、有収率の向上を目指す。</t>
    <rPh sb="176" eb="178">
      <t>レイワ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</si>
</sst>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0.15</c:v>
                </c:pt>
                <c:pt idx="1">
                  <c:v>0</c:v>
                </c:pt>
                <c:pt idx="2" formatCode="#,##0.00;&quot;△&quot;#,##0.00;&quot;-&quot;">
                  <c:v>1.19</c:v>
                </c:pt>
                <c:pt idx="3" formatCode="#,##0.00;&quot;△&quot;#,##0.00;&quot;-&quot;">
                  <c:v>0.88</c:v>
                </c:pt>
                <c:pt idx="4" formatCode="#,##0.00;&quot;△&quot;#,##0.00;&quot;-&quot;">
                  <c:v>0.27</c:v>
                </c:pt>
              </c:numCache>
            </c:numRef>
          </c:val>
          <c:extLst>
            <c:ext xmlns:c16="http://schemas.microsoft.com/office/drawing/2014/chart" uri="{C3380CC4-5D6E-409C-BE32-E72D297353CC}">
              <c16:uniqueId val="{00000000-2C02-4230-8FC3-99241863E7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C02-4230-8FC3-99241863E7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117.52</c:v>
                </c:pt>
                <c:pt idx="1">
                  <c:v>127.36</c:v>
                </c:pt>
                <c:pt idx="2">
                  <c:v>122.15</c:v>
                </c:pt>
                <c:pt idx="3">
                  <c:v>119.25</c:v>
                </c:pt>
                <c:pt idx="4">
                  <c:v>116.96</c:v>
                </c:pt>
              </c:numCache>
            </c:numRef>
          </c:val>
          <c:extLst>
            <c:ext xmlns:c16="http://schemas.microsoft.com/office/drawing/2014/chart" uri="{C3380CC4-5D6E-409C-BE32-E72D297353CC}">
              <c16:uniqueId val="{00000000-EE8F-4E1F-8E19-DB7140FF04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E8F-4E1F-8E19-DB7140FF04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37.31</c:v>
                </c:pt>
                <c:pt idx="1">
                  <c:v>39.83</c:v>
                </c:pt>
                <c:pt idx="2">
                  <c:v>37.89</c:v>
                </c:pt>
                <c:pt idx="3">
                  <c:v>38.29</c:v>
                </c:pt>
                <c:pt idx="4">
                  <c:v>38.69</c:v>
                </c:pt>
              </c:numCache>
            </c:numRef>
          </c:val>
          <c:extLst>
            <c:ext xmlns:c16="http://schemas.microsoft.com/office/drawing/2014/chart" uri="{C3380CC4-5D6E-409C-BE32-E72D297353CC}">
              <c16:uniqueId val="{00000000-42C6-4426-9F80-24B174F8B9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2C6-4426-9F80-24B174F8B9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27.68</c:v>
                </c:pt>
                <c:pt idx="1">
                  <c:v>28.61</c:v>
                </c:pt>
                <c:pt idx="2">
                  <c:v>27.54</c:v>
                </c:pt>
                <c:pt idx="3">
                  <c:v>29.02</c:v>
                </c:pt>
                <c:pt idx="4">
                  <c:v>29.96</c:v>
                </c:pt>
              </c:numCache>
            </c:numRef>
          </c:val>
          <c:extLst>
            <c:ext xmlns:c16="http://schemas.microsoft.com/office/drawing/2014/chart" uri="{C3380CC4-5D6E-409C-BE32-E72D297353CC}">
              <c16:uniqueId val="{00000000-1D9C-4221-9ADF-E6BC99981E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D9C-4221-9ADF-E6BC99981E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2-4ADC-B9C9-1FDF6A4DF4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B62-4ADC-B9C9-1FDF6A4DF4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727.42</c:v>
                </c:pt>
                <c:pt idx="1">
                  <c:v>716.49</c:v>
                </c:pt>
                <c:pt idx="2">
                  <c:v>699.64</c:v>
                </c:pt>
                <c:pt idx="3">
                  <c:v>624.64</c:v>
                </c:pt>
                <c:pt idx="4">
                  <c:v>482.05</c:v>
                </c:pt>
              </c:numCache>
            </c:numRef>
          </c:val>
          <c:extLst>
            <c:ext xmlns:c16="http://schemas.microsoft.com/office/drawing/2014/chart" uri="{C3380CC4-5D6E-409C-BE32-E72D297353CC}">
              <c16:uniqueId val="{00000000-5541-4A8E-9013-99ECAA875B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5541-4A8E-9013-99ECAA875B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259.60000000000002</c:v>
                </c:pt>
                <c:pt idx="1">
                  <c:v>251.03</c:v>
                </c:pt>
                <c:pt idx="2">
                  <c:v>243.85</c:v>
                </c:pt>
                <c:pt idx="3">
                  <c:v>240.37</c:v>
                </c:pt>
                <c:pt idx="4">
                  <c:v>245.74</c:v>
                </c:pt>
              </c:numCache>
            </c:numRef>
          </c:val>
          <c:extLst>
            <c:ext xmlns:c16="http://schemas.microsoft.com/office/drawing/2014/chart" uri="{C3380CC4-5D6E-409C-BE32-E72D297353CC}">
              <c16:uniqueId val="{00000000-5C42-4BA3-B246-1A01C61DFF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C42-4BA3-B246-1A01C61DFF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116.64</c:v>
                </c:pt>
                <c:pt idx="1">
                  <c:v>129.13999999999999</c:v>
                </c:pt>
                <c:pt idx="2">
                  <c:v>122.01</c:v>
                </c:pt>
                <c:pt idx="3">
                  <c:v>118.44</c:v>
                </c:pt>
                <c:pt idx="4">
                  <c:v>115.8</c:v>
                </c:pt>
              </c:numCache>
            </c:numRef>
          </c:val>
          <c:extLst>
            <c:ext xmlns:c16="http://schemas.microsoft.com/office/drawing/2014/chart" uri="{C3380CC4-5D6E-409C-BE32-E72D297353CC}">
              <c16:uniqueId val="{00000000-E389-407D-AC44-94A510FD47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389-407D-AC44-94A510FD47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118.9</c:v>
                </c:pt>
                <c:pt idx="1">
                  <c:v>109.29</c:v>
                </c:pt>
                <c:pt idx="2">
                  <c:v>115.73</c:v>
                </c:pt>
                <c:pt idx="3">
                  <c:v>118.71</c:v>
                </c:pt>
                <c:pt idx="4">
                  <c:v>122.95</c:v>
                </c:pt>
              </c:numCache>
            </c:numRef>
          </c:val>
          <c:extLst>
            <c:ext xmlns:c16="http://schemas.microsoft.com/office/drawing/2014/chart" uri="{C3380CC4-5D6E-409C-BE32-E72D297353CC}">
              <c16:uniqueId val="{00000000-3582-451F-95BA-EEB0FB1557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582-451F-95BA-EEB0FB1557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52.13</c:v>
                </c:pt>
                <c:pt idx="1">
                  <c:v>52.08</c:v>
                </c:pt>
                <c:pt idx="2">
                  <c:v>52.3</c:v>
                </c:pt>
                <c:pt idx="3">
                  <c:v>52.83</c:v>
                </c:pt>
                <c:pt idx="4">
                  <c:v>52.63</c:v>
                </c:pt>
              </c:numCache>
            </c:numRef>
          </c:val>
          <c:extLst>
            <c:ext xmlns:c16="http://schemas.microsoft.com/office/drawing/2014/chart" uri="{C3380CC4-5D6E-409C-BE32-E72D297353CC}">
              <c16:uniqueId val="{00000000-C394-4AB0-8678-9FED5E750B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C394-4AB0-8678-9FED5E750B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84.37</c:v>
                </c:pt>
                <c:pt idx="1">
                  <c:v>83.97</c:v>
                </c:pt>
                <c:pt idx="2">
                  <c:v>83.46</c:v>
                </c:pt>
                <c:pt idx="3">
                  <c:v>83.15</c:v>
                </c:pt>
                <c:pt idx="4">
                  <c:v>81.010000000000005</c:v>
                </c:pt>
              </c:numCache>
            </c:numRef>
          </c:val>
          <c:extLst>
            <c:ext xmlns:c16="http://schemas.microsoft.com/office/drawing/2014/chart" uri="{C3380CC4-5D6E-409C-BE32-E72D297353CC}">
              <c16:uniqueId val="{00000000-AFAF-4957-891F-A0CEE9A19E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FAF-4957-891F-A0CEE9A19E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富山県　砺波市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47024</v>
      </c>
      <c r="AM8" s="52"/>
      <c r="AN8" s="52"/>
      <c r="AO8" s="52"/>
      <c r="AP8" s="52"/>
      <c r="AQ8" s="52"/>
      <c r="AR8" s="52"/>
      <c r="AS8" s="52"/>
      <c r="AT8" s="49">
        <f>データ!$S$6</f>
        <v>127.03</v>
      </c>
      <c r="AU8" s="50"/>
      <c r="AV8" s="50"/>
      <c r="AW8" s="50"/>
      <c r="AX8" s="50"/>
      <c r="AY8" s="50"/>
      <c r="AZ8" s="50"/>
      <c r="BA8" s="50"/>
      <c r="BB8" s="39">
        <f>データ!$T$6</f>
        <v>370.18</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78.900000000000006</v>
      </c>
      <c r="J10" s="50"/>
      <c r="K10" s="50"/>
      <c r="L10" s="50"/>
      <c r="M10" s="50"/>
      <c r="N10" s="50"/>
      <c r="O10" s="51"/>
      <c r="P10" s="39">
        <f>データ!$P$6</f>
        <v>99.06</v>
      </c>
      <c r="Q10" s="39"/>
      <c r="R10" s="39"/>
      <c r="S10" s="39"/>
      <c r="T10" s="39"/>
      <c r="U10" s="39"/>
      <c r="V10" s="39"/>
      <c r="W10" s="52">
        <f>データ!$Q$6</f>
        <v>3025</v>
      </c>
      <c r="X10" s="52"/>
      <c r="Y10" s="52"/>
      <c r="Z10" s="52"/>
      <c r="AA10" s="52"/>
      <c r="AB10" s="52"/>
      <c r="AC10" s="52"/>
      <c r="AD10" s="2"/>
      <c r="AE10" s="2"/>
      <c r="AF10" s="2"/>
      <c r="AG10" s="2"/>
      <c r="AH10" s="2"/>
      <c r="AI10" s="2"/>
      <c r="AJ10" s="2"/>
      <c r="AK10" s="2"/>
      <c r="AL10" s="52">
        <f>データ!$U$6</f>
        <v>46421</v>
      </c>
      <c r="AM10" s="52"/>
      <c r="AN10" s="52"/>
      <c r="AO10" s="52"/>
      <c r="AP10" s="52"/>
      <c r="AQ10" s="52"/>
      <c r="AR10" s="52"/>
      <c r="AS10" s="52"/>
      <c r="AT10" s="49">
        <f>データ!$V$6</f>
        <v>104.86</v>
      </c>
      <c r="AU10" s="50"/>
      <c r="AV10" s="50"/>
      <c r="AW10" s="50"/>
      <c r="AX10" s="50"/>
      <c r="AY10" s="50"/>
      <c r="AZ10" s="50"/>
      <c r="BA10" s="50"/>
      <c r="BB10" s="39">
        <f>データ!$W$6</f>
        <v>442.7</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hP7tMM8L02OjXjLweAztAMznk9olectpGV+T/Wvd+j1rRqGsio6KF1SSNB4tcuhmFNRcbfFw+zlqRtX0TeY0Q==" saltValue="THPB3GUVMtEe6eMiov+h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162086</v>
      </c>
      <c r="D6" s="20">
        <f t="shared" si="3"/>
        <v>46</v>
      </c>
      <c r="E6" s="20">
        <f t="shared" si="3"/>
        <v>1</v>
      </c>
      <c r="F6" s="20">
        <f t="shared" si="3"/>
        <v>0</v>
      </c>
      <c r="G6" s="20">
        <f t="shared" si="3"/>
        <v>1</v>
      </c>
      <c r="H6" s="20" t="str">
        <f t="shared" si="3"/>
        <v>富山県　砺波市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78.900000000000006</v>
      </c>
      <c r="P6" s="21">
        <f t="shared" si="3"/>
        <v>99.06</v>
      </c>
      <c r="Q6" s="21">
        <f t="shared" si="3"/>
        <v>3025</v>
      </c>
      <c r="R6" s="21">
        <f t="shared" si="3"/>
        <v>47024</v>
      </c>
      <c r="S6" s="21">
        <f t="shared" si="3"/>
        <v>127.03</v>
      </c>
      <c r="T6" s="21">
        <f t="shared" si="3"/>
        <v>370.18</v>
      </c>
      <c r="U6" s="21">
        <f t="shared" si="3"/>
        <v>46421</v>
      </c>
      <c r="V6" s="21">
        <f t="shared" si="3"/>
        <v>104.86</v>
      </c>
      <c r="W6" s="21">
        <f t="shared" si="3"/>
        <v>442.7</v>
      </c>
      <c r="X6" s="22">
        <f>IF(X7="",NA(),X7)</f>
        <v>117.52</v>
      </c>
      <c r="Y6" s="22">
        <f t="shared" ref="Y6:AG6" si="4">IF(Y7="",NA(),Y7)</f>
        <v>127.36</v>
      </c>
      <c r="Z6" s="22">
        <f t="shared" si="4"/>
        <v>122.15</v>
      </c>
      <c r="AA6" s="22">
        <f t="shared" si="4"/>
        <v>119.25</v>
      </c>
      <c r="AB6" s="22">
        <f t="shared" si="4"/>
        <v>116.96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727.42</v>
      </c>
      <c r="AU6" s="22">
        <f t="shared" ref="AU6:BC6" si="6">IF(AU7="",NA(),AU7)</f>
        <v>716.49</v>
      </c>
      <c r="AV6" s="22">
        <f t="shared" si="6"/>
        <v>699.64</v>
      </c>
      <c r="AW6" s="22">
        <f t="shared" si="6"/>
        <v>624.64</v>
      </c>
      <c r="AX6" s="22">
        <f t="shared" si="6"/>
        <v>482.05</v>
      </c>
      <c r="AY6" s="22">
        <f t="shared" si="6"/>
        <v>365.18</v>
      </c>
      <c r="AZ6" s="22">
        <f t="shared" si="6"/>
        <v>327.77</v>
      </c>
      <c r="BA6" s="22">
        <f t="shared" si="6"/>
        <v>338.02</v>
      </c>
      <c r="BB6" s="22">
        <f t="shared" si="6"/>
        <v>345.94</v>
      </c>
      <c r="BC6" s="22">
        <f t="shared" si="6"/>
        <v>329.7</v>
      </c>
      <c r="BD6" s="21" t="str">
        <f>IF(BD7="","",IF(BD7="-","【-】","【"&amp;SUBSTITUTE(TEXT(BD7,"#,##0.00"),"-","△")&amp;"】"))</f>
        <v>【243.36】</v>
      </c>
      <c r="BE6" s="22">
        <f>IF(BE7="",NA(),BE7)</f>
        <v>259.60000000000002</v>
      </c>
      <c r="BF6" s="22">
        <f t="shared" ref="BF6:BN6" si="7">IF(BF7="",NA(),BF7)</f>
        <v>251.03</v>
      </c>
      <c r="BG6" s="22">
        <f t="shared" si="7"/>
        <v>243.85</v>
      </c>
      <c r="BH6" s="22">
        <f t="shared" si="7"/>
        <v>240.37</v>
      </c>
      <c r="BI6" s="22">
        <f t="shared" si="7"/>
        <v>245.74</v>
      </c>
      <c r="BJ6" s="22">
        <f t="shared" si="7"/>
        <v>371.65</v>
      </c>
      <c r="BK6" s="22">
        <f t="shared" si="7"/>
        <v>397.1</v>
      </c>
      <c r="BL6" s="22">
        <f t="shared" si="7"/>
        <v>379.91</v>
      </c>
      <c r="BM6" s="22">
        <f t="shared" si="7"/>
        <v>386.61</v>
      </c>
      <c r="BN6" s="22">
        <f t="shared" si="7"/>
        <v>381.56</v>
      </c>
      <c r="BO6" s="21" t="str">
        <f>IF(BO7="","",IF(BO7="-","【-】","【"&amp;SUBSTITUTE(TEXT(BO7,"#,##0.00"),"-","△")&amp;"】"))</f>
        <v>【265.93】</v>
      </c>
      <c r="BP6" s="22">
        <f>IF(BP7="",NA(),BP7)</f>
        <v>116.64</v>
      </c>
      <c r="BQ6" s="22">
        <f t="shared" ref="BQ6:BY6" si="8">IF(BQ7="",NA(),BQ7)</f>
        <v>129.13999999999999</v>
      </c>
      <c r="BR6" s="22">
        <f t="shared" si="8"/>
        <v>122.01</v>
      </c>
      <c r="BS6" s="22">
        <f t="shared" si="8"/>
        <v>118.44</v>
      </c>
      <c r="BT6" s="22">
        <f t="shared" si="8"/>
        <v>115.8</v>
      </c>
      <c r="BU6" s="22">
        <f t="shared" si="8"/>
        <v>98.77</v>
      </c>
      <c r="BV6" s="22">
        <f t="shared" si="8"/>
        <v>95.79</v>
      </c>
      <c r="BW6" s="22">
        <f t="shared" si="8"/>
        <v>98.3</v>
      </c>
      <c r="BX6" s="22">
        <f t="shared" si="8"/>
        <v>93.82</v>
      </c>
      <c r="BY6" s="22">
        <f t="shared" si="8"/>
        <v>95.04</v>
      </c>
      <c r="BZ6" s="21" t="str">
        <f>IF(BZ7="","",IF(BZ7="-","【-】","【"&amp;SUBSTITUTE(TEXT(BZ7,"#,##0.00"),"-","△")&amp;"】"))</f>
        <v>【97.82】</v>
      </c>
      <c r="CA6" s="22">
        <f>IF(CA7="",NA(),CA7)</f>
        <v>118.9</v>
      </c>
      <c r="CB6" s="22">
        <f t="shared" ref="CB6:CJ6" si="9">IF(CB7="",NA(),CB7)</f>
        <v>109.29</v>
      </c>
      <c r="CC6" s="22">
        <f t="shared" si="9"/>
        <v>115.73</v>
      </c>
      <c r="CD6" s="22">
        <f t="shared" si="9"/>
        <v>118.71</v>
      </c>
      <c r="CE6" s="22">
        <f t="shared" si="9"/>
        <v>122.95</v>
      </c>
      <c r="CF6" s="22">
        <f t="shared" si="9"/>
        <v>173.67</v>
      </c>
      <c r="CG6" s="22">
        <f t="shared" si="9"/>
        <v>171.13</v>
      </c>
      <c r="CH6" s="22">
        <f t="shared" si="9"/>
        <v>173.7</v>
      </c>
      <c r="CI6" s="22">
        <f t="shared" si="9"/>
        <v>178.94</v>
      </c>
      <c r="CJ6" s="22">
        <f t="shared" si="9"/>
        <v>180.19</v>
      </c>
      <c r="CK6" s="21" t="str">
        <f>IF(CK7="","",IF(CK7="-","【-】","【"&amp;SUBSTITUTE(TEXT(CK7,"#,##0.00"),"-","△")&amp;"】"))</f>
        <v>【177.56】</v>
      </c>
      <c r="CL6" s="22">
        <f>IF(CL7="",NA(),CL7)</f>
        <v>52.13</v>
      </c>
      <c r="CM6" s="22">
        <f t="shared" ref="CM6:CU6" si="10">IF(CM7="",NA(),CM7)</f>
        <v>52.08</v>
      </c>
      <c r="CN6" s="22">
        <f t="shared" si="10"/>
        <v>52.3</v>
      </c>
      <c r="CO6" s="22">
        <f t="shared" si="10"/>
        <v>52.83</v>
      </c>
      <c r="CP6" s="22">
        <f t="shared" si="10"/>
        <v>52.63</v>
      </c>
      <c r="CQ6" s="22">
        <f t="shared" si="10"/>
        <v>59.67</v>
      </c>
      <c r="CR6" s="22">
        <f t="shared" si="10"/>
        <v>60.12</v>
      </c>
      <c r="CS6" s="22">
        <f t="shared" si="10"/>
        <v>60.34</v>
      </c>
      <c r="CT6" s="22">
        <f t="shared" si="10"/>
        <v>59.54</v>
      </c>
      <c r="CU6" s="22">
        <f t="shared" si="10"/>
        <v>59.26</v>
      </c>
      <c r="CV6" s="21" t="str">
        <f>IF(CV7="","",IF(CV7="-","【-】","【"&amp;SUBSTITUTE(TEXT(CV7,"#,##0.00"),"-","△")&amp;"】"))</f>
        <v>【59.81】</v>
      </c>
      <c r="CW6" s="22">
        <f>IF(CW7="",NA(),CW7)</f>
        <v>84.37</v>
      </c>
      <c r="CX6" s="22">
        <f t="shared" ref="CX6:DF6" si="11">IF(CX7="",NA(),CX7)</f>
        <v>83.97</v>
      </c>
      <c r="CY6" s="22">
        <f t="shared" si="11"/>
        <v>83.46</v>
      </c>
      <c r="CZ6" s="22">
        <f t="shared" si="11"/>
        <v>83.15</v>
      </c>
      <c r="DA6" s="22">
        <f t="shared" si="11"/>
        <v>81.010000000000005</v>
      </c>
      <c r="DB6" s="22">
        <f t="shared" si="11"/>
        <v>84.6</v>
      </c>
      <c r="DC6" s="22">
        <f t="shared" si="11"/>
        <v>84.24</v>
      </c>
      <c r="DD6" s="22">
        <f t="shared" si="11"/>
        <v>84.19</v>
      </c>
      <c r="DE6" s="22">
        <f t="shared" si="11"/>
        <v>83.93</v>
      </c>
      <c r="DF6" s="22">
        <f t="shared" si="11"/>
        <v>83.84</v>
      </c>
      <c r="DG6" s="21" t="str">
        <f>IF(DG7="","",IF(DG7="-","【-】","【"&amp;SUBSTITUTE(TEXT(DG7,"#,##0.00"),"-","△")&amp;"】"))</f>
        <v>【89.42】</v>
      </c>
      <c r="DH6" s="22">
        <f>IF(DH7="",NA(),DH7)</f>
        <v>37.31</v>
      </c>
      <c r="DI6" s="22">
        <f t="shared" ref="DI6:DQ6" si="12">IF(DI7="",NA(),DI7)</f>
        <v>39.83</v>
      </c>
      <c r="DJ6" s="22">
        <f t="shared" si="12"/>
        <v>37.89</v>
      </c>
      <c r="DK6" s="22">
        <f t="shared" si="12"/>
        <v>38.29</v>
      </c>
      <c r="DL6" s="22">
        <f t="shared" si="12"/>
        <v>38.69</v>
      </c>
      <c r="DM6" s="22">
        <f t="shared" si="12"/>
        <v>48.17</v>
      </c>
      <c r="DN6" s="22">
        <f t="shared" si="12"/>
        <v>48.83</v>
      </c>
      <c r="DO6" s="22">
        <f t="shared" si="12"/>
        <v>49.96</v>
      </c>
      <c r="DP6" s="22">
        <f t="shared" si="12"/>
        <v>50.82</v>
      </c>
      <c r="DQ6" s="22">
        <f t="shared" si="12"/>
        <v>51.82</v>
      </c>
      <c r="DR6" s="21" t="str">
        <f>IF(DR7="","",IF(DR7="-","【-】","【"&amp;SUBSTITUTE(TEXT(DR7,"#,##0.00"),"-","△")&amp;"】"))</f>
        <v>【52.02】</v>
      </c>
      <c r="DS6" s="22">
        <f>IF(DS7="",NA(),DS7)</f>
        <v>27.68</v>
      </c>
      <c r="DT6" s="22">
        <f t="shared" ref="DT6:EB6" si="13">IF(DT7="",NA(),DT7)</f>
        <v>28.61</v>
      </c>
      <c r="DU6" s="22">
        <f t="shared" si="13"/>
        <v>27.54</v>
      </c>
      <c r="DV6" s="22">
        <f t="shared" si="13"/>
        <v>29.02</v>
      </c>
      <c r="DW6" s="22">
        <f t="shared" si="13"/>
        <v>29.96</v>
      </c>
      <c r="DX6" s="22">
        <f t="shared" si="13"/>
        <v>17.12</v>
      </c>
      <c r="DY6" s="22">
        <f t="shared" si="13"/>
        <v>18.18</v>
      </c>
      <c r="DZ6" s="22">
        <f t="shared" si="13"/>
        <v>19.32</v>
      </c>
      <c r="EA6" s="22">
        <f t="shared" si="13"/>
        <v>21.16</v>
      </c>
      <c r="EB6" s="22">
        <f t="shared" si="13"/>
        <v>22.72</v>
      </c>
      <c r="EC6" s="21" t="str">
        <f>IF(EC7="","",IF(EC7="-","【-】","【"&amp;SUBSTITUTE(TEXT(EC7,"#,##0.00"),"-","△")&amp;"】"))</f>
        <v>【25.37】</v>
      </c>
      <c r="ED6" s="22">
        <f>IF(ED7="",NA(),ED7)</f>
        <v>0.15</v>
      </c>
      <c r="EE6" s="21">
        <f t="shared" ref="EE6:EM6" si="14">IF(EE7="",NA(),EE7)</f>
        <v>0</v>
      </c>
      <c r="EF6" s="22">
        <f t="shared" si="14"/>
        <v>1.19</v>
      </c>
      <c r="EG6" s="22">
        <f t="shared" si="14"/>
        <v>0.88</v>
      </c>
      <c r="EH6" s="22">
        <f t="shared" si="14"/>
        <v>0.27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162086</v>
      </c>
      <c r="D7" s="24">
        <v>46</v>
      </c>
      <c r="E7" s="24">
        <v>1</v>
      </c>
      <c r="F7" s="24">
        <v>0</v>
      </c>
      <c r="G7" s="24">
        <v>1</v>
      </c>
      <c r="H7" s="24" t="s">
        <v>93</v>
      </c>
      <c r="I7" s="24" t="s">
        <v>94</v>
      </c>
      <c r="J7" s="24" t="s">
        <v>95</v>
      </c>
      <c r="K7" s="24" t="s">
        <v>96</v>
      </c>
      <c r="L7" s="24" t="s">
        <v>97</v>
      </c>
      <c r="M7" s="24" t="s">
        <v>98</v>
      </c>
      <c r="N7" s="25" t="s">
        <v>99</v>
      </c>
      <c r="O7" s="25">
        <v>78.900000000000006</v>
      </c>
      <c r="P7" s="25">
        <v>99.06</v>
      </c>
      <c r="Q7" s="25">
        <v>3025</v>
      </c>
      <c r="R7" s="25">
        <v>47024</v>
      </c>
      <c r="S7" s="25">
        <v>127.03</v>
      </c>
      <c r="T7" s="25">
        <v>370.18</v>
      </c>
      <c r="U7" s="25">
        <v>46421</v>
      </c>
      <c r="V7" s="25">
        <v>104.86</v>
      </c>
      <c r="W7" s="25">
        <v>442.7</v>
      </c>
      <c r="X7" s="25">
        <v>117.52</v>
      </c>
      <c r="Y7" s="25">
        <v>127.36</v>
      </c>
      <c r="Z7" s="25">
        <v>122.15</v>
      </c>
      <c r="AA7" s="25">
        <v>119.25</v>
      </c>
      <c r="AB7" s="25">
        <v>116.96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727.42</v>
      </c>
      <c r="AU7" s="25">
        <v>716.49</v>
      </c>
      <c r="AV7" s="25">
        <v>699.64</v>
      </c>
      <c r="AW7" s="25">
        <v>624.64</v>
      </c>
      <c r="AX7" s="25">
        <v>482.05</v>
      </c>
      <c r="AY7" s="25">
        <v>365.18</v>
      </c>
      <c r="AZ7" s="25">
        <v>327.77</v>
      </c>
      <c r="BA7" s="25">
        <v>338.02</v>
      </c>
      <c r="BB7" s="25">
        <v>345.94</v>
      </c>
      <c r="BC7" s="25">
        <v>329.7</v>
      </c>
      <c r="BD7" s="25">
        <v>243.36</v>
      </c>
      <c r="BE7" s="25">
        <v>259.60000000000002</v>
      </c>
      <c r="BF7" s="25">
        <v>251.03</v>
      </c>
      <c r="BG7" s="25">
        <v>243.85</v>
      </c>
      <c r="BH7" s="25">
        <v>240.37</v>
      </c>
      <c r="BI7" s="25">
        <v>245.74</v>
      </c>
      <c r="BJ7" s="25">
        <v>371.65</v>
      </c>
      <c r="BK7" s="25">
        <v>397.1</v>
      </c>
      <c r="BL7" s="25">
        <v>379.91</v>
      </c>
      <c r="BM7" s="25">
        <v>386.61</v>
      </c>
      <c r="BN7" s="25">
        <v>381.56</v>
      </c>
      <c r="BO7" s="25">
        <v>265.93</v>
      </c>
      <c r="BP7" s="25">
        <v>116.64</v>
      </c>
      <c r="BQ7" s="25">
        <v>129.13999999999999</v>
      </c>
      <c r="BR7" s="25">
        <v>122.01</v>
      </c>
      <c r="BS7" s="25">
        <v>118.44</v>
      </c>
      <c r="BT7" s="25">
        <v>115.8</v>
      </c>
      <c r="BU7" s="25">
        <v>98.77</v>
      </c>
      <c r="BV7" s="25">
        <v>95.79</v>
      </c>
      <c r="BW7" s="25">
        <v>98.3</v>
      </c>
      <c r="BX7" s="25">
        <v>93.82</v>
      </c>
      <c r="BY7" s="25">
        <v>95.04</v>
      </c>
      <c r="BZ7" s="25">
        <v>97.82</v>
      </c>
      <c r="CA7" s="25">
        <v>118.9</v>
      </c>
      <c r="CB7" s="25">
        <v>109.29</v>
      </c>
      <c r="CC7" s="25">
        <v>115.73</v>
      </c>
      <c r="CD7" s="25">
        <v>118.71</v>
      </c>
      <c r="CE7" s="25">
        <v>122.95</v>
      </c>
      <c r="CF7" s="25">
        <v>173.67</v>
      </c>
      <c r="CG7" s="25">
        <v>171.13</v>
      </c>
      <c r="CH7" s="25">
        <v>173.7</v>
      </c>
      <c r="CI7" s="25">
        <v>178.94</v>
      </c>
      <c r="CJ7" s="25">
        <v>180.19</v>
      </c>
      <c r="CK7" s="25">
        <v>177.56</v>
      </c>
      <c r="CL7" s="25">
        <v>52.13</v>
      </c>
      <c r="CM7" s="25">
        <v>52.08</v>
      </c>
      <c r="CN7" s="25">
        <v>52.3</v>
      </c>
      <c r="CO7" s="25">
        <v>52.83</v>
      </c>
      <c r="CP7" s="25">
        <v>52.63</v>
      </c>
      <c r="CQ7" s="25">
        <v>59.67</v>
      </c>
      <c r="CR7" s="25">
        <v>60.12</v>
      </c>
      <c r="CS7" s="25">
        <v>60.34</v>
      </c>
      <c r="CT7" s="25">
        <v>59.54</v>
      </c>
      <c r="CU7" s="25">
        <v>59.26</v>
      </c>
      <c r="CV7" s="25">
        <v>59.81</v>
      </c>
      <c r="CW7" s="25">
        <v>84.37</v>
      </c>
      <c r="CX7" s="25">
        <v>83.97</v>
      </c>
      <c r="CY7" s="25">
        <v>83.46</v>
      </c>
      <c r="CZ7" s="25">
        <v>83.15</v>
      </c>
      <c r="DA7" s="25">
        <v>81.010000000000005</v>
      </c>
      <c r="DB7" s="25">
        <v>84.6</v>
      </c>
      <c r="DC7" s="25">
        <v>84.24</v>
      </c>
      <c r="DD7" s="25">
        <v>84.19</v>
      </c>
      <c r="DE7" s="25">
        <v>83.93</v>
      </c>
      <c r="DF7" s="25">
        <v>83.84</v>
      </c>
      <c r="DG7" s="25">
        <v>89.42</v>
      </c>
      <c r="DH7" s="25">
        <v>37.31</v>
      </c>
      <c r="DI7" s="25">
        <v>39.83</v>
      </c>
      <c r="DJ7" s="25">
        <v>37.89</v>
      </c>
      <c r="DK7" s="25">
        <v>38.29</v>
      </c>
      <c r="DL7" s="25">
        <v>38.69</v>
      </c>
      <c r="DM7" s="25">
        <v>48.17</v>
      </c>
      <c r="DN7" s="25">
        <v>48.83</v>
      </c>
      <c r="DO7" s="25">
        <v>49.96</v>
      </c>
      <c r="DP7" s="25">
        <v>50.82</v>
      </c>
      <c r="DQ7" s="25">
        <v>51.82</v>
      </c>
      <c r="DR7" s="25">
        <v>52.02</v>
      </c>
      <c r="DS7" s="25">
        <v>27.68</v>
      </c>
      <c r="DT7" s="25">
        <v>28.61</v>
      </c>
      <c r="DU7" s="25">
        <v>27.54</v>
      </c>
      <c r="DV7" s="25">
        <v>29.02</v>
      </c>
      <c r="DW7" s="25">
        <v>29.96</v>
      </c>
      <c r="DX7" s="25">
        <v>17.12</v>
      </c>
      <c r="DY7" s="25">
        <v>18.18</v>
      </c>
      <c r="DZ7" s="25">
        <v>19.32</v>
      </c>
      <c r="EA7" s="25">
        <v>21.16</v>
      </c>
      <c r="EB7" s="25">
        <v>22.72</v>
      </c>
      <c r="EC7" s="25">
        <v>25.37</v>
      </c>
      <c r="ED7" s="25">
        <v>0.15</v>
      </c>
      <c r="EE7" s="25">
        <v>0</v>
      </c>
      <c r="EF7" s="25">
        <v>1.19</v>
      </c>
      <c r="EG7" s="25">
        <v>0.88</v>
      </c>
      <c r="EH7" s="25">
        <v>0.27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2025-01-24T06:48:13Z</dcterms:created>
  <dcterms:modified xsi:type="dcterms:W3CDTF">2025-01-30T01:27:37Z</dcterms:modified>
  <cp:category/>
</cp:coreProperties>
</file>