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6黒部市○\下水道（法適用）\"/>
    </mc:Choice>
  </mc:AlternateContent>
  <xr:revisionPtr revIDLastSave="0" documentId="13_ncr:1_{7132D948-77C1-4731-8EC7-E6B90EE3C060}" xr6:coauthVersionLast="36" xr6:coauthVersionMax="36" xr10:uidLastSave="{00000000-0000-0000-0000-000000000000}"/>
  <workbookProtection workbookAlgorithmName="SHA-512" workbookHashValue="8rriwi8cB3QLK3r8czYAzW3YrUXUvX6uMXMWqDnLLbq9sBWlJcN5jSTmX0D8Pe/FQJiiZO8/mMMki7zLP6kJFw==" workbookSaltValue="LiY891ApEVU5fbmtoULfB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F85" i="4"/>
  <c r="AL10" i="4"/>
  <c r="I10"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<sst xmlns="http://schemas.openxmlformats.org/spreadsheetml/2006/main" count="231" uniqueCount="117">
  <si>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</si>
  <si>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</si>
  <si>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</si>
  <si>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</si>
  <si>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</si>
  <si>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</si>
  <si>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</si>
  <si>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</si>
  <si>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</si>
  <si>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</si>
  <si>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</si>
  <si>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</si>
  <si>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</si>
  <si>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</si>
  <si>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</si>
  <si>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</si>
  <si>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</si>
  <si>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</si>
  <si>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</si>
  <si>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</si>
  <si>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</si>
  <si>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</si>
  <si>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</si>
  <si>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</si>
  <si>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</si>
  <si>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</si>
  <si>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</si>
  <si>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</si>
  <si>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</si>
  <si>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</si>
  <si>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</si>
  <si>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</si>
  <si>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</si>
  <si>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</si>
  <si>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</si>
  <si>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</si>
  <si>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</si>
  <si>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</si>
  <si>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</si>
  <si>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</si>
  <si>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</si>
  <si>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</si>
  <si>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</si>
  <si>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</si>
  <si>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</si>
  <si>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</si>
  <si>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</si>
  <si>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</si>
  <si>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</si>
  <si>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</si>
  <si>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</si>
  <si>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</si>
  <si>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</si>
  <si>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</si>
  <si>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</si>
  <si>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</si>
  <si>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</si>
  <si>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</si>
  <si>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</si>
  <si>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</si>
  <si>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</si>
  <si>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</si>
  <si>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</si>
  <si>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</si>
  <si>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</si>
  <si>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</si>
  <si>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</si>
  <si>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</si>
  <si>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</si>
  <si>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</si>
  <si>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</si>
  <si>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</si>
  <si>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</si>
  <si>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</si>
  <si>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</si>
  <si>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</si>
  <si>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</si>
  <si>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</si>
  <si>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</si>
  <si>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</si>
  <si>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</si>
  <si>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</si>
  <si>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</si>
  <si>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</si>
  <si>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</si>
  <si>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</si>
  <si>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</si>
  <si>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</si>
  <si>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</si>
  <si>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</si>
  <si>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</si>
  <si>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</si>
  <si>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</si>
  <si>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</si>
  <si>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</si>
  <si>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</si>
  <si>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</si>
  <si>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</si>
  <si>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</si>
  <si>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</si>
  <si>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</si>
  <si>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</si>
  <si>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</si>
  <si>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</si>
  <si>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</si>
  <si>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</si>
  <si>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</si>
  <si>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</si>
  <si>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</si>
  <si>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</si>
  <si>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</si>
  <si>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</si>
  <si>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</si>
  <si>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</si>
  <si>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経常収支比率について、令和５年度は黒字となっており、かつ累積欠損金は発生していない。
流動比率については、類似団体と比べて高い値を示しているが、処理区域内人口が減少しており、今後使用料の減少が懸念される。流動資産を増加させるため、使用料増加や費用削減への取組が必要である。
企業債残高対事業規模比率については、減少したのは、企業債が減少したことが要因である。
経費回収率及び汚水処理原価については、近年横ばい傾向にある。
施設利用率の増加については、平均処理水量が増加したことが要因である。
水洗化率については、類似団体よりも高い数値であり、効率的な施設の運用により、公共用下水域の水質保全を図っている。
</t>
    <rPh sb="157" eb="159">
      <t>ゲンショウ</t>
    </rPh>
    <rPh sb="164" eb="167">
      <t>キギョウサイ</t>
    </rPh>
    <rPh sb="183" eb="188">
      <t>ケイヒカイシュウリツ</t>
    </rPh>
    <rPh sb="188" eb="189">
      <t>オヨ</t>
    </rPh>
    <rPh sb="190" eb="196">
      <t>オスイショリゲンカ</t>
    </rPh>
    <rPh sb="202" eb="204">
      <t>キンネン</t>
    </rPh>
    <rPh sb="204" eb="205">
      <t>ヨコ</t>
    </rPh>
    <rPh sb="207" eb="209">
      <t>ケイコウ</t>
    </rPh>
    <rPh sb="221" eb="223">
      <t>ゾウカ</t>
    </rPh>
    <rPh sb="236" eb="238">
      <t>ゾウカ</t>
    </rPh>
    <rPh sb="243" eb="245">
      <t>ヨウイン</t>
    </rPh>
    <phoneticPr fontId="4"/>
  </si>
  <si>
    <t>当市における農業集落排水事業の創設は平成2年であることから、法定耐用年数を経過した管渠等はない。
今後、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※なお、③管渠改善率について、R5年度：0.07となっておりますが、正しくは、0.00となります。</t>
    <phoneticPr fontId="4"/>
  </si>
  <si>
    <t>将来の人口減少による使用料収入の減、施設の老朽化等に伴う更新に備えた財源の確保を図る観点から、使用料改定を実施し、改定以降も、５年毎に使用料の見直しを行うこととしており、経営基盤の強化と持続可能な事業運営に努める。</t>
    <rPh sb="53" eb="5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</si>
</sst>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7.0000000000000007E-2</c:v>
                </c:pt>
              </c:numCache>
            </c:numRef>
          </c:val>
          <c:extLst>
            <c:ext xmlns:c16="http://schemas.microsoft.com/office/drawing/2014/chart" uri="{C3380CC4-5D6E-409C-BE32-E72D297353CC}">
              <c16:uniqueId val="{00000000-10D9-4BA9-80BD-9CD20E0172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10D9-4BA9-80BD-9CD20E0172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99.28</c:v>
                </c:pt>
                <c:pt idx="1">
                  <c:v>105.04</c:v>
                </c:pt>
                <c:pt idx="2">
                  <c:v>106.41</c:v>
                </c:pt>
                <c:pt idx="3">
                  <c:v>94.98</c:v>
                </c:pt>
                <c:pt idx="4">
                  <c:v>97.9</c:v>
                </c:pt>
              </c:numCache>
            </c:numRef>
          </c:val>
          <c:extLst>
            <c:ext xmlns:c16="http://schemas.microsoft.com/office/drawing/2014/chart" uri="{C3380CC4-5D6E-409C-BE32-E72D297353CC}">
              <c16:uniqueId val="{00000000-9042-4ABB-AA20-81E95B6636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9042-4ABB-AA20-81E95B6636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c:v>
                </c:pt>
                <c:pt idx="1">
                  <c:v>98.75</c:v>
                </c:pt>
                <c:pt idx="2">
                  <c:v>98.64</c:v>
                </c:pt>
                <c:pt idx="3">
                  <c:v>98.48</c:v>
                </c:pt>
                <c:pt idx="4">
                  <c:v>98.46</c:v>
                </c:pt>
              </c:numCache>
            </c:numRef>
          </c:val>
          <c:extLst>
            <c:ext xmlns:c16="http://schemas.microsoft.com/office/drawing/2014/chart" uri="{C3380CC4-5D6E-409C-BE32-E72D297353CC}">
              <c16:uniqueId val="{00000000-009C-4C49-8874-43706A26CD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009C-4C49-8874-43706A26CD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99.41</c:v>
                </c:pt>
                <c:pt idx="1">
                  <c:v>101.97</c:v>
                </c:pt>
                <c:pt idx="2">
                  <c:v>100.81</c:v>
                </c:pt>
                <c:pt idx="3">
                  <c:v>104.4</c:v>
                </c:pt>
                <c:pt idx="4">
                  <c:v>106.24</c:v>
                </c:pt>
              </c:numCache>
            </c:numRef>
          </c:val>
          <c:extLst>
            <c:ext xmlns:c16="http://schemas.microsoft.com/office/drawing/2014/chart" uri="{C3380CC4-5D6E-409C-BE32-E72D297353CC}">
              <c16:uniqueId val="{00000000-953D-44DC-9B65-B1777A733A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103.09</c:v>
                </c:pt>
                <c:pt idx="2">
                  <c:v>102.11</c:v>
                </c:pt>
                <c:pt idx="3">
                  <c:v>101.91</c:v>
                </c:pt>
                <c:pt idx="4">
                  <c:v>103.07</c:v>
                </c:pt>
              </c:numCache>
            </c:numRef>
          </c:val>
          <c:smooth val="0"/>
          <c:extLst>
            <c:ext xmlns:c16="http://schemas.microsoft.com/office/drawing/2014/chart" uri="{C3380CC4-5D6E-409C-BE32-E72D297353CC}">
              <c16:uniqueId val="{00000001-953D-44DC-9B65-B1777A733A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30.69</c:v>
                </c:pt>
                <c:pt idx="1">
                  <c:v>33.090000000000003</c:v>
                </c:pt>
                <c:pt idx="2">
                  <c:v>35.49</c:v>
                </c:pt>
                <c:pt idx="3">
                  <c:v>37.520000000000003</c:v>
                </c:pt>
                <c:pt idx="4">
                  <c:v>39.54</c:v>
                </c:pt>
              </c:numCache>
            </c:numRef>
          </c:val>
          <c:extLst>
            <c:ext xmlns:c16="http://schemas.microsoft.com/office/drawing/2014/chart" uri="{C3380CC4-5D6E-409C-BE32-E72D297353CC}">
              <c16:uniqueId val="{00000000-8594-4682-A209-09B6ABE73D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24.8</c:v>
                </c:pt>
                <c:pt idx="2">
                  <c:v>28.12</c:v>
                </c:pt>
                <c:pt idx="3">
                  <c:v>28.79</c:v>
                </c:pt>
                <c:pt idx="4">
                  <c:v>30.5</c:v>
                </c:pt>
              </c:numCache>
            </c:numRef>
          </c:val>
          <c:smooth val="0"/>
          <c:extLst>
            <c:ext xmlns:c16="http://schemas.microsoft.com/office/drawing/2014/chart" uri="{C3380CC4-5D6E-409C-BE32-E72D297353CC}">
              <c16:uniqueId val="{00000001-8594-4682-A209-09B6ABE73D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8B-417B-8967-D7A134C8D9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98B-417B-8967-D7A134C8D9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E-4D15-BFEF-7819A32302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101.24</c:v>
                </c:pt>
                <c:pt idx="2">
                  <c:v>124.9</c:v>
                </c:pt>
                <c:pt idx="3">
                  <c:v>124.8</c:v>
                </c:pt>
                <c:pt idx="4">
                  <c:v>120.64</c:v>
                </c:pt>
              </c:numCache>
            </c:numRef>
          </c:val>
          <c:smooth val="0"/>
          <c:extLst>
            <c:ext xmlns:c16="http://schemas.microsoft.com/office/drawing/2014/chart" uri="{C3380CC4-5D6E-409C-BE32-E72D297353CC}">
              <c16:uniqueId val="{00000001-C08E-4D15-BFEF-7819A32302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46.23</c:v>
                </c:pt>
                <c:pt idx="1">
                  <c:v>48.47</c:v>
                </c:pt>
                <c:pt idx="2">
                  <c:v>48.58</c:v>
                </c:pt>
                <c:pt idx="3">
                  <c:v>47.06</c:v>
                </c:pt>
                <c:pt idx="4">
                  <c:v>50.85</c:v>
                </c:pt>
              </c:numCache>
            </c:numRef>
          </c:val>
          <c:extLst>
            <c:ext xmlns:c16="http://schemas.microsoft.com/office/drawing/2014/chart" uri="{C3380CC4-5D6E-409C-BE32-E72D297353CC}">
              <c16:uniqueId val="{00000000-A45E-4470-8697-1729AAC8B4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37.24</c:v>
                </c:pt>
                <c:pt idx="2">
                  <c:v>33.58</c:v>
                </c:pt>
                <c:pt idx="3">
                  <c:v>35.42</c:v>
                </c:pt>
                <c:pt idx="4">
                  <c:v>39.82</c:v>
                </c:pt>
              </c:numCache>
            </c:numRef>
          </c:val>
          <c:smooth val="0"/>
          <c:extLst>
            <c:ext xmlns:c16="http://schemas.microsoft.com/office/drawing/2014/chart" uri="{C3380CC4-5D6E-409C-BE32-E72D297353CC}">
              <c16:uniqueId val="{00000001-A45E-4470-8697-1729AAC8B4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552.82000000000005</c:v>
                </c:pt>
                <c:pt idx="1">
                  <c:v>730.34</c:v>
                </c:pt>
                <c:pt idx="2">
                  <c:v>682.54</c:v>
                </c:pt>
                <c:pt idx="3">
                  <c:v>521.57000000000005</c:v>
                </c:pt>
                <c:pt idx="4">
                  <c:v>448.15</c:v>
                </c:pt>
              </c:numCache>
            </c:numRef>
          </c:val>
          <c:extLst>
            <c:ext xmlns:c16="http://schemas.microsoft.com/office/drawing/2014/chart" uri="{C3380CC4-5D6E-409C-BE32-E72D297353CC}">
              <c16:uniqueId val="{00000000-FF3E-40FB-BBF8-88F4594479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FF3E-40FB-BBF8-88F4594479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97.83</c:v>
                </c:pt>
                <c:pt idx="1">
                  <c:v>99.03</c:v>
                </c:pt>
                <c:pt idx="2">
                  <c:v>99.25</c:v>
                </c:pt>
                <c:pt idx="3">
                  <c:v>100</c:v>
                </c:pt>
                <c:pt idx="4">
                  <c:v>100</c:v>
                </c:pt>
              </c:numCache>
            </c:numRef>
          </c:val>
          <c:extLst>
            <c:ext xmlns:c16="http://schemas.microsoft.com/office/drawing/2014/chart" uri="{C3380CC4-5D6E-409C-BE32-E72D297353CC}">
              <c16:uniqueId val="{00000000-0638-4AC1-84A9-805A10EAF3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0638-4AC1-84A9-805A10EAF3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151.44</c:v>
                </c:pt>
                <c:pt idx="1">
                  <c:v>150.01</c:v>
                </c:pt>
                <c:pt idx="2">
                  <c:v>150</c:v>
                </c:pt>
                <c:pt idx="3">
                  <c:v>153.52000000000001</c:v>
                </c:pt>
                <c:pt idx="4">
                  <c:v>156.31</c:v>
                </c:pt>
              </c:numCache>
            </c:numRef>
          </c:val>
          <c:extLst>
            <c:ext xmlns:c16="http://schemas.microsoft.com/office/drawing/2014/chart" uri="{C3380CC4-5D6E-409C-BE32-E72D297353CC}">
              <c16:uniqueId val="{00000000-505C-4CBA-BAE2-3EC04FA4412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505C-4CBA-BAE2-3EC04FA4412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黒部市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39697</v>
      </c>
      <c r="AM8" s="54"/>
      <c r="AN8" s="54"/>
      <c r="AO8" s="54"/>
      <c r="AP8" s="54"/>
      <c r="AQ8" s="54"/>
      <c r="AR8" s="54"/>
      <c r="AS8" s="54"/>
      <c r="AT8" s="53">
        <f>データ!T6</f>
        <v>426.31</v>
      </c>
      <c r="AU8" s="53"/>
      <c r="AV8" s="53"/>
      <c r="AW8" s="53"/>
      <c r="AX8" s="53"/>
      <c r="AY8" s="53"/>
      <c r="AZ8" s="53"/>
      <c r="BA8" s="53"/>
      <c r="BB8" s="53">
        <f>データ!U6</f>
        <v>93.12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77.459999999999994</v>
      </c>
      <c r="J10" s="53"/>
      <c r="K10" s="53"/>
      <c r="L10" s="53"/>
      <c r="M10" s="53"/>
      <c r="N10" s="53"/>
      <c r="O10" s="53"/>
      <c r="P10" s="53">
        <f>データ!P6</f>
        <v>23.73</v>
      </c>
      <c r="Q10" s="53"/>
      <c r="R10" s="53"/>
      <c r="S10" s="53"/>
      <c r="T10" s="53"/>
      <c r="U10" s="53"/>
      <c r="V10" s="53"/>
      <c r="W10" s="53">
        <f>データ!Q6</f>
        <v>67.28</v>
      </c>
      <c r="X10" s="53"/>
      <c r="Y10" s="53"/>
      <c r="Z10" s="53"/>
      <c r="AA10" s="53"/>
      <c r="AB10" s="53"/>
      <c r="AC10" s="53"/>
      <c r="AD10" s="54">
        <f>データ!R6</f>
        <v>3155</v>
      </c>
      <c r="AE10" s="54"/>
      <c r="AF10" s="54"/>
      <c r="AG10" s="54"/>
      <c r="AH10" s="54"/>
      <c r="AI10" s="54"/>
      <c r="AJ10" s="54"/>
      <c r="AK10" s="2"/>
      <c r="AL10" s="54">
        <f>データ!V6</f>
        <v>9396</v>
      </c>
      <c r="AM10" s="54"/>
      <c r="AN10" s="54"/>
      <c r="AO10" s="54"/>
      <c r="AP10" s="54"/>
      <c r="AQ10" s="54"/>
      <c r="AR10" s="54"/>
      <c r="AS10" s="54"/>
      <c r="AT10" s="53">
        <f>データ!W6</f>
        <v>2.79</v>
      </c>
      <c r="AU10" s="53"/>
      <c r="AV10" s="53"/>
      <c r="AW10" s="53"/>
      <c r="AX10" s="53"/>
      <c r="AY10" s="53"/>
      <c r="AZ10" s="53"/>
      <c r="BA10" s="53"/>
      <c r="BB10" s="53">
        <f>データ!X6</f>
        <v>3367.74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nJjin4Q8TQf6cy74hCh7rzXLgemB1lDvqPajnXwWFIfJVlV9i/4iBI8Q7WQ7vT7Dgpxmp43Ic8IyUVTKTfEiug==" saltValue="BsrDyoUXlhmcgLmzMi/W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162078</v>
      </c>
      <c r="D6" s="19">
        <f t="shared" si="3"/>
        <v>46</v>
      </c>
      <c r="E6" s="19">
        <f t="shared" si="3"/>
        <v>17</v>
      </c>
      <c r="F6" s="19">
        <f t="shared" si="3"/>
        <v>5</v>
      </c>
      <c r="G6" s="19">
        <f t="shared" si="3"/>
        <v>0</v>
      </c>
      <c r="H6" s="19" t="str">
        <f t="shared" si="3"/>
        <v>富山県　黒部市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77.459999999999994</v>
      </c>
      <c r="P6" s="20">
        <f t="shared" si="3"/>
        <v>23.73</v>
      </c>
      <c r="Q6" s="20">
        <f t="shared" si="3"/>
        <v>67.28</v>
      </c>
      <c r="R6" s="20">
        <f t="shared" si="3"/>
        <v>3155</v>
      </c>
      <c r="S6" s="20">
        <f t="shared" si="3"/>
        <v>39697</v>
      </c>
      <c r="T6" s="20">
        <f t="shared" si="3"/>
        <v>426.31</v>
      </c>
      <c r="U6" s="20">
        <f t="shared" si="3"/>
        <v>93.12</v>
      </c>
      <c r="V6" s="20">
        <f t="shared" si="3"/>
        <v>9396</v>
      </c>
      <c r="W6" s="20">
        <f t="shared" si="3"/>
        <v>2.79</v>
      </c>
      <c r="X6" s="20">
        <f t="shared" si="3"/>
        <v>3367.74</v>
      </c>
      <c r="Y6" s="21">
        <f>IF(Y7="",NA(),Y7)</f>
        <v>99.41</v>
      </c>
      <c r="Z6" s="21">
        <f t="shared" ref="Z6:AH6" si="4">IF(Z7="",NA(),Z7)</f>
        <v>101.97</v>
      </c>
      <c r="AA6" s="21">
        <f t="shared" si="4"/>
        <v>100.81</v>
      </c>
      <c r="AB6" s="21">
        <f t="shared" si="4"/>
        <v>104.4</v>
      </c>
      <c r="AC6" s="21">
        <f t="shared" si="4"/>
        <v>106.24</v>
      </c>
      <c r="AD6" s="21">
        <f t="shared" si="4"/>
        <v>103.6</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101.24</v>
      </c>
      <c r="AQ6" s="21">
        <f t="shared" si="5"/>
        <v>124.9</v>
      </c>
      <c r="AR6" s="21">
        <f t="shared" si="5"/>
        <v>124.8</v>
      </c>
      <c r="AS6" s="21">
        <f t="shared" si="5"/>
        <v>120.64</v>
      </c>
      <c r="AT6" s="20" t="str">
        <f>IF(AT7="","",IF(AT7="-","【-】","【"&amp;SUBSTITUTE(TEXT(AT7,"#,##0.00"),"-","△")&amp;"】"))</f>
        <v>【124.06】</v>
      </c>
      <c r="AU6" s="21">
        <f>IF(AU7="",NA(),AU7)</f>
        <v>46.23</v>
      </c>
      <c r="AV6" s="21">
        <f t="shared" ref="AV6:BD6" si="6">IF(AV7="",NA(),AV7)</f>
        <v>48.47</v>
      </c>
      <c r="AW6" s="21">
        <f t="shared" si="6"/>
        <v>48.58</v>
      </c>
      <c r="AX6" s="21">
        <f t="shared" si="6"/>
        <v>47.06</v>
      </c>
      <c r="AY6" s="21">
        <f t="shared" si="6"/>
        <v>50.85</v>
      </c>
      <c r="AZ6" s="21">
        <f t="shared" si="6"/>
        <v>26.99</v>
      </c>
      <c r="BA6" s="21">
        <f t="shared" si="6"/>
        <v>37.24</v>
      </c>
      <c r="BB6" s="21">
        <f t="shared" si="6"/>
        <v>33.58</v>
      </c>
      <c r="BC6" s="21">
        <f t="shared" si="6"/>
        <v>35.42</v>
      </c>
      <c r="BD6" s="21">
        <f t="shared" si="6"/>
        <v>39.82</v>
      </c>
      <c r="BE6" s="20" t="str">
        <f>IF(BE7="","",IF(BE7="-","【-】","【"&amp;SUBSTITUTE(TEXT(BE7,"#,##0.00"),"-","△")&amp;"】"))</f>
        <v>【42.02】</v>
      </c>
      <c r="BF6" s="21">
        <f>IF(BF7="",NA(),BF7)</f>
        <v>552.82000000000005</v>
      </c>
      <c r="BG6" s="21">
        <f t="shared" ref="BG6:BO6" si="7">IF(BG7="",NA(),BG7)</f>
        <v>730.34</v>
      </c>
      <c r="BH6" s="21">
        <f t="shared" si="7"/>
        <v>682.54</v>
      </c>
      <c r="BI6" s="21">
        <f t="shared" si="7"/>
        <v>521.57000000000005</v>
      </c>
      <c r="BJ6" s="21">
        <f t="shared" si="7"/>
        <v>448.15</v>
      </c>
      <c r="BK6" s="21">
        <f t="shared" si="7"/>
        <v>826.83</v>
      </c>
      <c r="BL6" s="21">
        <f t="shared" si="7"/>
        <v>783.8</v>
      </c>
      <c r="BM6" s="21">
        <f t="shared" si="7"/>
        <v>778.81</v>
      </c>
      <c r="BN6" s="21">
        <f t="shared" si="7"/>
        <v>718.49</v>
      </c>
      <c r="BO6" s="21">
        <f t="shared" si="7"/>
        <v>743.31</v>
      </c>
      <c r="BP6" s="20" t="str">
        <f>IF(BP7="","",IF(BP7="-","【-】","【"&amp;SUBSTITUTE(TEXT(BP7,"#,##0.00"),"-","△")&amp;"】"))</f>
        <v>【785.10】</v>
      </c>
      <c r="BQ6" s="21">
        <f>IF(BQ7="",NA(),BQ7)</f>
        <v>97.83</v>
      </c>
      <c r="BR6" s="21">
        <f t="shared" ref="BR6:BZ6" si="8">IF(BR7="",NA(),BR7)</f>
        <v>99.03</v>
      </c>
      <c r="BS6" s="21">
        <f t="shared" si="8"/>
        <v>99.25</v>
      </c>
      <c r="BT6" s="21">
        <f t="shared" si="8"/>
        <v>100</v>
      </c>
      <c r="BU6" s="21">
        <f t="shared" si="8"/>
        <v>100</v>
      </c>
      <c r="BV6" s="21">
        <f t="shared" si="8"/>
        <v>57.31</v>
      </c>
      <c r="BW6" s="21">
        <f t="shared" si="8"/>
        <v>68.11</v>
      </c>
      <c r="BX6" s="21">
        <f t="shared" si="8"/>
        <v>67.23</v>
      </c>
      <c r="BY6" s="21">
        <f t="shared" si="8"/>
        <v>61.82</v>
      </c>
      <c r="BZ6" s="21">
        <f t="shared" si="8"/>
        <v>61.15</v>
      </c>
      <c r="CA6" s="20" t="str">
        <f>IF(CA7="","",IF(CA7="-","【-】","【"&amp;SUBSTITUTE(TEXT(CA7,"#,##0.00"),"-","△")&amp;"】"))</f>
        <v>【56.93】</v>
      </c>
      <c r="CB6" s="21">
        <f>IF(CB7="",NA(),CB7)</f>
        <v>151.44</v>
      </c>
      <c r="CC6" s="21">
        <f t="shared" ref="CC6:CK6" si="9">IF(CC7="",NA(),CC7)</f>
        <v>150.01</v>
      </c>
      <c r="CD6" s="21">
        <f t="shared" si="9"/>
        <v>150</v>
      </c>
      <c r="CE6" s="21">
        <f t="shared" si="9"/>
        <v>153.52000000000001</v>
      </c>
      <c r="CF6" s="21">
        <f t="shared" si="9"/>
        <v>156.31</v>
      </c>
      <c r="CG6" s="21">
        <f t="shared" si="9"/>
        <v>273.52</v>
      </c>
      <c r="CH6" s="21">
        <f t="shared" si="9"/>
        <v>222.41</v>
      </c>
      <c r="CI6" s="21">
        <f t="shared" si="9"/>
        <v>228.21</v>
      </c>
      <c r="CJ6" s="21">
        <f t="shared" si="9"/>
        <v>246.9</v>
      </c>
      <c r="CK6" s="21">
        <f t="shared" si="9"/>
        <v>250.43</v>
      </c>
      <c r="CL6" s="20" t="str">
        <f>IF(CL7="","",IF(CL7="-","【-】","【"&amp;SUBSTITUTE(TEXT(CL7,"#,##0.00"),"-","△")&amp;"】"))</f>
        <v>【271.15】</v>
      </c>
      <c r="CM6" s="21">
        <f>IF(CM7="",NA(),CM7)</f>
        <v>99.28</v>
      </c>
      <c r="CN6" s="21">
        <f t="shared" ref="CN6:CV6" si="10">IF(CN7="",NA(),CN7)</f>
        <v>105.04</v>
      </c>
      <c r="CO6" s="21">
        <f t="shared" si="10"/>
        <v>106.41</v>
      </c>
      <c r="CP6" s="21">
        <f t="shared" si="10"/>
        <v>94.98</v>
      </c>
      <c r="CQ6" s="21">
        <f t="shared" si="10"/>
        <v>97.9</v>
      </c>
      <c r="CR6" s="21">
        <f t="shared" si="10"/>
        <v>50.14</v>
      </c>
      <c r="CS6" s="21">
        <f t="shared" si="10"/>
        <v>55.26</v>
      </c>
      <c r="CT6" s="21">
        <f t="shared" si="10"/>
        <v>54.54</v>
      </c>
      <c r="CU6" s="21">
        <f t="shared" si="10"/>
        <v>52.9</v>
      </c>
      <c r="CV6" s="21">
        <f t="shared" si="10"/>
        <v>52.63</v>
      </c>
      <c r="CW6" s="20" t="str">
        <f>IF(CW7="","",IF(CW7="-","【-】","【"&amp;SUBSTITUTE(TEXT(CW7,"#,##0.00"),"-","△")&amp;"】"))</f>
        <v>【49.87】</v>
      </c>
      <c r="CX6" s="21">
        <f>IF(CX7="",NA(),CX7)</f>
        <v>99</v>
      </c>
      <c r="CY6" s="21">
        <f t="shared" ref="CY6:DG6" si="11">IF(CY7="",NA(),CY7)</f>
        <v>98.75</v>
      </c>
      <c r="CZ6" s="21">
        <f t="shared" si="11"/>
        <v>98.64</v>
      </c>
      <c r="DA6" s="21">
        <f t="shared" si="11"/>
        <v>98.48</v>
      </c>
      <c r="DB6" s="21">
        <f t="shared" si="11"/>
        <v>98.46</v>
      </c>
      <c r="DC6" s="21">
        <f t="shared" si="11"/>
        <v>84.98</v>
      </c>
      <c r="DD6" s="21">
        <f t="shared" si="11"/>
        <v>90.52</v>
      </c>
      <c r="DE6" s="21">
        <f t="shared" si="11"/>
        <v>90.3</v>
      </c>
      <c r="DF6" s="21">
        <f t="shared" si="11"/>
        <v>90.3</v>
      </c>
      <c r="DG6" s="21">
        <f t="shared" si="11"/>
        <v>90.32</v>
      </c>
      <c r="DH6" s="20" t="str">
        <f>IF(DH7="","",IF(DH7="-","【-】","【"&amp;SUBSTITUTE(TEXT(DH7,"#,##0.00"),"-","△")&amp;"】"))</f>
        <v>【87.54】</v>
      </c>
      <c r="DI6" s="21">
        <f>IF(DI7="",NA(),DI7)</f>
        <v>30.69</v>
      </c>
      <c r="DJ6" s="21">
        <f t="shared" ref="DJ6:DR6" si="12">IF(DJ7="",NA(),DJ7)</f>
        <v>33.090000000000003</v>
      </c>
      <c r="DK6" s="21">
        <f t="shared" si="12"/>
        <v>35.49</v>
      </c>
      <c r="DL6" s="21">
        <f t="shared" si="12"/>
        <v>37.520000000000003</v>
      </c>
      <c r="DM6" s="21">
        <f t="shared" si="12"/>
        <v>39.54</v>
      </c>
      <c r="DN6" s="21">
        <f t="shared" si="12"/>
        <v>23.06</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1">
        <f t="shared" si="14"/>
        <v>7.0000000000000007E-2</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162078</v>
      </c>
      <c r="D7" s="23">
        <v>46</v>
      </c>
      <c r="E7" s="23">
        <v>17</v>
      </c>
      <c r="F7" s="23">
        <v>5</v>
      </c>
      <c r="G7" s="23">
        <v>0</v>
      </c>
      <c r="H7" s="23" t="s">
        <v>96</v>
      </c>
      <c r="I7" s="23" t="s">
        <v>97</v>
      </c>
      <c r="J7" s="23" t="s">
        <v>98</v>
      </c>
      <c r="K7" s="23" t="s">
        <v>99</v>
      </c>
      <c r="L7" s="23" t="s">
        <v>100</v>
      </c>
      <c r="M7" s="23" t="s">
        <v>101</v>
      </c>
      <c r="N7" s="24" t="s">
        <v>102</v>
      </c>
      <c r="O7" s="24">
        <v>77.459999999999994</v>
      </c>
      <c r="P7" s="24">
        <v>23.73</v>
      </c>
      <c r="Q7" s="24">
        <v>67.28</v>
      </c>
      <c r="R7" s="24">
        <v>3155</v>
      </c>
      <c r="S7" s="24">
        <v>39697</v>
      </c>
      <c r="T7" s="24">
        <v>426.31</v>
      </c>
      <c r="U7" s="24">
        <v>93.12</v>
      </c>
      <c r="V7" s="24">
        <v>9396</v>
      </c>
      <c r="W7" s="24">
        <v>2.79</v>
      </c>
      <c r="X7" s="24">
        <v>3367.74</v>
      </c>
      <c r="Y7" s="24">
        <v>99.41</v>
      </c>
      <c r="Z7" s="24">
        <v>101.97</v>
      </c>
      <c r="AA7" s="24">
        <v>100.81</v>
      </c>
      <c r="AB7" s="24">
        <v>104.4</v>
      </c>
      <c r="AC7" s="24">
        <v>106.24</v>
      </c>
      <c r="AD7" s="24">
        <v>103.6</v>
      </c>
      <c r="AE7" s="24">
        <v>103.09</v>
      </c>
      <c r="AF7" s="24">
        <v>102.11</v>
      </c>
      <c r="AG7" s="24">
        <v>101.91</v>
      </c>
      <c r="AH7" s="24">
        <v>103.07</v>
      </c>
      <c r="AI7" s="24">
        <v>104.44</v>
      </c>
      <c r="AJ7" s="24">
        <v>0</v>
      </c>
      <c r="AK7" s="24">
        <v>0</v>
      </c>
      <c r="AL7" s="24">
        <v>0</v>
      </c>
      <c r="AM7" s="24">
        <v>0</v>
      </c>
      <c r="AN7" s="24">
        <v>0</v>
      </c>
      <c r="AO7" s="24">
        <v>193.99</v>
      </c>
      <c r="AP7" s="24">
        <v>101.24</v>
      </c>
      <c r="AQ7" s="24">
        <v>124.9</v>
      </c>
      <c r="AR7" s="24">
        <v>124.8</v>
      </c>
      <c r="AS7" s="24">
        <v>120.64</v>
      </c>
      <c r="AT7" s="24">
        <v>124.06</v>
      </c>
      <c r="AU7" s="24">
        <v>46.23</v>
      </c>
      <c r="AV7" s="24">
        <v>48.47</v>
      </c>
      <c r="AW7" s="24">
        <v>48.58</v>
      </c>
      <c r="AX7" s="24">
        <v>47.06</v>
      </c>
      <c r="AY7" s="24">
        <v>50.85</v>
      </c>
      <c r="AZ7" s="24">
        <v>26.99</v>
      </c>
      <c r="BA7" s="24">
        <v>37.24</v>
      </c>
      <c r="BB7" s="24">
        <v>33.58</v>
      </c>
      <c r="BC7" s="24">
        <v>35.42</v>
      </c>
      <c r="BD7" s="24">
        <v>39.82</v>
      </c>
      <c r="BE7" s="24">
        <v>42.02</v>
      </c>
      <c r="BF7" s="24">
        <v>552.82000000000005</v>
      </c>
      <c r="BG7" s="24">
        <v>730.34</v>
      </c>
      <c r="BH7" s="24">
        <v>682.54</v>
      </c>
      <c r="BI7" s="24">
        <v>521.57000000000005</v>
      </c>
      <c r="BJ7" s="24">
        <v>448.15</v>
      </c>
      <c r="BK7" s="24">
        <v>826.83</v>
      </c>
      <c r="BL7" s="24">
        <v>783.8</v>
      </c>
      <c r="BM7" s="24">
        <v>778.81</v>
      </c>
      <c r="BN7" s="24">
        <v>718.49</v>
      </c>
      <c r="BO7" s="24">
        <v>743.31</v>
      </c>
      <c r="BP7" s="24">
        <v>785.1</v>
      </c>
      <c r="BQ7" s="24">
        <v>97.83</v>
      </c>
      <c r="BR7" s="24">
        <v>99.03</v>
      </c>
      <c r="BS7" s="24">
        <v>99.25</v>
      </c>
      <c r="BT7" s="24">
        <v>100</v>
      </c>
      <c r="BU7" s="24">
        <v>100</v>
      </c>
      <c r="BV7" s="24">
        <v>57.31</v>
      </c>
      <c r="BW7" s="24">
        <v>68.11</v>
      </c>
      <c r="BX7" s="24">
        <v>67.23</v>
      </c>
      <c r="BY7" s="24">
        <v>61.82</v>
      </c>
      <c r="BZ7" s="24">
        <v>61.15</v>
      </c>
      <c r="CA7" s="24">
        <v>56.93</v>
      </c>
      <c r="CB7" s="24">
        <v>151.44</v>
      </c>
      <c r="CC7" s="24">
        <v>150.01</v>
      </c>
      <c r="CD7" s="24">
        <v>150</v>
      </c>
      <c r="CE7" s="24">
        <v>153.52000000000001</v>
      </c>
      <c r="CF7" s="24">
        <v>156.31</v>
      </c>
      <c r="CG7" s="24">
        <v>273.52</v>
      </c>
      <c r="CH7" s="24">
        <v>222.41</v>
      </c>
      <c r="CI7" s="24">
        <v>228.21</v>
      </c>
      <c r="CJ7" s="24">
        <v>246.9</v>
      </c>
      <c r="CK7" s="24">
        <v>250.43</v>
      </c>
      <c r="CL7" s="24">
        <v>271.14999999999998</v>
      </c>
      <c r="CM7" s="24">
        <v>99.28</v>
      </c>
      <c r="CN7" s="24">
        <v>105.04</v>
      </c>
      <c r="CO7" s="24">
        <v>106.41</v>
      </c>
      <c r="CP7" s="24">
        <v>94.98</v>
      </c>
      <c r="CQ7" s="24">
        <v>97.9</v>
      </c>
      <c r="CR7" s="24">
        <v>50.14</v>
      </c>
      <c r="CS7" s="24">
        <v>55.26</v>
      </c>
      <c r="CT7" s="24">
        <v>54.54</v>
      </c>
      <c r="CU7" s="24">
        <v>52.9</v>
      </c>
      <c r="CV7" s="24">
        <v>52.63</v>
      </c>
      <c r="CW7" s="24">
        <v>49.87</v>
      </c>
      <c r="CX7" s="24">
        <v>99</v>
      </c>
      <c r="CY7" s="24">
        <v>98.75</v>
      </c>
      <c r="CZ7" s="24">
        <v>98.64</v>
      </c>
      <c r="DA7" s="24">
        <v>98.48</v>
      </c>
      <c r="DB7" s="24">
        <v>98.46</v>
      </c>
      <c r="DC7" s="24">
        <v>84.98</v>
      </c>
      <c r="DD7" s="24">
        <v>90.52</v>
      </c>
      <c r="DE7" s="24">
        <v>90.3</v>
      </c>
      <c r="DF7" s="24">
        <v>90.3</v>
      </c>
      <c r="DG7" s="24">
        <v>90.32</v>
      </c>
      <c r="DH7" s="24">
        <v>87.54</v>
      </c>
      <c r="DI7" s="24">
        <v>30.69</v>
      </c>
      <c r="DJ7" s="24">
        <v>33.090000000000003</v>
      </c>
      <c r="DK7" s="24">
        <v>35.49</v>
      </c>
      <c r="DL7" s="24">
        <v>37.520000000000003</v>
      </c>
      <c r="DM7" s="24">
        <v>39.54</v>
      </c>
      <c r="DN7" s="24">
        <v>23.06</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7.0000000000000007E-2</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2025-01-24T07:17:20Z</dcterms:created>
  <dcterms:modified xsi:type="dcterms:W3CDTF">2025-01-30T00:04:39Z</dcterms:modified>
  <cp:category/>
</cp:coreProperties>
</file>