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6黒部市○\上水道\"/>
    </mc:Choice>
  </mc:AlternateContent>
  <xr:revisionPtr revIDLastSave="0" documentId="13_ncr:1_{46D594FC-6D33-458A-8D41-BDE9A333769B}" xr6:coauthVersionLast="36" xr6:coauthVersionMax="36" xr10:uidLastSave="{00000000-0000-0000-0000-000000000000}"/>
  <workbookProtection workbookAlgorithmName="SHA-512" workbookHashValue="W+EhgfvZF/U3XB6+345mTt40IC9bdVxtsuPNje+YGGTUZD9VTthUxW86/xXijbGw61lA7Xapa+AE84+TQXpDNg==" workbookSaltValue="UokipB2tUa6O05cFi47E8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<sst xmlns="http://schemas.openxmlformats.org/spreadsheetml/2006/main" count="228" uniqueCount="114">
  <si>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</si>
  <si>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</si>
  <si>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</si>
  <si>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</si>
  <si>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</si>
  <si>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</si>
  <si>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</si>
  <si>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</si>
  <si>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</si>
  <si>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</si>
  <si>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</si>
  <si>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</si>
  <si>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</si>
  <si>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</si>
  <si>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</si>
  <si>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</si>
  <si>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</si>
  <si>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</si>
  <si>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</si>
  <si>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</si>
  <si>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</si>
  <si>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</si>
  <si>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</si>
  <si>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</si>
  <si>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</si>
  <si>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</si>
  <si>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</si>
  <si>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</si>
  <si>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</si>
  <si>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</si>
  <si>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</si>
  <si>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</si>
  <si>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</si>
  <si>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</si>
  <si>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</si>
  <si>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</si>
  <si>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</si>
  <si>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</si>
  <si>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</si>
  <si>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</si>
  <si>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</si>
  <si>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</si>
  <si>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</si>
  <si>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</si>
  <si>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</si>
  <si>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</si>
  <si>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</si>
  <si>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</si>
  <si>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</si>
  <si>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</si>
  <si>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</si>
  <si>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</si>
  <si>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</si>
  <si>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</si>
  <si>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</si>
  <si>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</si>
  <si>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</si>
  <si>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</si>
  <si>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</si>
  <si>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</si>
  <si>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</si>
  <si>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</si>
  <si>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</si>
  <si>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</si>
  <si>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</si>
  <si>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</si>
  <si>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</si>
  <si>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</si>
  <si>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</si>
  <si>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</si>
  <si>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</si>
  <si>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</si>
  <si>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</si>
  <si>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</si>
  <si>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</si>
  <si>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</si>
  <si>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</si>
  <si>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</si>
  <si>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</si>
  <si>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</si>
  <si>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</si>
  <si>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</si>
  <si>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</si>
  <si>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</si>
  <si>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</si>
  <si>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</si>
  <si>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</si>
  <si>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</si>
  <si>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</si>
  <si>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</si>
  <si>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</si>
  <si>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</si>
  <si>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</si>
  <si>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</si>
  <si>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</si>
  <si>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</si>
  <si>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</si>
  <si>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</si>
  <si>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</si>
  <si>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</si>
  <si>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</si>
  <si>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</si>
  <si>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</si>
  <si>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</si>
  <si>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</si>
  <si>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</si>
  <si>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</si>
  <si>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</si>
  <si>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</si>
  <si>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</si>
  <si>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</si>
  <si>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①経常収支は100％を上回っており、単年度収支は黒字であるが、類似団体の平均値を下回っている。
②累積欠損金は発生していない。
③流動比率は100％を上回っており、支払能力は確保されている。当該指標は上昇傾向にあり、令和5年度は類似団体の平均値を上回っている。
④給水収益の増により減少したが、類似団体の平均を大きく上回っている。
⑤令和４年７月の料金改定により給水収益が増加したことにより料金回収率も上昇しているが、依然100％を下回っており、不足する収入を一般会計からの基準外繰入によって補填している状況である。
⑥主たる水源が地下水であるため、類似団体平均を下回っている。令和５年度は経常費用が増加、有収水量が減少したため当該指標は増加している。
⑦類似団体の平均値を下回っている。民営の組合簡易水道の統合を進め、給水人口の維持確保に努める。
⑧漏水調査を実施し、漏水箇所の早期発見に努めることで、高い有収率を維持している。</t>
    <rPh sb="110" eb="112">
      <t>レイワ</t>
    </rPh>
    <rPh sb="113" eb="115">
      <t>ネンド</t>
    </rPh>
    <rPh sb="125" eb="126">
      <t>ウエ</t>
    </rPh>
    <rPh sb="135" eb="137">
      <t>キュウスイ</t>
    </rPh>
    <rPh sb="137" eb="139">
      <t>シュウエキ</t>
    </rPh>
    <rPh sb="140" eb="141">
      <t>ゾウ</t>
    </rPh>
    <rPh sb="174" eb="175">
      <t>ネン</t>
    </rPh>
    <rPh sb="176" eb="177">
      <t>ガツ</t>
    </rPh>
    <rPh sb="191" eb="192">
      <t>カ</t>
    </rPh>
    <rPh sb="205" eb="207">
      <t>ジョウショウ</t>
    </rPh>
    <rPh sb="213" eb="215">
      <t>イゼン</t>
    </rPh>
    <rPh sb="294" eb="296">
      <t>レイワ</t>
    </rPh>
    <rPh sb="300" eb="304">
      <t>ケイジョウヒヨウ</t>
    </rPh>
    <rPh sb="305" eb="307">
      <t>ゾウカ</t>
    </rPh>
    <phoneticPr fontId="4"/>
  </si>
  <si>
    <t>①②の指標は類似団体平均よりも低い水準にあるが、③の指標は更新した管路延長の増により類似団体平均を上回った。昭和55年の事業発足から40年が経過しており、今後も耐用年数に達し更新時期を迎える管が増加すると考えられるため、事業の平準化を図り、計画的かつ効率的に更新に取り組む必要がある。</t>
    <phoneticPr fontId="4"/>
  </si>
  <si>
    <t>　将来的に人口減少等により、給水収益の減少が見込まれる中で、老朽化した施設や管路の更新を進めていく必要があることから、水道事業の財政は厳しい状況に置かれることが予想される。
　当市では、令和６年に料金改定を実施し、水道料金の適正化による収入の確保、コスト削減等により、水道事業の経営基盤の強化を図ることとしている。
　また持続可能な水道事業を行うためにも、アセットマネジメントによる長期的な更新計画をもとに、財源の確保と経営のバランスを取りながら、長寿命化に取り組んでいく必要がある。
　なお、経営戦略は令和６年度末に改定予定であり、計画と実績値の比較等による分析及び検証を行いながら更なる経営の健全化及び効率化に努める。</t>
    <rPh sb="9" eb="10">
      <t>トウ</t>
    </rPh>
    <rPh sb="259" eb="261">
      <t>カイテイ</t>
    </rPh>
    <rPh sb="261" eb="263">
      <t>ヨテイ</t>
    </rPh>
    <rPh sb="287" eb="28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</si>
</sst>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0.56999999999999995</c:v>
                </c:pt>
                <c:pt idx="1">
                  <c:v>0.36</c:v>
                </c:pt>
                <c:pt idx="2">
                  <c:v>0.91</c:v>
                </c:pt>
                <c:pt idx="3">
                  <c:v>0.41</c:v>
                </c:pt>
                <c:pt idx="4">
                  <c:v>0.61</c:v>
                </c:pt>
              </c:numCache>
            </c:numRef>
          </c:val>
          <c:extLst>
            <c:ext xmlns:c16="http://schemas.microsoft.com/office/drawing/2014/chart" uri="{C3380CC4-5D6E-409C-BE32-E72D297353CC}">
              <c16:uniqueId val="{00000000-5AC2-4FD4-9828-5EFCE8867C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5AC2-4FD4-9828-5EFCE8867C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43.82</c:v>
                </c:pt>
                <c:pt idx="1">
                  <c:v>47.06</c:v>
                </c:pt>
                <c:pt idx="2">
                  <c:v>46.21</c:v>
                </c:pt>
                <c:pt idx="3">
                  <c:v>29.04</c:v>
                </c:pt>
                <c:pt idx="4">
                  <c:v>28.72</c:v>
                </c:pt>
              </c:numCache>
            </c:numRef>
          </c:val>
          <c:extLst>
            <c:ext xmlns:c16="http://schemas.microsoft.com/office/drawing/2014/chart" uri="{C3380CC4-5D6E-409C-BE32-E72D297353CC}">
              <c16:uniqueId val="{00000000-A31B-4256-ADAD-5B2A76C893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A31B-4256-ADAD-5B2A76C893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91.88</c:v>
                </c:pt>
                <c:pt idx="1">
                  <c:v>90.78</c:v>
                </c:pt>
                <c:pt idx="2">
                  <c:v>93.99</c:v>
                </c:pt>
                <c:pt idx="3">
                  <c:v>94.88</c:v>
                </c:pt>
                <c:pt idx="4">
                  <c:v>94.24</c:v>
                </c:pt>
              </c:numCache>
            </c:numRef>
          </c:val>
          <c:extLst>
            <c:ext xmlns:c16="http://schemas.microsoft.com/office/drawing/2014/chart" uri="{C3380CC4-5D6E-409C-BE32-E72D297353CC}">
              <c16:uniqueId val="{00000000-7157-4EC6-8CA1-6C70F05583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7157-4EC6-8CA1-6C70F05583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102.07</c:v>
                </c:pt>
                <c:pt idx="1">
                  <c:v>102.15</c:v>
                </c:pt>
                <c:pt idx="2">
                  <c:v>100.87</c:v>
                </c:pt>
                <c:pt idx="3">
                  <c:v>101</c:v>
                </c:pt>
                <c:pt idx="4">
                  <c:v>104.14</c:v>
                </c:pt>
              </c:numCache>
            </c:numRef>
          </c:val>
          <c:extLst>
            <c:ext xmlns:c16="http://schemas.microsoft.com/office/drawing/2014/chart" uri="{C3380CC4-5D6E-409C-BE32-E72D297353CC}">
              <c16:uniqueId val="{00000000-04E6-49D4-BC52-847125B717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04E6-49D4-BC52-847125B717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44.14</c:v>
                </c:pt>
                <c:pt idx="1">
                  <c:v>44.17</c:v>
                </c:pt>
                <c:pt idx="2">
                  <c:v>45.35</c:v>
                </c:pt>
                <c:pt idx="3">
                  <c:v>46.82</c:v>
                </c:pt>
                <c:pt idx="4">
                  <c:v>47.52</c:v>
                </c:pt>
              </c:numCache>
            </c:numRef>
          </c:val>
          <c:extLst>
            <c:ext xmlns:c16="http://schemas.microsoft.com/office/drawing/2014/chart" uri="{C3380CC4-5D6E-409C-BE32-E72D297353CC}">
              <c16:uniqueId val="{00000000-5B5D-4A9B-B3D1-60BFE52E48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B5D-4A9B-B3D1-60BFE52E48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7.52</c:v>
                </c:pt>
                <c:pt idx="1">
                  <c:v>7.44</c:v>
                </c:pt>
                <c:pt idx="2">
                  <c:v>5.5</c:v>
                </c:pt>
                <c:pt idx="3">
                  <c:v>7.65</c:v>
                </c:pt>
                <c:pt idx="4">
                  <c:v>8.9</c:v>
                </c:pt>
              </c:numCache>
            </c:numRef>
          </c:val>
          <c:extLst>
            <c:ext xmlns:c16="http://schemas.microsoft.com/office/drawing/2014/chart" uri="{C3380CC4-5D6E-409C-BE32-E72D297353CC}">
              <c16:uniqueId val="{00000000-E13D-4F39-AA9B-871E28ED00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13D-4F39-AA9B-871E28ED00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03-4F6F-A5A5-53DF862CA6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8F03-4F6F-A5A5-53DF862CA6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170.17</c:v>
                </c:pt>
                <c:pt idx="1">
                  <c:v>220.54</c:v>
                </c:pt>
                <c:pt idx="2">
                  <c:v>291.75</c:v>
                </c:pt>
                <c:pt idx="3">
                  <c:v>353.8</c:v>
                </c:pt>
                <c:pt idx="4">
                  <c:v>450.57</c:v>
                </c:pt>
              </c:numCache>
            </c:numRef>
          </c:val>
          <c:extLst>
            <c:ext xmlns:c16="http://schemas.microsoft.com/office/drawing/2014/chart" uri="{C3380CC4-5D6E-409C-BE32-E72D297353CC}">
              <c16:uniqueId val="{00000000-9D0B-4FDD-9996-0D1184819F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9D0B-4FDD-9996-0D1184819F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1040.68</c:v>
                </c:pt>
                <c:pt idx="1">
                  <c:v>1038.79</c:v>
                </c:pt>
                <c:pt idx="2">
                  <c:v>1052.46</c:v>
                </c:pt>
                <c:pt idx="3">
                  <c:v>976.06</c:v>
                </c:pt>
                <c:pt idx="4">
                  <c:v>954.46</c:v>
                </c:pt>
              </c:numCache>
            </c:numRef>
          </c:val>
          <c:extLst>
            <c:ext xmlns:c16="http://schemas.microsoft.com/office/drawing/2014/chart" uri="{C3380CC4-5D6E-409C-BE32-E72D297353CC}">
              <c16:uniqueId val="{00000000-0CFB-4FFF-9777-FEE4F0220B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0CFB-4FFF-9777-FEE4F0220B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79.16</c:v>
                </c:pt>
                <c:pt idx="1">
                  <c:v>82.82</c:v>
                </c:pt>
                <c:pt idx="2">
                  <c:v>81.430000000000007</c:v>
                </c:pt>
                <c:pt idx="3">
                  <c:v>86.41</c:v>
                </c:pt>
                <c:pt idx="4">
                  <c:v>90.4</c:v>
                </c:pt>
              </c:numCache>
            </c:numRef>
          </c:val>
          <c:extLst>
            <c:ext xmlns:c16="http://schemas.microsoft.com/office/drawing/2014/chart" uri="{C3380CC4-5D6E-409C-BE32-E72D297353CC}">
              <c16:uniqueId val="{00000000-ACC3-4BD8-AA33-58FC6BE074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CC3-4BD8-AA33-58FC6BE074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107.81</c:v>
                </c:pt>
                <c:pt idx="1">
                  <c:v>102.18</c:v>
                </c:pt>
                <c:pt idx="2">
                  <c:v>104.01</c:v>
                </c:pt>
                <c:pt idx="3">
                  <c:v>106.64</c:v>
                </c:pt>
                <c:pt idx="4">
                  <c:v>109.95</c:v>
                </c:pt>
              </c:numCache>
            </c:numRef>
          </c:val>
          <c:extLst>
            <c:ext xmlns:c16="http://schemas.microsoft.com/office/drawing/2014/chart" uri="{C3380CC4-5D6E-409C-BE32-E72D297353CC}">
              <c16:uniqueId val="{00000000-83C4-4D14-A9F4-078390C306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83C4-4D14-A9F4-078390C306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富山県　黒部市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9"/>
      <c r="D7" s="59"/>
      <c r="E7" s="59"/>
      <c r="F7" s="59"/>
      <c r="G7" s="59"/>
      <c r="H7" s="59"/>
      <c r="I7" s="58" t="s">
        <v>2</v>
      </c>
      <c r="J7" s="59"/>
      <c r="K7" s="59"/>
      <c r="L7" s="59"/>
      <c r="M7" s="59"/>
      <c r="N7" s="59"/>
      <c r="O7" s="60"/>
      <c r="P7" s="61" t="s">
        <v>3</v>
      </c>
      <c r="Q7" s="61"/>
      <c r="R7" s="61"/>
      <c r="S7" s="61"/>
      <c r="T7" s="61"/>
      <c r="U7" s="61"/>
      <c r="V7" s="61"/>
      <c r="W7" s="61" t="s">
        <v>4</v>
      </c>
      <c r="X7" s="61"/>
      <c r="Y7" s="61"/>
      <c r="Z7" s="61"/>
      <c r="AA7" s="61"/>
      <c r="AB7" s="61"/>
      <c r="AC7" s="61"/>
      <c r="AD7" s="61" t="s">
        <v>5</v>
      </c>
      <c r="AE7" s="61"/>
      <c r="AF7" s="61"/>
      <c r="AG7" s="61"/>
      <c r="AH7" s="61"/>
      <c r="AI7" s="61"/>
      <c r="AJ7" s="61"/>
      <c r="AK7" s="2"/>
      <c r="AL7" s="61" t="s">
        <v>6</v>
      </c>
      <c r="AM7" s="61"/>
      <c r="AN7" s="61"/>
      <c r="AO7" s="61"/>
      <c r="AP7" s="61"/>
      <c r="AQ7" s="61"/>
      <c r="AR7" s="61"/>
      <c r="AS7" s="61"/>
      <c r="AT7" s="58" t="s">
        <v>7</v>
      </c>
      <c r="AU7" s="59"/>
      <c r="AV7" s="59"/>
      <c r="AW7" s="59"/>
      <c r="AX7" s="59"/>
      <c r="AY7" s="59"/>
      <c r="AZ7" s="59"/>
      <c r="BA7" s="59"/>
      <c r="BB7" s="61" t="s">
        <v>8</v>
      </c>
      <c r="BC7" s="61"/>
      <c r="BD7" s="61"/>
      <c r="BE7" s="61"/>
      <c r="BF7" s="61"/>
      <c r="BG7" s="61"/>
      <c r="BH7" s="61"/>
      <c r="BI7" s="61"/>
      <c r="BJ7" s="3"/>
      <c r="BK7" s="3"/>
      <c r="BL7" s="66" t="s">
        <v>9</v>
      </c>
      <c r="BM7" s="67"/>
      <c r="BN7" s="67"/>
      <c r="BO7" s="67"/>
      <c r="BP7" s="67"/>
      <c r="BQ7" s="67"/>
      <c r="BR7" s="67"/>
      <c r="BS7" s="67"/>
      <c r="BT7" s="67"/>
      <c r="BU7" s="67"/>
      <c r="BV7" s="67"/>
      <c r="BW7" s="67"/>
      <c r="BX7" s="67"/>
      <c r="BY7" s="68"/>
    </row>
    <row r="8" spans="1:78" ht="18.75" customHeight="1" x14ac:dyDescent="0.15">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A6</v>
      </c>
      <c r="X8" s="72"/>
      <c r="Y8" s="72"/>
      <c r="Z8" s="72"/>
      <c r="AA8" s="72"/>
      <c r="AB8" s="72"/>
      <c r="AC8" s="72"/>
      <c r="AD8" s="72" t="str">
        <f>データ!$M$6</f>
        <v>非設置</v>
      </c>
      <c r="AE8" s="72"/>
      <c r="AF8" s="72"/>
      <c r="AG8" s="72"/>
      <c r="AH8" s="72"/>
      <c r="AI8" s="72"/>
      <c r="AJ8" s="72"/>
      <c r="AK8" s="2"/>
      <c r="AL8" s="55">
        <f>データ!$R$6</f>
        <v>39697</v>
      </c>
      <c r="AM8" s="55"/>
      <c r="AN8" s="55"/>
      <c r="AO8" s="55"/>
      <c r="AP8" s="55"/>
      <c r="AQ8" s="55"/>
      <c r="AR8" s="55"/>
      <c r="AS8" s="55"/>
      <c r="AT8" s="52">
        <f>データ!$S$6</f>
        <v>426.31</v>
      </c>
      <c r="AU8" s="53"/>
      <c r="AV8" s="53"/>
      <c r="AW8" s="53"/>
      <c r="AX8" s="53"/>
      <c r="AY8" s="53"/>
      <c r="AZ8" s="53"/>
      <c r="BA8" s="53"/>
      <c r="BB8" s="42">
        <f>データ!$T$6</f>
        <v>93.12</v>
      </c>
      <c r="BC8" s="42"/>
      <c r="BD8" s="42"/>
      <c r="BE8" s="42"/>
      <c r="BF8" s="42"/>
      <c r="BG8" s="42"/>
      <c r="BH8" s="42"/>
      <c r="BI8" s="42"/>
      <c r="BJ8" s="3"/>
      <c r="BK8" s="3"/>
      <c r="BL8" s="73" t="s">
        <v>10</v>
      </c>
      <c r="BM8" s="74"/>
      <c r="BN8" s="56" t="s">
        <v>11</v>
      </c>
      <c r="BO8" s="56"/>
      <c r="BP8" s="56"/>
      <c r="BQ8" s="56"/>
      <c r="BR8" s="56"/>
      <c r="BS8" s="56"/>
      <c r="BT8" s="56"/>
      <c r="BU8" s="56"/>
      <c r="BV8" s="56"/>
      <c r="BW8" s="56"/>
      <c r="BX8" s="56"/>
      <c r="BY8" s="57"/>
    </row>
    <row r="9" spans="1:78" ht="18.75" customHeight="1" x14ac:dyDescent="0.15">
      <c r="A9" s="2"/>
      <c r="B9" s="58" t="s">
        <v>12</v>
      </c>
      <c r="C9" s="59"/>
      <c r="D9" s="59"/>
      <c r="E9" s="59"/>
      <c r="F9" s="59"/>
      <c r="G9" s="59"/>
      <c r="H9" s="59"/>
      <c r="I9" s="58" t="s">
        <v>13</v>
      </c>
      <c r="J9" s="59"/>
      <c r="K9" s="59"/>
      <c r="L9" s="59"/>
      <c r="M9" s="59"/>
      <c r="N9" s="59"/>
      <c r="O9" s="60"/>
      <c r="P9" s="61" t="s">
        <v>14</v>
      </c>
      <c r="Q9" s="61"/>
      <c r="R9" s="61"/>
      <c r="S9" s="61"/>
      <c r="T9" s="61"/>
      <c r="U9" s="61"/>
      <c r="V9" s="61"/>
      <c r="W9" s="61" t="s">
        <v>15</v>
      </c>
      <c r="X9" s="61"/>
      <c r="Y9" s="61"/>
      <c r="Z9" s="61"/>
      <c r="AA9" s="61"/>
      <c r="AB9" s="61"/>
      <c r="AC9" s="61"/>
      <c r="AD9" s="2"/>
      <c r="AE9" s="2"/>
      <c r="AF9" s="2"/>
      <c r="AG9" s="2"/>
      <c r="AH9" s="2"/>
      <c r="AI9" s="2"/>
      <c r="AJ9" s="2"/>
      <c r="AK9" s="2"/>
      <c r="AL9" s="61" t="s">
        <v>16</v>
      </c>
      <c r="AM9" s="61"/>
      <c r="AN9" s="61"/>
      <c r="AO9" s="61"/>
      <c r="AP9" s="61"/>
      <c r="AQ9" s="61"/>
      <c r="AR9" s="61"/>
      <c r="AS9" s="61"/>
      <c r="AT9" s="58" t="s">
        <v>17</v>
      </c>
      <c r="AU9" s="59"/>
      <c r="AV9" s="59"/>
      <c r="AW9" s="59"/>
      <c r="AX9" s="59"/>
      <c r="AY9" s="59"/>
      <c r="AZ9" s="59"/>
      <c r="BA9" s="59"/>
      <c r="BB9" s="61" t="s">
        <v>18</v>
      </c>
      <c r="BC9" s="61"/>
      <c r="BD9" s="61"/>
      <c r="BE9" s="61"/>
      <c r="BF9" s="61"/>
      <c r="BG9" s="61"/>
      <c r="BH9" s="61"/>
      <c r="BI9" s="61"/>
      <c r="BJ9" s="3"/>
      <c r="BK9" s="3"/>
      <c r="BL9" s="62" t="s">
        <v>19</v>
      </c>
      <c r="BM9" s="63"/>
      <c r="BN9" s="64" t="s">
        <v>20</v>
      </c>
      <c r="BO9" s="64"/>
      <c r="BP9" s="64"/>
      <c r="BQ9" s="64"/>
      <c r="BR9" s="64"/>
      <c r="BS9" s="64"/>
      <c r="BT9" s="64"/>
      <c r="BU9" s="64"/>
      <c r="BV9" s="64"/>
      <c r="BW9" s="64"/>
      <c r="BX9" s="64"/>
      <c r="BY9" s="65"/>
    </row>
    <row r="10" spans="1:78" ht="18.75" customHeight="1" x14ac:dyDescent="0.15">
      <c r="A10" s="2"/>
      <c r="B10" s="52" t="str">
        <f>データ!$N$6</f>
        <v>-</v>
      </c>
      <c r="C10" s="53"/>
      <c r="D10" s="53"/>
      <c r="E10" s="53"/>
      <c r="F10" s="53"/>
      <c r="G10" s="53"/>
      <c r="H10" s="53"/>
      <c r="I10" s="52">
        <f>データ!$O$6</f>
        <v>54.5</v>
      </c>
      <c r="J10" s="53"/>
      <c r="K10" s="53"/>
      <c r="L10" s="53"/>
      <c r="M10" s="53"/>
      <c r="N10" s="53"/>
      <c r="O10" s="54"/>
      <c r="P10" s="42">
        <f>データ!$P$6</f>
        <v>62.53</v>
      </c>
      <c r="Q10" s="42"/>
      <c r="R10" s="42"/>
      <c r="S10" s="42"/>
      <c r="T10" s="42"/>
      <c r="U10" s="42"/>
      <c r="V10" s="42"/>
      <c r="W10" s="55">
        <f>データ!$Q$6</f>
        <v>1925</v>
      </c>
      <c r="X10" s="55"/>
      <c r="Y10" s="55"/>
      <c r="Z10" s="55"/>
      <c r="AA10" s="55"/>
      <c r="AB10" s="55"/>
      <c r="AC10" s="55"/>
      <c r="AD10" s="2"/>
      <c r="AE10" s="2"/>
      <c r="AF10" s="2"/>
      <c r="AG10" s="2"/>
      <c r="AH10" s="2"/>
      <c r="AI10" s="2"/>
      <c r="AJ10" s="2"/>
      <c r="AK10" s="2"/>
      <c r="AL10" s="55">
        <f>データ!$U$6</f>
        <v>24760</v>
      </c>
      <c r="AM10" s="55"/>
      <c r="AN10" s="55"/>
      <c r="AO10" s="55"/>
      <c r="AP10" s="55"/>
      <c r="AQ10" s="55"/>
      <c r="AR10" s="55"/>
      <c r="AS10" s="55"/>
      <c r="AT10" s="52">
        <f>データ!$V$6</f>
        <v>41.48</v>
      </c>
      <c r="AU10" s="53"/>
      <c r="AV10" s="53"/>
      <c r="AW10" s="53"/>
      <c r="AX10" s="53"/>
      <c r="AY10" s="53"/>
      <c r="AZ10" s="53"/>
      <c r="BA10" s="53"/>
      <c r="BB10" s="42">
        <f>データ!$W$6</f>
        <v>596.91</v>
      </c>
      <c r="BC10" s="42"/>
      <c r="BD10" s="42"/>
      <c r="BE10" s="42"/>
      <c r="BF10" s="42"/>
      <c r="BG10" s="42"/>
      <c r="BH10" s="42"/>
      <c r="BI10" s="42"/>
      <c r="BJ10" s="2"/>
      <c r="BK10" s="2"/>
      <c r="BL10" s="43" t="s">
        <v>21</v>
      </c>
      <c r="BM10" s="44"/>
      <c r="BN10" s="45" t="s">
        <v>22</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23</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111</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7"/>
      <c r="BN44" s="87"/>
      <c r="BO44" s="87"/>
      <c r="BP44" s="87"/>
      <c r="BQ44" s="87"/>
      <c r="BR44" s="87"/>
      <c r="BS44" s="87"/>
      <c r="BT44" s="87"/>
      <c r="BU44" s="87"/>
      <c r="BV44" s="87"/>
      <c r="BW44" s="87"/>
      <c r="BX44" s="87"/>
      <c r="BY44" s="87"/>
      <c r="BZ44" s="8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113</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Gwx15oleb4hVlT7rwvbNvdwBeQnBYI1G/VayXwEsIJkDctEZzPwXeMvtqhKZ/FU/lb6Tn0bfnNHRhNhJmwoPg==" saltValue="WGdocnF7hQCavo1bjH/T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162078</v>
      </c>
      <c r="D6" s="20">
        <f t="shared" si="3"/>
        <v>46</v>
      </c>
      <c r="E6" s="20">
        <f t="shared" si="3"/>
        <v>1</v>
      </c>
      <c r="F6" s="20">
        <f t="shared" si="3"/>
        <v>0</v>
      </c>
      <c r="G6" s="20">
        <f t="shared" si="3"/>
        <v>1</v>
      </c>
      <c r="H6" s="20" t="str">
        <f t="shared" si="3"/>
        <v>富山県　黒部市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54.5</v>
      </c>
      <c r="P6" s="21">
        <f t="shared" si="3"/>
        <v>62.53</v>
      </c>
      <c r="Q6" s="21">
        <f t="shared" si="3"/>
        <v>1925</v>
      </c>
      <c r="R6" s="21">
        <f t="shared" si="3"/>
        <v>39697</v>
      </c>
      <c r="S6" s="21">
        <f t="shared" si="3"/>
        <v>426.31</v>
      </c>
      <c r="T6" s="21">
        <f t="shared" si="3"/>
        <v>93.12</v>
      </c>
      <c r="U6" s="21">
        <f t="shared" si="3"/>
        <v>24760</v>
      </c>
      <c r="V6" s="21">
        <f t="shared" si="3"/>
        <v>41.48</v>
      </c>
      <c r="W6" s="21">
        <f t="shared" si="3"/>
        <v>596.91</v>
      </c>
      <c r="X6" s="22">
        <f>IF(X7="",NA(),X7)</f>
        <v>102.07</v>
      </c>
      <c r="Y6" s="22">
        <f t="shared" ref="Y6:AG6" si="4">IF(Y7="",NA(),Y7)</f>
        <v>102.15</v>
      </c>
      <c r="Z6" s="22">
        <f t="shared" si="4"/>
        <v>100.87</v>
      </c>
      <c r="AA6" s="22">
        <f t="shared" si="4"/>
        <v>101</v>
      </c>
      <c r="AB6" s="22">
        <f t="shared" si="4"/>
        <v>104.14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170.17</v>
      </c>
      <c r="AU6" s="22">
        <f t="shared" ref="AU6:BC6" si="6">IF(AU7="",NA(),AU7)</f>
        <v>220.54</v>
      </c>
      <c r="AV6" s="22">
        <f t="shared" si="6"/>
        <v>291.75</v>
      </c>
      <c r="AW6" s="22">
        <f t="shared" si="6"/>
        <v>353.8</v>
      </c>
      <c r="AX6" s="22">
        <f t="shared" si="6"/>
        <v>450.57</v>
      </c>
      <c r="AY6" s="22">
        <f t="shared" si="6"/>
        <v>379.08</v>
      </c>
      <c r="AZ6" s="22">
        <f t="shared" si="6"/>
        <v>367.55</v>
      </c>
      <c r="BA6" s="22">
        <f t="shared" si="6"/>
        <v>378.56</v>
      </c>
      <c r="BB6" s="22">
        <f t="shared" si="6"/>
        <v>364.46</v>
      </c>
      <c r="BC6" s="22">
        <f t="shared" si="6"/>
        <v>338.89</v>
      </c>
      <c r="BD6" s="21" t="str">
        <f>IF(BD7="","",IF(BD7="-","【-】","【"&amp;SUBSTITUTE(TEXT(BD7,"#,##0.00"),"-","△")&amp;"】"))</f>
        <v>【243.36】</v>
      </c>
      <c r="BE6" s="22">
        <f>IF(BE7="",NA(),BE7)</f>
        <v>1040.68</v>
      </c>
      <c r="BF6" s="22">
        <f t="shared" ref="BF6:BN6" si="7">IF(BF7="",NA(),BF7)</f>
        <v>1038.79</v>
      </c>
      <c r="BG6" s="22">
        <f t="shared" si="7"/>
        <v>1052.46</v>
      </c>
      <c r="BH6" s="22">
        <f t="shared" si="7"/>
        <v>976.06</v>
      </c>
      <c r="BI6" s="22">
        <f t="shared" si="7"/>
        <v>954.46</v>
      </c>
      <c r="BJ6" s="22">
        <f t="shared" si="7"/>
        <v>398.98</v>
      </c>
      <c r="BK6" s="22">
        <f t="shared" si="7"/>
        <v>418.68</v>
      </c>
      <c r="BL6" s="22">
        <f t="shared" si="7"/>
        <v>395.68</v>
      </c>
      <c r="BM6" s="22">
        <f t="shared" si="7"/>
        <v>403.72</v>
      </c>
      <c r="BN6" s="22">
        <f t="shared" si="7"/>
        <v>400.21</v>
      </c>
      <c r="BO6" s="21" t="str">
        <f>IF(BO7="","",IF(BO7="-","【-】","【"&amp;SUBSTITUTE(TEXT(BO7,"#,##0.00"),"-","△")&amp;"】"))</f>
        <v>【265.93】</v>
      </c>
      <c r="BP6" s="22">
        <f>IF(BP7="",NA(),BP7)</f>
        <v>79.16</v>
      </c>
      <c r="BQ6" s="22">
        <f t="shared" ref="BQ6:BY6" si="8">IF(BQ7="",NA(),BQ7)</f>
        <v>82.82</v>
      </c>
      <c r="BR6" s="22">
        <f t="shared" si="8"/>
        <v>81.430000000000007</v>
      </c>
      <c r="BS6" s="22">
        <f t="shared" si="8"/>
        <v>86.41</v>
      </c>
      <c r="BT6" s="22">
        <f t="shared" si="8"/>
        <v>90.4</v>
      </c>
      <c r="BU6" s="22">
        <f t="shared" si="8"/>
        <v>98.64</v>
      </c>
      <c r="BV6" s="22">
        <f t="shared" si="8"/>
        <v>94.78</v>
      </c>
      <c r="BW6" s="22">
        <f t="shared" si="8"/>
        <v>97.59</v>
      </c>
      <c r="BX6" s="22">
        <f t="shared" si="8"/>
        <v>92.17</v>
      </c>
      <c r="BY6" s="22">
        <f t="shared" si="8"/>
        <v>92.83</v>
      </c>
      <c r="BZ6" s="21" t="str">
        <f>IF(BZ7="","",IF(BZ7="-","【-】","【"&amp;SUBSTITUTE(TEXT(BZ7,"#,##0.00"),"-","△")&amp;"】"))</f>
        <v>【97.82】</v>
      </c>
      <c r="CA6" s="22">
        <f>IF(CA7="",NA(),CA7)</f>
        <v>107.81</v>
      </c>
      <c r="CB6" s="22">
        <f t="shared" ref="CB6:CJ6" si="9">IF(CB7="",NA(),CB7)</f>
        <v>102.18</v>
      </c>
      <c r="CC6" s="22">
        <f t="shared" si="9"/>
        <v>104.01</v>
      </c>
      <c r="CD6" s="22">
        <f t="shared" si="9"/>
        <v>106.64</v>
      </c>
      <c r="CE6" s="22">
        <f t="shared" si="9"/>
        <v>109.95</v>
      </c>
      <c r="CF6" s="22">
        <f t="shared" si="9"/>
        <v>178.92</v>
      </c>
      <c r="CG6" s="22">
        <f t="shared" si="9"/>
        <v>181.3</v>
      </c>
      <c r="CH6" s="22">
        <f t="shared" si="9"/>
        <v>181.71</v>
      </c>
      <c r="CI6" s="22">
        <f t="shared" si="9"/>
        <v>188.51</v>
      </c>
      <c r="CJ6" s="22">
        <f t="shared" si="9"/>
        <v>189.43</v>
      </c>
      <c r="CK6" s="21" t="str">
        <f>IF(CK7="","",IF(CK7="-","【-】","【"&amp;SUBSTITUTE(TEXT(CK7,"#,##0.00"),"-","△")&amp;"】"))</f>
        <v>【177.56】</v>
      </c>
      <c r="CL6" s="22">
        <f>IF(CL7="",NA(),CL7)</f>
        <v>43.82</v>
      </c>
      <c r="CM6" s="22">
        <f t="shared" ref="CM6:CU6" si="10">IF(CM7="",NA(),CM7)</f>
        <v>47.06</v>
      </c>
      <c r="CN6" s="22">
        <f t="shared" si="10"/>
        <v>46.21</v>
      </c>
      <c r="CO6" s="22">
        <f t="shared" si="10"/>
        <v>29.04</v>
      </c>
      <c r="CP6" s="22">
        <f t="shared" si="10"/>
        <v>28.72</v>
      </c>
      <c r="CQ6" s="22">
        <f t="shared" si="10"/>
        <v>55.14</v>
      </c>
      <c r="CR6" s="22">
        <f t="shared" si="10"/>
        <v>55.89</v>
      </c>
      <c r="CS6" s="22">
        <f t="shared" si="10"/>
        <v>55.72</v>
      </c>
      <c r="CT6" s="22">
        <f t="shared" si="10"/>
        <v>55.31</v>
      </c>
      <c r="CU6" s="22">
        <f t="shared" si="10"/>
        <v>55.14</v>
      </c>
      <c r="CV6" s="21" t="str">
        <f>IF(CV7="","",IF(CV7="-","【-】","【"&amp;SUBSTITUTE(TEXT(CV7,"#,##0.00"),"-","△")&amp;"】"))</f>
        <v>【59.81】</v>
      </c>
      <c r="CW6" s="22">
        <f>IF(CW7="",NA(),CW7)</f>
        <v>91.88</v>
      </c>
      <c r="CX6" s="22">
        <f t="shared" ref="CX6:DF6" si="11">IF(CX7="",NA(),CX7)</f>
        <v>90.78</v>
      </c>
      <c r="CY6" s="22">
        <f t="shared" si="11"/>
        <v>93.99</v>
      </c>
      <c r="CZ6" s="22">
        <f t="shared" si="11"/>
        <v>94.88</v>
      </c>
      <c r="DA6" s="22">
        <f t="shared" si="11"/>
        <v>94.24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44.14</v>
      </c>
      <c r="DI6" s="22">
        <f t="shared" ref="DI6:DQ6" si="12">IF(DI7="",NA(),DI7)</f>
        <v>44.17</v>
      </c>
      <c r="DJ6" s="22">
        <f t="shared" si="12"/>
        <v>45.35</v>
      </c>
      <c r="DK6" s="22">
        <f t="shared" si="12"/>
        <v>46.82</v>
      </c>
      <c r="DL6" s="22">
        <f t="shared" si="12"/>
        <v>47.52</v>
      </c>
      <c r="DM6" s="22">
        <f t="shared" si="12"/>
        <v>49.92</v>
      </c>
      <c r="DN6" s="22">
        <f t="shared" si="12"/>
        <v>50.63</v>
      </c>
      <c r="DO6" s="22">
        <f t="shared" si="12"/>
        <v>51.29</v>
      </c>
      <c r="DP6" s="22">
        <f t="shared" si="12"/>
        <v>52.2</v>
      </c>
      <c r="DQ6" s="22">
        <f t="shared" si="12"/>
        <v>52.7</v>
      </c>
      <c r="DR6" s="21" t="str">
        <f>IF(DR7="","",IF(DR7="-","【-】","【"&amp;SUBSTITUTE(TEXT(DR7,"#,##0.00"),"-","△")&amp;"】"))</f>
        <v>【52.02】</v>
      </c>
      <c r="DS6" s="22">
        <f>IF(DS7="",NA(),DS7)</f>
        <v>7.52</v>
      </c>
      <c r="DT6" s="22">
        <f t="shared" ref="DT6:EB6" si="13">IF(DT7="",NA(),DT7)</f>
        <v>7.44</v>
      </c>
      <c r="DU6" s="22">
        <f t="shared" si="13"/>
        <v>5.5</v>
      </c>
      <c r="DV6" s="22">
        <f t="shared" si="13"/>
        <v>7.65</v>
      </c>
      <c r="DW6" s="22">
        <f t="shared" si="13"/>
        <v>8.9</v>
      </c>
      <c r="DX6" s="22">
        <f t="shared" si="13"/>
        <v>16.88</v>
      </c>
      <c r="DY6" s="22">
        <f t="shared" si="13"/>
        <v>18.28</v>
      </c>
      <c r="DZ6" s="22">
        <f t="shared" si="13"/>
        <v>19.61</v>
      </c>
      <c r="EA6" s="22">
        <f t="shared" si="13"/>
        <v>20.73</v>
      </c>
      <c r="EB6" s="22">
        <f t="shared" si="13"/>
        <v>22.86</v>
      </c>
      <c r="EC6" s="21" t="str">
        <f>IF(EC7="","",IF(EC7="-","【-】","【"&amp;SUBSTITUTE(TEXT(EC7,"#,##0.00"),"-","△")&amp;"】"))</f>
        <v>【25.37】</v>
      </c>
      <c r="ED6" s="22">
        <f>IF(ED7="",NA(),ED7)</f>
        <v>0.56999999999999995</v>
      </c>
      <c r="EE6" s="22">
        <f t="shared" ref="EE6:EM6" si="14">IF(EE7="",NA(),EE7)</f>
        <v>0.36</v>
      </c>
      <c r="EF6" s="22">
        <f t="shared" si="14"/>
        <v>0.91</v>
      </c>
      <c r="EG6" s="22">
        <f t="shared" si="14"/>
        <v>0.41</v>
      </c>
      <c r="EH6" s="22">
        <f t="shared" si="14"/>
        <v>0.61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162078</v>
      </c>
      <c r="D7" s="24">
        <v>46</v>
      </c>
      <c r="E7" s="24">
        <v>1</v>
      </c>
      <c r="F7" s="24">
        <v>0</v>
      </c>
      <c r="G7" s="24">
        <v>1</v>
      </c>
      <c r="H7" s="24" t="s">
        <v>93</v>
      </c>
      <c r="I7" s="24" t="s">
        <v>94</v>
      </c>
      <c r="J7" s="24" t="s">
        <v>95</v>
      </c>
      <c r="K7" s="24" t="s">
        <v>96</v>
      </c>
      <c r="L7" s="24" t="s">
        <v>97</v>
      </c>
      <c r="M7" s="24" t="s">
        <v>98</v>
      </c>
      <c r="N7" s="25" t="s">
        <v>99</v>
      </c>
      <c r="O7" s="25">
        <v>54.5</v>
      </c>
      <c r="P7" s="25">
        <v>62.53</v>
      </c>
      <c r="Q7" s="25">
        <v>1925</v>
      </c>
      <c r="R7" s="25">
        <v>39697</v>
      </c>
      <c r="S7" s="25">
        <v>426.31</v>
      </c>
      <c r="T7" s="25">
        <v>93.12</v>
      </c>
      <c r="U7" s="25">
        <v>24760</v>
      </c>
      <c r="V7" s="25">
        <v>41.48</v>
      </c>
      <c r="W7" s="25">
        <v>596.91</v>
      </c>
      <c r="X7" s="25">
        <v>102.07</v>
      </c>
      <c r="Y7" s="25">
        <v>102.15</v>
      </c>
      <c r="Z7" s="25">
        <v>100.87</v>
      </c>
      <c r="AA7" s="25">
        <v>101</v>
      </c>
      <c r="AB7" s="25">
        <v>104.14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170.17</v>
      </c>
      <c r="AU7" s="25">
        <v>220.54</v>
      </c>
      <c r="AV7" s="25">
        <v>291.75</v>
      </c>
      <c r="AW7" s="25">
        <v>353.8</v>
      </c>
      <c r="AX7" s="25">
        <v>450.57</v>
      </c>
      <c r="AY7" s="25">
        <v>379.08</v>
      </c>
      <c r="AZ7" s="25">
        <v>367.55</v>
      </c>
      <c r="BA7" s="25">
        <v>378.56</v>
      </c>
      <c r="BB7" s="25">
        <v>364.46</v>
      </c>
      <c r="BC7" s="25">
        <v>338.89</v>
      </c>
      <c r="BD7" s="25">
        <v>243.36</v>
      </c>
      <c r="BE7" s="25">
        <v>1040.68</v>
      </c>
      <c r="BF7" s="25">
        <v>1038.79</v>
      </c>
      <c r="BG7" s="25">
        <v>1052.46</v>
      </c>
      <c r="BH7" s="25">
        <v>976.06</v>
      </c>
      <c r="BI7" s="25">
        <v>954.46</v>
      </c>
      <c r="BJ7" s="25">
        <v>398.98</v>
      </c>
      <c r="BK7" s="25">
        <v>418.68</v>
      </c>
      <c r="BL7" s="25">
        <v>395.68</v>
      </c>
      <c r="BM7" s="25">
        <v>403.72</v>
      </c>
      <c r="BN7" s="25">
        <v>400.21</v>
      </c>
      <c r="BO7" s="25">
        <v>265.93</v>
      </c>
      <c r="BP7" s="25">
        <v>79.16</v>
      </c>
      <c r="BQ7" s="25">
        <v>82.82</v>
      </c>
      <c r="BR7" s="25">
        <v>81.430000000000007</v>
      </c>
      <c r="BS7" s="25">
        <v>86.41</v>
      </c>
      <c r="BT7" s="25">
        <v>90.4</v>
      </c>
      <c r="BU7" s="25">
        <v>98.64</v>
      </c>
      <c r="BV7" s="25">
        <v>94.78</v>
      </c>
      <c r="BW7" s="25">
        <v>97.59</v>
      </c>
      <c r="BX7" s="25">
        <v>92.17</v>
      </c>
      <c r="BY7" s="25">
        <v>92.83</v>
      </c>
      <c r="BZ7" s="25">
        <v>97.82</v>
      </c>
      <c r="CA7" s="25">
        <v>107.81</v>
      </c>
      <c r="CB7" s="25">
        <v>102.18</v>
      </c>
      <c r="CC7" s="25">
        <v>104.01</v>
      </c>
      <c r="CD7" s="25">
        <v>106.64</v>
      </c>
      <c r="CE7" s="25">
        <v>109.95</v>
      </c>
      <c r="CF7" s="25">
        <v>178.92</v>
      </c>
      <c r="CG7" s="25">
        <v>181.3</v>
      </c>
      <c r="CH7" s="25">
        <v>181.71</v>
      </c>
      <c r="CI7" s="25">
        <v>188.51</v>
      </c>
      <c r="CJ7" s="25">
        <v>189.43</v>
      </c>
      <c r="CK7" s="25">
        <v>177.56</v>
      </c>
      <c r="CL7" s="25">
        <v>43.82</v>
      </c>
      <c r="CM7" s="25">
        <v>47.06</v>
      </c>
      <c r="CN7" s="25">
        <v>46.21</v>
      </c>
      <c r="CO7" s="25">
        <v>29.04</v>
      </c>
      <c r="CP7" s="25">
        <v>28.72</v>
      </c>
      <c r="CQ7" s="25">
        <v>55.14</v>
      </c>
      <c r="CR7" s="25">
        <v>55.89</v>
      </c>
      <c r="CS7" s="25">
        <v>55.72</v>
      </c>
      <c r="CT7" s="25">
        <v>55.31</v>
      </c>
      <c r="CU7" s="25">
        <v>55.14</v>
      </c>
      <c r="CV7" s="25">
        <v>59.81</v>
      </c>
      <c r="CW7" s="25">
        <v>91.88</v>
      </c>
      <c r="CX7" s="25">
        <v>90.78</v>
      </c>
      <c r="CY7" s="25">
        <v>93.99</v>
      </c>
      <c r="CZ7" s="25">
        <v>94.88</v>
      </c>
      <c r="DA7" s="25">
        <v>94.24</v>
      </c>
      <c r="DB7" s="25">
        <v>81.39</v>
      </c>
      <c r="DC7" s="25">
        <v>81.27</v>
      </c>
      <c r="DD7" s="25">
        <v>81.260000000000005</v>
      </c>
      <c r="DE7" s="25">
        <v>80.36</v>
      </c>
      <c r="DF7" s="25">
        <v>80.13</v>
      </c>
      <c r="DG7" s="25">
        <v>89.42</v>
      </c>
      <c r="DH7" s="25">
        <v>44.14</v>
      </c>
      <c r="DI7" s="25">
        <v>44.17</v>
      </c>
      <c r="DJ7" s="25">
        <v>45.35</v>
      </c>
      <c r="DK7" s="25">
        <v>46.82</v>
      </c>
      <c r="DL7" s="25">
        <v>47.52</v>
      </c>
      <c r="DM7" s="25">
        <v>49.92</v>
      </c>
      <c r="DN7" s="25">
        <v>50.63</v>
      </c>
      <c r="DO7" s="25">
        <v>51.29</v>
      </c>
      <c r="DP7" s="25">
        <v>52.2</v>
      </c>
      <c r="DQ7" s="25">
        <v>52.7</v>
      </c>
      <c r="DR7" s="25">
        <v>52.02</v>
      </c>
      <c r="DS7" s="25">
        <v>7.52</v>
      </c>
      <c r="DT7" s="25">
        <v>7.44</v>
      </c>
      <c r="DU7" s="25">
        <v>5.5</v>
      </c>
      <c r="DV7" s="25">
        <v>7.65</v>
      </c>
      <c r="DW7" s="25">
        <v>8.9</v>
      </c>
      <c r="DX7" s="25">
        <v>16.88</v>
      </c>
      <c r="DY7" s="25">
        <v>18.28</v>
      </c>
      <c r="DZ7" s="25">
        <v>19.61</v>
      </c>
      <c r="EA7" s="25">
        <v>20.73</v>
      </c>
      <c r="EB7" s="25">
        <v>22.86</v>
      </c>
      <c r="EC7" s="25">
        <v>25.37</v>
      </c>
      <c r="ED7" s="25">
        <v>0.56999999999999995</v>
      </c>
      <c r="EE7" s="25">
        <v>0.36</v>
      </c>
      <c r="EF7" s="25">
        <v>0.91</v>
      </c>
      <c r="EG7" s="25">
        <v>0.41</v>
      </c>
      <c r="EH7" s="25">
        <v>0.61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2025-01-24T06:48:12Z</dcterms:created>
  <dcterms:modified xsi:type="dcterms:W3CDTF">2025-01-30T00:07:58Z</dcterms:modified>
  <cp:category/>
</cp:coreProperties>
</file>