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5滑川市○\下水道（法適用）\"/>
    </mc:Choice>
  </mc:AlternateContent>
  <xr:revisionPtr revIDLastSave="0" documentId="13_ncr:1_{B0A9B9F3-C99C-4EB9-A8B6-861404B91C34}" xr6:coauthVersionLast="36" xr6:coauthVersionMax="36" xr10:uidLastSave="{00000000-0000-0000-0000-000000000000}"/>
  <workbookProtection workbookAlgorithmName="SHA-512" workbookHashValue="cjfdrOD0MQQESCKKGiHUMMWAaeiI/GiRh7EUl6PbM7AMivRgVCQ/cgvjKhn2iGIjALh2kkLIh8DrqYE8A4oqnQ==" workbookSaltValue="WCsPWGTeu163ILVpMmRldw=="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E85" i="4"/>
  <c r="BB10" i="4"/>
  <c r="AT10" i="4"/>
  <c r="AL10" i="4"/>
  <c r="P10" i="4"/>
  <c r="I10" i="4"/>
  <c r="AT8" i="4"/>
  <c r="AL8" i="4"/>
  <c r="W8" i="4"/>
  <c r="P8" i="4"/>
  <c r="I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<sst xmlns="http://schemas.openxmlformats.org/spreadsheetml/2006/main" count="231" uniqueCount="116">
  <si>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</si>
  <si>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</si>
  <si>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</si>
  <si>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</si>
  <si>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</si>
  <si>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</si>
  <si>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</si>
  <si>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</si>
  <si>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</si>
  <si>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</si>
  <si>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</si>
  <si>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</si>
  <si>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</si>
  <si>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</si>
  <si>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</si>
  <si>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</si>
  <si>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</si>
  <si>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</si>
  <si>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</si>
  <si>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</si>
  <si>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</si>
  <si>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</si>
  <si>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</si>
  <si>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</si>
  <si>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</si>
  <si>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</si>
  <si>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</si>
  <si>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</si>
  <si>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</si>
  <si>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</si>
  <si>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</si>
  <si>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</si>
  <si>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</si>
  <si>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</si>
  <si>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</si>
  <si>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</si>
  <si>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</si>
  <si>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</si>
  <si>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</si>
  <si>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</si>
  <si>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</si>
  <si>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</si>
  <si>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</si>
  <si>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</si>
  <si>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</si>
  <si>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</si>
  <si>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</si>
  <si>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</si>
  <si>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</si>
  <si>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</si>
  <si>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</si>
  <si>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</si>
  <si>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</si>
  <si>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</si>
  <si>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</si>
  <si>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</si>
  <si>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</si>
  <si>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</si>
  <si>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</si>
  <si>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</si>
  <si>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</si>
  <si>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</si>
  <si>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</si>
  <si>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</si>
  <si>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</si>
  <si>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</si>
  <si>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</si>
  <si>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</si>
  <si>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</si>
  <si>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</si>
  <si>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</si>
  <si>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</si>
  <si>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</si>
  <si>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</si>
  <si>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</si>
  <si>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</si>
  <si>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</si>
  <si>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</si>
  <si>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</si>
  <si>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</si>
  <si>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</si>
  <si>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</si>
  <si>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</si>
  <si>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</si>
  <si>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</si>
  <si>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</si>
  <si>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</si>
  <si>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</si>
  <si>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</si>
  <si>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</si>
  <si>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</si>
  <si>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</si>
  <si>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</si>
  <si>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</si>
  <si>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</si>
  <si>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</si>
  <si>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</si>
  <si>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</si>
  <si>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</si>
  <si>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</si>
  <si>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</si>
  <si>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</si>
  <si>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</si>
  <si>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</si>
  <si>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</si>
  <si>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</si>
  <si>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</si>
  <si>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</si>
  <si>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</si>
  <si>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</si>
  <si>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</si>
  <si>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</si>
  <si>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</si>
  <si>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①経常収支比率は、100％を上回っていますが、収益には一般会計からの繰入金が含まれているため、引き続き経営改善に努める必要があります。
　③流動比率は、100％を下回り、流動負債の大部分を建設改良に充当した企業債が占めていることから、企業債残高に留意し、事業を実施します。
　④企業債残高対事業規模比率は、特定環境保全公共下水道の汚水を併せて処理している浄化センターの建設事業債を、全て公共下水道に計上していることなどが原因で、平均を上回っていると考えられます。
　⑤経費回収率は、使用料で賄うべき経費は概ね賄うことができています。
　⑥汚水処理原価は、全国平均値を上回っていますが、引き続き投資の効率化や維持管理費の削減に取り組む必要があります。
　⑦施設利用率は、平均より高く、施設規模は適正であると考えられます。
　⑧水洗化率は、継続的に下水道未接続世帯への啓発活動に取り組むことで改善を図り、今後も使用料収入の確保に努めます。
　ただし、これらの経営指標は、④のとおり、特定環境保全公共下水道の汚水を併せて処理している浄化センターの建設や改築更新費を、全て公共下水道に計上しているため、見かけ上経営の健全性がより低い数値となっている点に留意が必要です。</t>
    <phoneticPr fontId="4"/>
  </si>
  <si>
    <t>　事業開始はS54年で、令和５年度末で44年が経過しています。
　①減価償却率については、事業開始が、他の団体に比べ遅かったことから、低い数値になっていますが、年々増加傾向にあります。
　浄化センターや中継ポンプ場については、長寿命化計画に基づき改築更新を行っています。
　②管渠老朽化率は、法定耐用年数を経過した管渠がないため、0％となっています。
　③管渠改善率は、先に述べたように耐用年数を経過した管渠がなく、令和５年度は更新・老朽化対策を行わなかったため、0％となっています。
　今後は、下水道施設を一体的に捉えたストックマネジメント計画に基づき、計画的な改築更新を行うことで、更新投資の効率化と平準化に努めます。</t>
    <rPh sb="80" eb="82">
      <t>ネンネン</t>
    </rPh>
    <rPh sb="82" eb="84">
      <t>ゾウカ</t>
    </rPh>
    <rPh sb="84" eb="86">
      <t>ケイコウ</t>
    </rPh>
    <phoneticPr fontId="4"/>
  </si>
  <si>
    <t>　公共下水道の整備は概ね終了しましたが、今後は施設の改築更新等を順次進めて行かなければならず、更新投資の増加が見込まれ、企業債の償還金や利子も引き続き多額である一方、使用料収入は、人口減少や節水器具の普及などにより、大幅な増収は見込めないことから、今後も厳しい経営状況が続きます。
　H30年度から、地方公営企業法を適用したことから、今後は、経営状況をより的確に把握し、適切な使用料の設定や、効率的な維持管理による経費節減、更新投資の平準化と経費節減に取り組み、経営改善に努めます。
　経営戦略の策定状況：H29年３月策定済
　　　　　　　　　　　R03年３月改定済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</si>
</sst>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71-4FB5-ADBD-57ABCB4639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4B71-4FB5-ADBD-57ABCB4639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61.46</c:v>
                </c:pt>
                <c:pt idx="1">
                  <c:v>65.989999999999995</c:v>
                </c:pt>
                <c:pt idx="2">
                  <c:v>62.24</c:v>
                </c:pt>
                <c:pt idx="3">
                  <c:v>73.56</c:v>
                </c:pt>
                <c:pt idx="4">
                  <c:v>74.260000000000005</c:v>
                </c:pt>
              </c:numCache>
            </c:numRef>
          </c:val>
          <c:extLst>
            <c:ext xmlns:c16="http://schemas.microsoft.com/office/drawing/2014/chart" uri="{C3380CC4-5D6E-409C-BE32-E72D297353CC}">
              <c16:uniqueId val="{00000000-27D8-4AB8-984C-D5FB3DF7134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27D8-4AB8-984C-D5FB3DF7134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91.45</c:v>
                </c:pt>
                <c:pt idx="1">
                  <c:v>91.92</c:v>
                </c:pt>
                <c:pt idx="2">
                  <c:v>92.19</c:v>
                </c:pt>
                <c:pt idx="3">
                  <c:v>92.39</c:v>
                </c:pt>
                <c:pt idx="4">
                  <c:v>92.62</c:v>
                </c:pt>
              </c:numCache>
            </c:numRef>
          </c:val>
          <c:extLst>
            <c:ext xmlns:c16="http://schemas.microsoft.com/office/drawing/2014/chart" uri="{C3380CC4-5D6E-409C-BE32-E72D297353CC}">
              <c16:uniqueId val="{00000000-6F98-45F4-8A1A-7901066CB1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6F98-45F4-8A1A-7901066CB1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117.97</c:v>
                </c:pt>
                <c:pt idx="1">
                  <c:v>119.07</c:v>
                </c:pt>
                <c:pt idx="2">
                  <c:v>115.01</c:v>
                </c:pt>
                <c:pt idx="3">
                  <c:v>117.86</c:v>
                </c:pt>
                <c:pt idx="4">
                  <c:v>118.65</c:v>
                </c:pt>
              </c:numCache>
            </c:numRef>
          </c:val>
          <c:extLst>
            <c:ext xmlns:c16="http://schemas.microsoft.com/office/drawing/2014/chart" uri="{C3380CC4-5D6E-409C-BE32-E72D297353CC}">
              <c16:uniqueId val="{00000000-8CF6-41B4-9754-CC286AED308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8CF6-41B4-9754-CC286AED308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6.69</c:v>
                </c:pt>
                <c:pt idx="1">
                  <c:v>9.9700000000000006</c:v>
                </c:pt>
                <c:pt idx="2">
                  <c:v>13.29</c:v>
                </c:pt>
                <c:pt idx="3">
                  <c:v>16.48</c:v>
                </c:pt>
                <c:pt idx="4">
                  <c:v>19.54</c:v>
                </c:pt>
              </c:numCache>
            </c:numRef>
          </c:val>
          <c:extLst>
            <c:ext xmlns:c16="http://schemas.microsoft.com/office/drawing/2014/chart" uri="{C3380CC4-5D6E-409C-BE32-E72D297353CC}">
              <c16:uniqueId val="{00000000-8880-4A2B-9907-5EF2E192BC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8880-4A2B-9907-5EF2E192BC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CA-4A38-9AFB-9283C7B601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38CA-4A38-9AFB-9283C7B601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A4-4019-BF0D-715CD3693B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17A4-4019-BF0D-715CD3693B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37.450000000000003</c:v>
                </c:pt>
                <c:pt idx="1">
                  <c:v>27.29</c:v>
                </c:pt>
                <c:pt idx="2">
                  <c:v>13.7</c:v>
                </c:pt>
                <c:pt idx="3">
                  <c:v>9.6999999999999993</c:v>
                </c:pt>
                <c:pt idx="4">
                  <c:v>43.64</c:v>
                </c:pt>
              </c:numCache>
            </c:numRef>
          </c:val>
          <c:extLst>
            <c:ext xmlns:c16="http://schemas.microsoft.com/office/drawing/2014/chart" uri="{C3380CC4-5D6E-409C-BE32-E72D297353CC}">
              <c16:uniqueId val="{00000000-FE36-43AD-AAB2-D9A998938C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FE36-43AD-AAB2-D9A998938C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1693.17</c:v>
                </c:pt>
                <c:pt idx="1">
                  <c:v>1597.01</c:v>
                </c:pt>
                <c:pt idx="2">
                  <c:v>1448.86</c:v>
                </c:pt>
                <c:pt idx="3">
                  <c:v>1287.3900000000001</c:v>
                </c:pt>
                <c:pt idx="4">
                  <c:v>1077.04</c:v>
                </c:pt>
              </c:numCache>
            </c:numRef>
          </c:val>
          <c:extLst>
            <c:ext xmlns:c16="http://schemas.microsoft.com/office/drawing/2014/chart" uri="{C3380CC4-5D6E-409C-BE32-E72D297353CC}">
              <c16:uniqueId val="{00000000-AA56-476C-BB3E-A6709832652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AA56-476C-BB3E-A6709832652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99.77</c:v>
                </c:pt>
                <c:pt idx="3">
                  <c:v>100</c:v>
                </c:pt>
                <c:pt idx="4">
                  <c:v>100.01</c:v>
                </c:pt>
              </c:numCache>
            </c:numRef>
          </c:val>
          <c:extLst>
            <c:ext xmlns:c16="http://schemas.microsoft.com/office/drawing/2014/chart" uri="{C3380CC4-5D6E-409C-BE32-E72D297353CC}">
              <c16:uniqueId val="{00000000-3EAA-42BC-84C3-A2620FE8DF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3EAA-42BC-84C3-A2620FE8DF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176.85</c:v>
                </c:pt>
                <c:pt idx="1">
                  <c:v>177.39</c:v>
                </c:pt>
                <c:pt idx="2">
                  <c:v>177.79</c:v>
                </c:pt>
                <c:pt idx="3">
                  <c:v>176.7</c:v>
                </c:pt>
                <c:pt idx="4">
                  <c:v>176.92</c:v>
                </c:pt>
              </c:numCache>
            </c:numRef>
          </c:val>
          <c:extLst>
            <c:ext xmlns:c16="http://schemas.microsoft.com/office/drawing/2014/chart" uri="{C3380CC4-5D6E-409C-BE32-E72D297353CC}">
              <c16:uniqueId val="{00000000-88CE-4CD1-9EE7-EF64BF894F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88CE-4CD1-9EE7-EF64BF894F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滑川市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54">
        <f>データ!S6</f>
        <v>32728</v>
      </c>
      <c r="AM8" s="54"/>
      <c r="AN8" s="54"/>
      <c r="AO8" s="54"/>
      <c r="AP8" s="54"/>
      <c r="AQ8" s="54"/>
      <c r="AR8" s="54"/>
      <c r="AS8" s="54"/>
      <c r="AT8" s="53">
        <f>データ!T6</f>
        <v>54.62</v>
      </c>
      <c r="AU8" s="53"/>
      <c r="AV8" s="53"/>
      <c r="AW8" s="53"/>
      <c r="AX8" s="53"/>
      <c r="AY8" s="53"/>
      <c r="AZ8" s="53"/>
      <c r="BA8" s="53"/>
      <c r="BB8" s="53">
        <f>データ!U6</f>
        <v>599.19000000000005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50.71</v>
      </c>
      <c r="J10" s="53"/>
      <c r="K10" s="53"/>
      <c r="L10" s="53"/>
      <c r="M10" s="53"/>
      <c r="N10" s="53"/>
      <c r="O10" s="53"/>
      <c r="P10" s="53">
        <f>データ!P6</f>
        <v>40.51</v>
      </c>
      <c r="Q10" s="53"/>
      <c r="R10" s="53"/>
      <c r="S10" s="53"/>
      <c r="T10" s="53"/>
      <c r="U10" s="53"/>
      <c r="V10" s="53"/>
      <c r="W10" s="53">
        <f>データ!Q6</f>
        <v>88.28</v>
      </c>
      <c r="X10" s="53"/>
      <c r="Y10" s="53"/>
      <c r="Z10" s="53"/>
      <c r="AA10" s="53"/>
      <c r="AB10" s="53"/>
      <c r="AC10" s="53"/>
      <c r="AD10" s="54">
        <f>データ!R6</f>
        <v>3593</v>
      </c>
      <c r="AE10" s="54"/>
      <c r="AF10" s="54"/>
      <c r="AG10" s="54"/>
      <c r="AH10" s="54"/>
      <c r="AI10" s="54"/>
      <c r="AJ10" s="54"/>
      <c r="AK10" s="2"/>
      <c r="AL10" s="54">
        <f>データ!V6</f>
        <v>13227</v>
      </c>
      <c r="AM10" s="54"/>
      <c r="AN10" s="54"/>
      <c r="AO10" s="54"/>
      <c r="AP10" s="54"/>
      <c r="AQ10" s="54"/>
      <c r="AR10" s="54"/>
      <c r="AS10" s="54"/>
      <c r="AT10" s="53">
        <f>データ!W6</f>
        <v>4.9400000000000004</v>
      </c>
      <c r="AU10" s="53"/>
      <c r="AV10" s="53"/>
      <c r="AW10" s="53"/>
      <c r="AX10" s="53"/>
      <c r="AY10" s="53"/>
      <c r="AZ10" s="53"/>
      <c r="BA10" s="53"/>
      <c r="BB10" s="53">
        <f>データ!X6</f>
        <v>2677.53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ufX9Y4QIAfoFfaFRJj0I9x9+3jUKfJJVi0YK0BwtavE4dVbNr6TNkO5RIYBYJ6/ZmvTcdUIZeIi6vp9Et46kA==" saltValue="kCpq5lqpvQC1TOadbjlq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162060</v>
      </c>
      <c r="D6" s="19">
        <f t="shared" si="3"/>
        <v>46</v>
      </c>
      <c r="E6" s="19">
        <f t="shared" si="3"/>
        <v>17</v>
      </c>
      <c r="F6" s="19">
        <f t="shared" si="3"/>
        <v>1</v>
      </c>
      <c r="G6" s="19">
        <f t="shared" si="3"/>
        <v>0</v>
      </c>
      <c r="H6" s="19" t="str">
        <f t="shared" si="3"/>
        <v>富山県　滑川市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50.71</v>
      </c>
      <c r="P6" s="20">
        <f t="shared" si="3"/>
        <v>40.51</v>
      </c>
      <c r="Q6" s="20">
        <f t="shared" si="3"/>
        <v>88.28</v>
      </c>
      <c r="R6" s="20">
        <f t="shared" si="3"/>
        <v>3593</v>
      </c>
      <c r="S6" s="20">
        <f t="shared" si="3"/>
        <v>32728</v>
      </c>
      <c r="T6" s="20">
        <f t="shared" si="3"/>
        <v>54.62</v>
      </c>
      <c r="U6" s="20">
        <f t="shared" si="3"/>
        <v>599.19000000000005</v>
      </c>
      <c r="V6" s="20">
        <f t="shared" si="3"/>
        <v>13227</v>
      </c>
      <c r="W6" s="20">
        <f t="shared" si="3"/>
        <v>4.9400000000000004</v>
      </c>
      <c r="X6" s="20">
        <f t="shared" si="3"/>
        <v>2677.53</v>
      </c>
      <c r="Y6" s="21">
        <f>IF(Y7="",NA(),Y7)</f>
        <v>117.97</v>
      </c>
      <c r="Z6" s="21">
        <f t="shared" ref="Z6:AH6" si="4">IF(Z7="",NA(),Z7)</f>
        <v>119.07</v>
      </c>
      <c r="AA6" s="21">
        <f t="shared" si="4"/>
        <v>115.01</v>
      </c>
      <c r="AB6" s="21">
        <f t="shared" si="4"/>
        <v>117.86</v>
      </c>
      <c r="AC6" s="21">
        <f t="shared" si="4"/>
        <v>118.65</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37.450000000000003</v>
      </c>
      <c r="AV6" s="21">
        <f t="shared" ref="AV6:BD6" si="6">IF(AV7="",NA(),AV7)</f>
        <v>27.29</v>
      </c>
      <c r="AW6" s="21">
        <f t="shared" si="6"/>
        <v>13.7</v>
      </c>
      <c r="AX6" s="21">
        <f t="shared" si="6"/>
        <v>9.6999999999999993</v>
      </c>
      <c r="AY6" s="21">
        <f t="shared" si="6"/>
        <v>43.64</v>
      </c>
      <c r="AZ6" s="21">
        <f t="shared" si="6"/>
        <v>68.17</v>
      </c>
      <c r="BA6" s="21">
        <f t="shared" si="6"/>
        <v>55.6</v>
      </c>
      <c r="BB6" s="21">
        <f t="shared" si="6"/>
        <v>59.4</v>
      </c>
      <c r="BC6" s="21">
        <f t="shared" si="6"/>
        <v>68.27</v>
      </c>
      <c r="BD6" s="21">
        <f t="shared" si="6"/>
        <v>74.790000000000006</v>
      </c>
      <c r="BE6" s="20" t="str">
        <f>IF(BE7="","",IF(BE7="-","【-】","【"&amp;SUBSTITUTE(TEXT(BE7,"#,##0.00"),"-","△")&amp;"】"))</f>
        <v>【78.43】</v>
      </c>
      <c r="BF6" s="21">
        <f>IF(BF7="",NA(),BF7)</f>
        <v>1693.17</v>
      </c>
      <c r="BG6" s="21">
        <f t="shared" ref="BG6:BO6" si="7">IF(BG7="",NA(),BG7)</f>
        <v>1597.01</v>
      </c>
      <c r="BH6" s="21">
        <f t="shared" si="7"/>
        <v>1448.86</v>
      </c>
      <c r="BI6" s="21">
        <f t="shared" si="7"/>
        <v>1287.3900000000001</v>
      </c>
      <c r="BJ6" s="21">
        <f t="shared" si="7"/>
        <v>1077.04</v>
      </c>
      <c r="BK6" s="21">
        <f t="shared" si="7"/>
        <v>789.44</v>
      </c>
      <c r="BL6" s="21">
        <f t="shared" si="7"/>
        <v>789.08</v>
      </c>
      <c r="BM6" s="21">
        <f t="shared" si="7"/>
        <v>747.84</v>
      </c>
      <c r="BN6" s="21">
        <f t="shared" si="7"/>
        <v>804.98</v>
      </c>
      <c r="BO6" s="21">
        <f t="shared" si="7"/>
        <v>767.56</v>
      </c>
      <c r="BP6" s="20" t="str">
        <f>IF(BP7="","",IF(BP7="-","【-】","【"&amp;SUBSTITUTE(TEXT(BP7,"#,##0.00"),"-","△")&amp;"】"))</f>
        <v>【630.82】</v>
      </c>
      <c r="BQ6" s="21">
        <f>IF(BQ7="",NA(),BQ7)</f>
        <v>100</v>
      </c>
      <c r="BR6" s="21">
        <f t="shared" ref="BR6:BZ6" si="8">IF(BR7="",NA(),BR7)</f>
        <v>100</v>
      </c>
      <c r="BS6" s="21">
        <f t="shared" si="8"/>
        <v>99.77</v>
      </c>
      <c r="BT6" s="21">
        <f t="shared" si="8"/>
        <v>100</v>
      </c>
      <c r="BU6" s="21">
        <f t="shared" si="8"/>
        <v>100.01</v>
      </c>
      <c r="BV6" s="21">
        <f t="shared" si="8"/>
        <v>87.29</v>
      </c>
      <c r="BW6" s="21">
        <f t="shared" si="8"/>
        <v>88.25</v>
      </c>
      <c r="BX6" s="21">
        <f t="shared" si="8"/>
        <v>90.17</v>
      </c>
      <c r="BY6" s="21">
        <f t="shared" si="8"/>
        <v>88.71</v>
      </c>
      <c r="BZ6" s="21">
        <f t="shared" si="8"/>
        <v>90.23</v>
      </c>
      <c r="CA6" s="20" t="str">
        <f>IF(CA7="","",IF(CA7="-","【-】","【"&amp;SUBSTITUTE(TEXT(CA7,"#,##0.00"),"-","△")&amp;"】"))</f>
        <v>【97.81】</v>
      </c>
      <c r="CB6" s="21">
        <f>IF(CB7="",NA(),CB7)</f>
        <v>176.85</v>
      </c>
      <c r="CC6" s="21">
        <f t="shared" ref="CC6:CK6" si="9">IF(CC7="",NA(),CC7)</f>
        <v>177.39</v>
      </c>
      <c r="CD6" s="21">
        <f t="shared" si="9"/>
        <v>177.79</v>
      </c>
      <c r="CE6" s="21">
        <f t="shared" si="9"/>
        <v>176.7</v>
      </c>
      <c r="CF6" s="21">
        <f t="shared" si="9"/>
        <v>176.92</v>
      </c>
      <c r="CG6" s="21">
        <f t="shared" si="9"/>
        <v>176.67</v>
      </c>
      <c r="CH6" s="21">
        <f t="shared" si="9"/>
        <v>176.37</v>
      </c>
      <c r="CI6" s="21">
        <f t="shared" si="9"/>
        <v>173.17</v>
      </c>
      <c r="CJ6" s="21">
        <f t="shared" si="9"/>
        <v>174.8</v>
      </c>
      <c r="CK6" s="21">
        <f t="shared" si="9"/>
        <v>170.2</v>
      </c>
      <c r="CL6" s="20" t="str">
        <f>IF(CL7="","",IF(CL7="-","【-】","【"&amp;SUBSTITUTE(TEXT(CL7,"#,##0.00"),"-","△")&amp;"】"))</f>
        <v>【138.75】</v>
      </c>
      <c r="CM6" s="21">
        <f>IF(CM7="",NA(),CM7)</f>
        <v>61.46</v>
      </c>
      <c r="CN6" s="21">
        <f t="shared" ref="CN6:CV6" si="10">IF(CN7="",NA(),CN7)</f>
        <v>65.989999999999995</v>
      </c>
      <c r="CO6" s="21">
        <f t="shared" si="10"/>
        <v>62.24</v>
      </c>
      <c r="CP6" s="21">
        <f t="shared" si="10"/>
        <v>73.56</v>
      </c>
      <c r="CQ6" s="21">
        <f t="shared" si="10"/>
        <v>74.260000000000005</v>
      </c>
      <c r="CR6" s="21">
        <f t="shared" si="10"/>
        <v>57.42</v>
      </c>
      <c r="CS6" s="21">
        <f t="shared" si="10"/>
        <v>56.72</v>
      </c>
      <c r="CT6" s="21">
        <f t="shared" si="10"/>
        <v>56.43</v>
      </c>
      <c r="CU6" s="21">
        <f t="shared" si="10"/>
        <v>55.82</v>
      </c>
      <c r="CV6" s="21">
        <f t="shared" si="10"/>
        <v>56.51</v>
      </c>
      <c r="CW6" s="20" t="str">
        <f>IF(CW7="","",IF(CW7="-","【-】","【"&amp;SUBSTITUTE(TEXT(CW7,"#,##0.00"),"-","△")&amp;"】"))</f>
        <v>【58.94】</v>
      </c>
      <c r="CX6" s="21">
        <f>IF(CX7="",NA(),CX7)</f>
        <v>91.45</v>
      </c>
      <c r="CY6" s="21">
        <f t="shared" ref="CY6:DG6" si="11">IF(CY7="",NA(),CY7)</f>
        <v>91.92</v>
      </c>
      <c r="CZ6" s="21">
        <f t="shared" si="11"/>
        <v>92.19</v>
      </c>
      <c r="DA6" s="21">
        <f t="shared" si="11"/>
        <v>92.39</v>
      </c>
      <c r="DB6" s="21">
        <f t="shared" si="11"/>
        <v>92.62</v>
      </c>
      <c r="DC6" s="21">
        <f t="shared" si="11"/>
        <v>90.42</v>
      </c>
      <c r="DD6" s="21">
        <f t="shared" si="11"/>
        <v>90.72</v>
      </c>
      <c r="DE6" s="21">
        <f t="shared" si="11"/>
        <v>91.07</v>
      </c>
      <c r="DF6" s="21">
        <f t="shared" si="11"/>
        <v>90.67</v>
      </c>
      <c r="DG6" s="21">
        <f t="shared" si="11"/>
        <v>90.62</v>
      </c>
      <c r="DH6" s="20" t="str">
        <f>IF(DH7="","",IF(DH7="-","【-】","【"&amp;SUBSTITUTE(TEXT(DH7,"#,##0.00"),"-","△")&amp;"】"))</f>
        <v>【95.91】</v>
      </c>
      <c r="DI6" s="21">
        <f>IF(DI7="",NA(),DI7)</f>
        <v>6.69</v>
      </c>
      <c r="DJ6" s="21">
        <f t="shared" ref="DJ6:DR6" si="12">IF(DJ7="",NA(),DJ7)</f>
        <v>9.9700000000000006</v>
      </c>
      <c r="DK6" s="21">
        <f t="shared" si="12"/>
        <v>13.29</v>
      </c>
      <c r="DL6" s="21">
        <f t="shared" si="12"/>
        <v>16.48</v>
      </c>
      <c r="DM6" s="21">
        <f t="shared" si="12"/>
        <v>19.54</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162060</v>
      </c>
      <c r="D7" s="23">
        <v>46</v>
      </c>
      <c r="E7" s="23">
        <v>17</v>
      </c>
      <c r="F7" s="23">
        <v>1</v>
      </c>
      <c r="G7" s="23">
        <v>0</v>
      </c>
      <c r="H7" s="23" t="s">
        <v>96</v>
      </c>
      <c r="I7" s="23" t="s">
        <v>97</v>
      </c>
      <c r="J7" s="23" t="s">
        <v>98</v>
      </c>
      <c r="K7" s="23" t="s">
        <v>99</v>
      </c>
      <c r="L7" s="23" t="s">
        <v>100</v>
      </c>
      <c r="M7" s="23" t="s">
        <v>101</v>
      </c>
      <c r="N7" s="24" t="s">
        <v>102</v>
      </c>
      <c r="O7" s="24">
        <v>50.71</v>
      </c>
      <c r="P7" s="24">
        <v>40.51</v>
      </c>
      <c r="Q7" s="24">
        <v>88.28</v>
      </c>
      <c r="R7" s="24">
        <v>3593</v>
      </c>
      <c r="S7" s="24">
        <v>32728</v>
      </c>
      <c r="T7" s="24">
        <v>54.62</v>
      </c>
      <c r="U7" s="24">
        <v>599.19000000000005</v>
      </c>
      <c r="V7" s="24">
        <v>13227</v>
      </c>
      <c r="W7" s="24">
        <v>4.9400000000000004</v>
      </c>
      <c r="X7" s="24">
        <v>2677.53</v>
      </c>
      <c r="Y7" s="24">
        <v>117.97</v>
      </c>
      <c r="Z7" s="24">
        <v>119.07</v>
      </c>
      <c r="AA7" s="24">
        <v>115.01</v>
      </c>
      <c r="AB7" s="24">
        <v>117.86</v>
      </c>
      <c r="AC7" s="24">
        <v>118.65</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37.450000000000003</v>
      </c>
      <c r="AV7" s="24">
        <v>27.29</v>
      </c>
      <c r="AW7" s="24">
        <v>13.7</v>
      </c>
      <c r="AX7" s="24">
        <v>9.6999999999999993</v>
      </c>
      <c r="AY7" s="24">
        <v>43.64</v>
      </c>
      <c r="AZ7" s="24">
        <v>68.17</v>
      </c>
      <c r="BA7" s="24">
        <v>55.6</v>
      </c>
      <c r="BB7" s="24">
        <v>59.4</v>
      </c>
      <c r="BC7" s="24">
        <v>68.27</v>
      </c>
      <c r="BD7" s="24">
        <v>74.790000000000006</v>
      </c>
      <c r="BE7" s="24">
        <v>78.430000000000007</v>
      </c>
      <c r="BF7" s="24">
        <v>1693.17</v>
      </c>
      <c r="BG7" s="24">
        <v>1597.01</v>
      </c>
      <c r="BH7" s="24">
        <v>1448.86</v>
      </c>
      <c r="BI7" s="24">
        <v>1287.3900000000001</v>
      </c>
      <c r="BJ7" s="24">
        <v>1077.04</v>
      </c>
      <c r="BK7" s="24">
        <v>789.44</v>
      </c>
      <c r="BL7" s="24">
        <v>789.08</v>
      </c>
      <c r="BM7" s="24">
        <v>747.84</v>
      </c>
      <c r="BN7" s="24">
        <v>804.98</v>
      </c>
      <c r="BO7" s="24">
        <v>767.56</v>
      </c>
      <c r="BP7" s="24">
        <v>630.82000000000005</v>
      </c>
      <c r="BQ7" s="24">
        <v>100</v>
      </c>
      <c r="BR7" s="24">
        <v>100</v>
      </c>
      <c r="BS7" s="24">
        <v>99.77</v>
      </c>
      <c r="BT7" s="24">
        <v>100</v>
      </c>
      <c r="BU7" s="24">
        <v>100.01</v>
      </c>
      <c r="BV7" s="24">
        <v>87.29</v>
      </c>
      <c r="BW7" s="24">
        <v>88.25</v>
      </c>
      <c r="BX7" s="24">
        <v>90.17</v>
      </c>
      <c r="BY7" s="24">
        <v>88.71</v>
      </c>
      <c r="BZ7" s="24">
        <v>90.23</v>
      </c>
      <c r="CA7" s="24">
        <v>97.81</v>
      </c>
      <c r="CB7" s="24">
        <v>176.85</v>
      </c>
      <c r="CC7" s="24">
        <v>177.39</v>
      </c>
      <c r="CD7" s="24">
        <v>177.79</v>
      </c>
      <c r="CE7" s="24">
        <v>176.7</v>
      </c>
      <c r="CF7" s="24">
        <v>176.92</v>
      </c>
      <c r="CG7" s="24">
        <v>176.67</v>
      </c>
      <c r="CH7" s="24">
        <v>176.37</v>
      </c>
      <c r="CI7" s="24">
        <v>173.17</v>
      </c>
      <c r="CJ7" s="24">
        <v>174.8</v>
      </c>
      <c r="CK7" s="24">
        <v>170.2</v>
      </c>
      <c r="CL7" s="24">
        <v>138.75</v>
      </c>
      <c r="CM7" s="24">
        <v>61.46</v>
      </c>
      <c r="CN7" s="24">
        <v>65.989999999999995</v>
      </c>
      <c r="CO7" s="24">
        <v>62.24</v>
      </c>
      <c r="CP7" s="24">
        <v>73.56</v>
      </c>
      <c r="CQ7" s="24">
        <v>74.260000000000005</v>
      </c>
      <c r="CR7" s="24">
        <v>57.42</v>
      </c>
      <c r="CS7" s="24">
        <v>56.72</v>
      </c>
      <c r="CT7" s="24">
        <v>56.43</v>
      </c>
      <c r="CU7" s="24">
        <v>55.82</v>
      </c>
      <c r="CV7" s="24">
        <v>56.51</v>
      </c>
      <c r="CW7" s="24">
        <v>58.94</v>
      </c>
      <c r="CX7" s="24">
        <v>91.45</v>
      </c>
      <c r="CY7" s="24">
        <v>91.92</v>
      </c>
      <c r="CZ7" s="24">
        <v>92.19</v>
      </c>
      <c r="DA7" s="24">
        <v>92.39</v>
      </c>
      <c r="DB7" s="24">
        <v>92.62</v>
      </c>
      <c r="DC7" s="24">
        <v>90.42</v>
      </c>
      <c r="DD7" s="24">
        <v>90.72</v>
      </c>
      <c r="DE7" s="24">
        <v>91.07</v>
      </c>
      <c r="DF7" s="24">
        <v>90.67</v>
      </c>
      <c r="DG7" s="24">
        <v>90.62</v>
      </c>
      <c r="DH7" s="24">
        <v>95.91</v>
      </c>
      <c r="DI7" s="24">
        <v>6.69</v>
      </c>
      <c r="DJ7" s="24">
        <v>9.9700000000000006</v>
      </c>
      <c r="DK7" s="24">
        <v>13.29</v>
      </c>
      <c r="DL7" s="24">
        <v>16.48</v>
      </c>
      <c r="DM7" s="24">
        <v>19.54</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v>
      </c>
      <c r="EF7" s="24">
        <v>0</v>
      </c>
      <c r="EG7" s="24">
        <v>0</v>
      </c>
      <c r="EH7" s="24">
        <v>0</v>
      </c>
      <c r="EI7" s="24">
        <v>0</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2025-01-24T07:01:28Z</dcterms:created>
  <dcterms:modified xsi:type="dcterms:W3CDTF">2025-01-30T04:05:32Z</dcterms:modified>
  <cp:category/>
</cp:coreProperties>
</file>