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takaoka\財政課$\○調査係\02_公営企業決算統計\R6\関連照会\20250121_公営企業に係る経営比較分析表（令和５年度決算）の分析等について\03 市→県\【修正】駐車場\"/>
    </mc:Choice>
  </mc:AlternateContent>
  <workbookProtection workbookAlgorithmName="SHA-512" workbookHashValue="goKx3zNHm/t0Je4nS9O1frlnQaod4L7OCdy70mKgPvvXcmoyE6YSO6M6SdRbRh8P2/juiG2Ay83QbTvw3tzLtg==" workbookSaltValue="wzLskEfSUGv6mm7JWdAeLQ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N52" i="4" s="1"/>
  <c r="AU7" i="5"/>
  <c r="AS7" i="5"/>
  <c r="HJ32" i="4" s="1"/>
  <c r="AR7" i="5"/>
  <c r="AQ7" i="5"/>
  <c r="FX32" i="4" s="1"/>
  <c r="AP7" i="5"/>
  <c r="AO7" i="5"/>
  <c r="EL32" i="4" s="1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HX10" i="4" s="1"/>
  <c r="U7" i="5"/>
  <c r="T7" i="5"/>
  <c r="JQ8" i="4" s="1"/>
  <c r="S7" i="5"/>
  <c r="R7" i="5"/>
  <c r="Q7" i="5"/>
  <c r="P7" i="5"/>
  <c r="O7" i="5"/>
  <c r="N7" i="5"/>
  <c r="FJ8" i="4" s="1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U52" i="4"/>
  <c r="LH32" i="4"/>
  <c r="KO32" i="4"/>
  <c r="JV32" i="4"/>
  <c r="GQ32" i="4"/>
  <c r="FE32" i="4"/>
  <c r="CS32" i="4"/>
  <c r="BZ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DU10" i="4"/>
  <c r="CF10" i="4"/>
  <c r="B10" i="4"/>
  <c r="LJ8" i="4"/>
  <c r="HX8" i="4"/>
  <c r="DU8" i="4"/>
  <c r="AQ8" i="4"/>
  <c r="B6" i="4"/>
  <c r="MA51" i="4" l="1"/>
  <c r="MI76" i="4"/>
  <c r="IT76" i="4"/>
  <c r="CS51" i="4"/>
  <c r="HJ30" i="4"/>
  <c r="CS30" i="4"/>
  <c r="BZ76" i="4"/>
  <c r="HJ51" i="4"/>
  <c r="MA30" i="4"/>
  <c r="C11" i="5"/>
  <c r="D11" i="5"/>
  <c r="E11" i="5"/>
  <c r="B11" i="5"/>
  <c r="BG30" i="4" l="1"/>
  <c r="AV76" i="4"/>
  <c r="KO51" i="4"/>
  <c r="LE76" i="4"/>
  <c r="FX51" i="4"/>
  <c r="KO30" i="4"/>
  <c r="HP76" i="4"/>
  <c r="BG51" i="4"/>
  <c r="FX30" i="4"/>
  <c r="HA76" i="4"/>
  <c r="AN30" i="4"/>
  <c r="AG76" i="4"/>
  <c r="JV51" i="4"/>
  <c r="KP76" i="4"/>
  <c r="FE51" i="4"/>
  <c r="JV30" i="4"/>
  <c r="AN51" i="4"/>
  <c r="FE30" i="4"/>
  <c r="LT76" i="4"/>
  <c r="GQ51" i="4"/>
  <c r="LH30" i="4"/>
  <c r="IE76" i="4"/>
  <c r="BZ51" i="4"/>
  <c r="GQ30" i="4"/>
  <c r="BZ30" i="4"/>
  <c r="BK76" i="4"/>
  <c r="LH51" i="4"/>
  <c r="R76" i="4"/>
  <c r="EL51" i="4"/>
  <c r="GL76" i="4"/>
  <c r="U51" i="4"/>
  <c r="EL30" i="4"/>
  <c r="U30" i="4"/>
  <c r="JC51" i="4"/>
  <c r="KA76" i="4"/>
  <c r="JC30" i="4"/>
</calcChain>
</file>

<file path=xl/sharedStrings.xml><?xml version="1.0" encoding="utf-8"?>
<sst xmlns="http://schemas.openxmlformats.org/spreadsheetml/2006/main" count="278" uniqueCount="134">
  <si>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</si>
  <si>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</si>
  <si>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</si>
  <si>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</si>
  <si>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</si>
  <si>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</si>
  <si>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</si>
  <si>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</si>
  <si>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</si>
  <si>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</si>
  <si>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</si>
  <si>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</si>
  <si>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</si>
  <si>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</si>
  <si>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</si>
  <si>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</si>
  <si>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</si>
  <si>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</si>
  <si>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</si>
  <si>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</si>
  <si>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</si>
  <si>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</si>
  <si>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</si>
  <si>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</si>
  <si>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</si>
  <si>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</si>
  <si>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</si>
  <si>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</si>
  <si>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</si>
  <si>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</si>
  <si>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</si>
  <si>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</si>
  <si>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</si>
  <si>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</si>
  <si>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</si>
  <si>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</si>
  <si>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</si>
  <si>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</si>
  <si>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</si>
  <si>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</si>
  <si>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</si>
  <si>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</si>
  <si>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</si>
  <si>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</si>
  <si>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</si>
  <si>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</si>
  <si>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</si>
  <si>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</si>
  <si>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</si>
  <si>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</si>
  <si>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</si>
  <si>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</si>
  <si>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</si>
  <si>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</si>
  <si>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</si>
  <si>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</si>
  <si>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</si>
  <si>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</si>
  <si>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</si>
  <si>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</si>
  <si>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</si>
  <si>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</si>
  <si>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</si>
  <si>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</si>
  <si>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</si>
  <si>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</si>
  <si>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</si>
  <si>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</si>
  <si>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</si>
  <si>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</si>
  <si>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</si>
  <si>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</si>
  <si>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</si>
  <si>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</si>
  <si>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</si>
  <si>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</si>
  <si>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</si>
  <si>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</si>
  <si>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</si>
  <si>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</si>
  <si>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</si>
  <si>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</si>
  <si>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</si>
  <si>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</si>
  <si>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</si>
  <si>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</si>
  <si>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</si>
  <si>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</si>
  <si>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</si>
  <si>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</si>
  <si>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</si>
  <si>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</si>
  <si>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</si>
  <si>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</si>
  <si>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</si>
  <si>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</si>
  <si>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</si>
  <si>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</si>
  <si>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</si>
  <si>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</si>
  <si>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</si>
  <si>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</si>
  <si>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</si>
  <si>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</si>
  <si>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</si>
  <si>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</si>
  <si>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</si>
  <si>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</si>
  <si>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</si>
  <si>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</si>
  <si>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</si>
  <si>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</si>
  <si>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富山県　高岡市</t>
  </si>
  <si>
    <t>高岡市営高岡中央駐車場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</si>
  <si>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</si>
  <si>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</si>
  <si>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</si>
  <si>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</si>
  <si>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</si>
  <si>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</si>
  <si>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</si>
  <si>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</si>
  <si>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</si>
  <si>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</si>
  <si>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</si>
  <si>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</si>
  <si>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</si>
  <si>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</si>
  <si>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</si>
  <si>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</si>
  <si>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⑦について
低下傾向にある。
⑧について
施工にあたっては正確な積算が必要になるとともに、費用抑制の工夫も必要。
⑩について
計画的に償還できている。</t>
    <rPh sb="6" eb="8">
      <t>テイカ</t>
    </rPh>
    <rPh sb="8" eb="10">
      <t>ケイコウ</t>
    </rPh>
    <rPh sb="21" eb="23">
      <t>セコウ</t>
    </rPh>
    <rPh sb="29" eb="31">
      <t>セイカク</t>
    </rPh>
    <rPh sb="32" eb="34">
      <t>セキサン</t>
    </rPh>
    <rPh sb="35" eb="37">
      <t>ヒツヨウ</t>
    </rPh>
    <rPh sb="45" eb="47">
      <t>ヒヨウ</t>
    </rPh>
    <rPh sb="47" eb="49">
      <t>ヨクセイ</t>
    </rPh>
    <rPh sb="50" eb="52">
      <t>クフウ</t>
    </rPh>
    <rPh sb="53" eb="55">
      <t>ヒツヨウ</t>
    </rPh>
    <rPh sb="63" eb="66">
      <t>ケイカクテキ</t>
    </rPh>
    <rPh sb="67" eb="69">
      <t>ショウカン</t>
    </rPh>
    <phoneticPr fontId="5"/>
  </si>
  <si>
    <t>R4年度と比較し、一部改善が見られた。
⑪については回転率の高さを示しているが、当駐車場は、平日は駅利用者のパークアンドライドが時間貸しより多いためである。現状、収入＞支出となっているが、料金体系の見直し（補助制度含む）で回転率の向上につなげられると考えている。</t>
    <rPh sb="2" eb="4">
      <t>ネンド</t>
    </rPh>
    <rPh sb="5" eb="7">
      <t>ヒカク</t>
    </rPh>
    <rPh sb="9" eb="11">
      <t>イチブ</t>
    </rPh>
    <rPh sb="11" eb="13">
      <t>カイゼン</t>
    </rPh>
    <rPh sb="14" eb="15">
      <t>ミ</t>
    </rPh>
    <rPh sb="26" eb="28">
      <t>カイテン</t>
    </rPh>
    <rPh sb="28" eb="29">
      <t>リツ</t>
    </rPh>
    <rPh sb="30" eb="31">
      <t>タカ</t>
    </rPh>
    <rPh sb="33" eb="34">
      <t>シメ</t>
    </rPh>
    <rPh sb="40" eb="41">
      <t>トウ</t>
    </rPh>
    <rPh sb="41" eb="44">
      <t>チュウシャジョウ</t>
    </rPh>
    <rPh sb="46" eb="48">
      <t>ヘイジツ</t>
    </rPh>
    <rPh sb="49" eb="50">
      <t>エキ</t>
    </rPh>
    <rPh sb="50" eb="53">
      <t>リヨウシャ</t>
    </rPh>
    <rPh sb="64" eb="66">
      <t>ジカン</t>
    </rPh>
    <rPh sb="66" eb="67">
      <t>ガ</t>
    </rPh>
    <rPh sb="70" eb="71">
      <t>オオ</t>
    </rPh>
    <rPh sb="78" eb="80">
      <t>ゲンジョウ</t>
    </rPh>
    <rPh sb="81" eb="83">
      <t>シュウニュウ</t>
    </rPh>
    <rPh sb="84" eb="86">
      <t>シシュツ</t>
    </rPh>
    <rPh sb="94" eb="96">
      <t>リョウキン</t>
    </rPh>
    <rPh sb="96" eb="98">
      <t>タイケイ</t>
    </rPh>
    <rPh sb="99" eb="101">
      <t>ミナオ</t>
    </rPh>
    <rPh sb="103" eb="105">
      <t>ホジョ</t>
    </rPh>
    <rPh sb="105" eb="107">
      <t>セイド</t>
    </rPh>
    <rPh sb="107" eb="108">
      <t>フク</t>
    </rPh>
    <rPh sb="111" eb="113">
      <t>カイテン</t>
    </rPh>
    <rPh sb="113" eb="114">
      <t>リツ</t>
    </rPh>
    <rPh sb="115" eb="117">
      <t>コウジョウ</t>
    </rPh>
    <rPh sb="125" eb="126">
      <t>カンガ</t>
    </rPh>
    <phoneticPr fontId="5"/>
  </si>
  <si>
    <t>⑪について
115％のため、751台に対し１日平均で865台程度の利用がある。
他の類似施設の数値を若干上回った。</t>
    <rPh sb="17" eb="18">
      <t>ダイ</t>
    </rPh>
    <rPh sb="19" eb="20">
      <t>タイ</t>
    </rPh>
    <rPh sb="22" eb="23">
      <t>ニチ</t>
    </rPh>
    <rPh sb="23" eb="25">
      <t>ヘイキン</t>
    </rPh>
    <rPh sb="29" eb="30">
      <t>ダイ</t>
    </rPh>
    <rPh sb="30" eb="32">
      <t>テイド</t>
    </rPh>
    <rPh sb="33" eb="35">
      <t>リヨウ</t>
    </rPh>
    <rPh sb="40" eb="41">
      <t>タ</t>
    </rPh>
    <rPh sb="42" eb="44">
      <t>ルイジ</t>
    </rPh>
    <rPh sb="44" eb="46">
      <t>シセツ</t>
    </rPh>
    <rPh sb="47" eb="49">
      <t>スウチ</t>
    </rPh>
    <rPh sb="50" eb="52">
      <t>ジャッカン</t>
    </rPh>
    <rPh sb="52" eb="54">
      <t>ウワマワ</t>
    </rPh>
    <phoneticPr fontId="5"/>
  </si>
  <si>
    <t>①について
今後の大規模修繕等の設備更新を見据え、安定的な収益を確保する必要がある。
②・③について
他会計からの補助金なし。
④について
R4と比較し数値が減少しているが、収入の増加、維持費削減により改善が見込まれる。
⑤について
R4と比較し数値が減少しているが、収入の増加、維持費削減により改善が見込まれる。</t>
    <rPh sb="6" eb="8">
      <t>コンゴ</t>
    </rPh>
    <rPh sb="9" eb="12">
      <t>ダイキボ</t>
    </rPh>
    <rPh sb="12" eb="14">
      <t>シュウゼン</t>
    </rPh>
    <rPh sb="14" eb="15">
      <t>トウ</t>
    </rPh>
    <rPh sb="16" eb="18">
      <t>セツビ</t>
    </rPh>
    <rPh sb="18" eb="20">
      <t>コウシン</t>
    </rPh>
    <rPh sb="21" eb="23">
      <t>ミス</t>
    </rPh>
    <rPh sb="25" eb="28">
      <t>アンテイテキ</t>
    </rPh>
    <rPh sb="29" eb="31">
      <t>シュウエキ</t>
    </rPh>
    <rPh sb="32" eb="34">
      <t>カクホ</t>
    </rPh>
    <rPh sb="36" eb="38">
      <t>ヒツヨウ</t>
    </rPh>
    <rPh sb="51" eb="52">
      <t>タ</t>
    </rPh>
    <rPh sb="52" eb="54">
      <t>カイケイ</t>
    </rPh>
    <rPh sb="57" eb="60">
      <t>ホジョキン</t>
    </rPh>
    <rPh sb="73" eb="75">
      <t>ヒカク</t>
    </rPh>
    <rPh sb="76" eb="78">
      <t>スウチ</t>
    </rPh>
    <rPh sb="79" eb="81">
      <t>ゲンショウ</t>
    </rPh>
    <rPh sb="87" eb="89">
      <t>シュウニュウ</t>
    </rPh>
    <rPh sb="90" eb="92">
      <t>ゾウカ</t>
    </rPh>
    <rPh sb="93" eb="95">
      <t>イジ</t>
    </rPh>
    <rPh sb="95" eb="96">
      <t>ヒ</t>
    </rPh>
    <rPh sb="96" eb="98">
      <t>サクゲン</t>
    </rPh>
    <rPh sb="101" eb="103">
      <t>カイゼン</t>
    </rPh>
    <rPh sb="104" eb="106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</si>
</sst>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50.4</c:v>
                </c:pt>
                <c:pt idx="2">
                  <c:v>85.6</c:v>
                </c:pt>
                <c:pt idx="3">
                  <c:v>199.9</c:v>
                </c:pt>
                <c:pt idx="4">
                  <c:v>172.7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2-4BFF-846F-D2DD129E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222.3</c:v>
                </c:pt>
                <c:pt idx="1">
                  <c:v>130.19999999999999</c:v>
                </c:pt>
                <c:pt idx="2">
                  <c:v>136.5</c:v>
                </c:pt>
                <c:pt idx="3">
                  <c:v>183.5</c:v>
                </c:pt>
                <c:pt idx="4">
                  <c:v>3976.9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2-4BFF-846F-D2DD129E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198.1</c:v>
                </c:pt>
                <c:pt idx="1">
                  <c:v>98.2</c:v>
                </c:pt>
                <c:pt idx="2">
                  <c:v>40.700000000000003</c:v>
                </c:pt>
                <c:pt idx="3">
                  <c:v>33.9</c:v>
                </c:pt>
                <c:pt idx="4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9-49EB-A3D3-9E33CCA9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1263.5</c:v>
                </c:pt>
                <c:pt idx="1">
                  <c:v>108.5</c:v>
                </c:pt>
                <c:pt idx="2">
                  <c:v>136.19999999999999</c:v>
                </c:pt>
                <c:pt idx="3">
                  <c:v>104.8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9-49EB-A3D3-9E33CCA9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F0E-46E0-A763-20A86199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E-46E0-A763-20A86199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809-4F54-803D-D0344A16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9-4F54-803D-D0344A16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1.1000000000000001</c:v>
                </c:pt>
                <c:pt idx="1">
                  <c:v>0.7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E-4AA1-9C2D-7AF4E409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8.6</c:v>
                </c:pt>
                <c:pt idx="2">
                  <c:v>4.3</c:v>
                </c:pt>
                <c:pt idx="3">
                  <c:v>4.2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E-4AA1-9C2D-7AF4E409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10</c:v>
                </c:pt>
                <c:pt idx="1">
                  <c:v>7</c:v>
                </c:pt>
                <c:pt idx="2">
                  <c:v>153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9-4628-BAC3-D3AD7A604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87</c:v>
                </c:pt>
                <c:pt idx="2">
                  <c:v>7646</c:v>
                </c:pt>
                <c:pt idx="3">
                  <c:v>53</c:v>
                </c:pt>
                <c:pt idx="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9-4628-BAC3-D3AD7A604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90.3</c:v>
                </c:pt>
                <c:pt idx="2">
                  <c:v>95.7</c:v>
                </c:pt>
                <c:pt idx="3">
                  <c:v>107.2</c:v>
                </c:pt>
                <c:pt idx="4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7-4E94-8765-73107263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127.8</c:v>
                </c:pt>
                <c:pt idx="1">
                  <c:v>105.7</c:v>
                </c:pt>
                <c:pt idx="2">
                  <c:v>104.3</c:v>
                </c:pt>
                <c:pt idx="3">
                  <c:v>114</c:v>
                </c:pt>
                <c:pt idx="4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7-4E94-8765-73107263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56.3</c:v>
                </c:pt>
                <c:pt idx="1">
                  <c:v>48.4</c:v>
                </c:pt>
                <c:pt idx="2">
                  <c:v>56.1</c:v>
                </c:pt>
                <c:pt idx="3">
                  <c:v>60.6</c:v>
                </c:pt>
                <c:pt idx="4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3-4CC6-AB4F-8EE07514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13.5</c:v>
                </c:pt>
                <c:pt idx="1">
                  <c:v>7.1</c:v>
                </c:pt>
                <c:pt idx="2">
                  <c:v>5.6</c:v>
                </c:pt>
                <c:pt idx="3">
                  <c:v>18.100000000000001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3-4CC6-AB4F-8EE07514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78563</c:v>
                </c:pt>
                <c:pt idx="1">
                  <c:v>56009</c:v>
                </c:pt>
                <c:pt idx="2">
                  <c:v>61918</c:v>
                </c:pt>
                <c:pt idx="3">
                  <c:v>76201</c:v>
                </c:pt>
                <c:pt idx="4">
                  <c:v>68734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C-4F3B-985B-7CCE8F29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22466</c:v>
                </c:pt>
                <c:pt idx="1">
                  <c:v>4211</c:v>
                </c:pt>
                <c:pt idx="2">
                  <c:v>10653</c:v>
                </c:pt>
                <c:pt idx="3">
                  <c:v>17717</c:v>
                </c:pt>
                <c:pt idx="4">
                  <c:v>21349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C-4F3B-985B-7CCE8F29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B2" sqref="B2:NR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富山県高岡市　高岡市営高岡中央駐車場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20520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立体式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22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751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330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49.8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50.4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85.6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199.9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172.7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1.1000000000000001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0.7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0.5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120.5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90.3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95.7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107.2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115.2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222.3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130.19999999999999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136.5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183.5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3976.9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3.1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8.6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4.2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3.5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127.8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105.7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104.3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114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114.7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10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7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153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56.3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48.4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56.1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60.6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53.8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78563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56009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61918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76201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68734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26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87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7646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559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13.5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7.1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5.6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18.100000000000001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22.7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22466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4211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10653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17717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21349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72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423789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198.1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98.2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40.700000000000003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33.9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23.9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1263.5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108.5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136.19999999999999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104.8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80.7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eHsMiTd58k12hpED8Vg81op1oXwgTIFXH7I5RESF+G4qrhgiNfUAcBv2L4mZkPTy3P1TUbgsdAYX9lZUgaAEwg==" saltValue="4rOWPHRZIFwLyUFEOvuBn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100</v>
      </c>
      <c r="AM5" s="47" t="s">
        <v>101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103</v>
      </c>
      <c r="AV5" s="47" t="s">
        <v>99</v>
      </c>
      <c r="AW5" s="47" t="s">
        <v>100</v>
      </c>
      <c r="AX5" s="47" t="s">
        <v>91</v>
      </c>
      <c r="AY5" s="47" t="s">
        <v>104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103</v>
      </c>
      <c r="BG5" s="47" t="s">
        <v>89</v>
      </c>
      <c r="BH5" s="47" t="s">
        <v>100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103</v>
      </c>
      <c r="BR5" s="47" t="s">
        <v>99</v>
      </c>
      <c r="BS5" s="47" t="s">
        <v>90</v>
      </c>
      <c r="BT5" s="47" t="s">
        <v>101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99</v>
      </c>
      <c r="CD5" s="47" t="s">
        <v>100</v>
      </c>
      <c r="CE5" s="47" t="s">
        <v>101</v>
      </c>
      <c r="CF5" s="47" t="s">
        <v>102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105</v>
      </c>
      <c r="CP5" s="47" t="s">
        <v>106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99</v>
      </c>
      <c r="DB5" s="47" t="s">
        <v>100</v>
      </c>
      <c r="DC5" s="47" t="s">
        <v>101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103</v>
      </c>
      <c r="DL5" s="47" t="s">
        <v>89</v>
      </c>
      <c r="DM5" s="47" t="s">
        <v>90</v>
      </c>
      <c r="DN5" s="47" t="s">
        <v>101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107</v>
      </c>
      <c r="B6" s="48">
        <f>B8</f>
        <v>2023</v>
      </c>
      <c r="C6" s="48">
        <f t="shared" ref="C6:X6" si="1">C8</f>
        <v>162027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富山県高岡市</v>
      </c>
      <c r="I6" s="48" t="str">
        <f t="shared" si="1"/>
        <v>高岡市営高岡中央駐車場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22</v>
      </c>
      <c r="S6" s="50" t="str">
        <f t="shared" si="1"/>
        <v>駅</v>
      </c>
      <c r="T6" s="50" t="str">
        <f t="shared" si="1"/>
        <v>有</v>
      </c>
      <c r="U6" s="51">
        <f t="shared" si="1"/>
        <v>20520</v>
      </c>
      <c r="V6" s="51">
        <f t="shared" si="1"/>
        <v>751</v>
      </c>
      <c r="W6" s="51">
        <f t="shared" si="1"/>
        <v>330</v>
      </c>
      <c r="X6" s="50" t="str">
        <f t="shared" si="1"/>
        <v>代行制</v>
      </c>
      <c r="Y6" s="52">
        <f>IF(Y8="-",NA(),Y8)</f>
        <v>49.8</v>
      </c>
      <c r="Z6" s="52">
        <f t="shared" ref="Z6:AH6" si="2">IF(Z8="-",NA(),Z8)</f>
        <v>50.4</v>
      </c>
      <c r="AA6" s="52">
        <f t="shared" si="2"/>
        <v>85.6</v>
      </c>
      <c r="AB6" s="52">
        <f t="shared" si="2"/>
        <v>199.9</v>
      </c>
      <c r="AC6" s="52">
        <f t="shared" si="2"/>
        <v>172.7</v>
      </c>
      <c r="AD6" s="52">
        <f t="shared" si="2"/>
        <v>222.3</v>
      </c>
      <c r="AE6" s="52">
        <f t="shared" si="2"/>
        <v>130.19999999999999</v>
      </c>
      <c r="AF6" s="52">
        <f t="shared" si="2"/>
        <v>136.5</v>
      </c>
      <c r="AG6" s="52">
        <f t="shared" si="2"/>
        <v>183.5</v>
      </c>
      <c r="AH6" s="52">
        <f t="shared" si="2"/>
        <v>3976.9</v>
      </c>
      <c r="AI6" s="49" t="str">
        <f>IF(AI8="-","",IF(AI8="-","【-】","【"&amp;SUBSTITUTE(TEXT(AI8,"#,##0.0"),"-","△")&amp;"】"))</f>
        <v>【1,905.8】</v>
      </c>
      <c r="AJ6" s="52">
        <f>IF(AJ8="-",NA(),AJ8)</f>
        <v>1.1000000000000001</v>
      </c>
      <c r="AK6" s="52">
        <f t="shared" ref="AK6:AS6" si="3">IF(AK8="-",NA(),AK8)</f>
        <v>0.7</v>
      </c>
      <c r="AL6" s="52">
        <f t="shared" si="3"/>
        <v>0.5</v>
      </c>
      <c r="AM6" s="52">
        <f t="shared" si="3"/>
        <v>0</v>
      </c>
      <c r="AN6" s="52">
        <f t="shared" si="3"/>
        <v>0</v>
      </c>
      <c r="AO6" s="52">
        <f t="shared" si="3"/>
        <v>3.1</v>
      </c>
      <c r="AP6" s="52">
        <f t="shared" si="3"/>
        <v>8.6</v>
      </c>
      <c r="AQ6" s="52">
        <f t="shared" si="3"/>
        <v>4.3</v>
      </c>
      <c r="AR6" s="52">
        <f t="shared" si="3"/>
        <v>4.2</v>
      </c>
      <c r="AS6" s="52">
        <f t="shared" si="3"/>
        <v>3.5</v>
      </c>
      <c r="AT6" s="49" t="str">
        <f>IF(AT8="-","",IF(AT8="-","【-】","【"&amp;SUBSTITUTE(TEXT(AT8,"#,##0.0"),"-","△")&amp;"】"))</f>
        <v>【3.9】</v>
      </c>
      <c r="AU6" s="53">
        <f>IF(AU8="-",NA(),AU8)</f>
        <v>10</v>
      </c>
      <c r="AV6" s="53">
        <f t="shared" ref="AV6:BD6" si="4">IF(AV8="-",NA(),AV8)</f>
        <v>7</v>
      </c>
      <c r="AW6" s="53">
        <f t="shared" si="4"/>
        <v>153</v>
      </c>
      <c r="AX6" s="53">
        <f t="shared" si="4"/>
        <v>0</v>
      </c>
      <c r="AY6" s="53">
        <f t="shared" si="4"/>
        <v>0</v>
      </c>
      <c r="AZ6" s="53">
        <f t="shared" si="4"/>
        <v>26</v>
      </c>
      <c r="BA6" s="53">
        <f t="shared" si="4"/>
        <v>87</v>
      </c>
      <c r="BB6" s="53">
        <f t="shared" si="4"/>
        <v>7646</v>
      </c>
      <c r="BC6" s="53">
        <f t="shared" si="4"/>
        <v>53</v>
      </c>
      <c r="BD6" s="53">
        <f t="shared" si="4"/>
        <v>559</v>
      </c>
      <c r="BE6" s="51" t="str">
        <f>IF(BE8="-","",IF(BE8="-","【-】","【"&amp;SUBSTITUTE(TEXT(BE8,"#,##0"),"-","△")&amp;"】"))</f>
        <v>【127】</v>
      </c>
      <c r="BF6" s="52">
        <f>IF(BF8="-",NA(),BF8)</f>
        <v>56.3</v>
      </c>
      <c r="BG6" s="52">
        <f t="shared" ref="BG6:BO6" si="5">IF(BG8="-",NA(),BG8)</f>
        <v>48.4</v>
      </c>
      <c r="BH6" s="52">
        <f t="shared" si="5"/>
        <v>56.1</v>
      </c>
      <c r="BI6" s="52">
        <f t="shared" si="5"/>
        <v>60.6</v>
      </c>
      <c r="BJ6" s="52">
        <f t="shared" si="5"/>
        <v>53.8</v>
      </c>
      <c r="BK6" s="52">
        <f t="shared" si="5"/>
        <v>13.5</v>
      </c>
      <c r="BL6" s="52">
        <f t="shared" si="5"/>
        <v>7.1</v>
      </c>
      <c r="BM6" s="52">
        <f t="shared" si="5"/>
        <v>5.6</v>
      </c>
      <c r="BN6" s="52">
        <f t="shared" si="5"/>
        <v>18.100000000000001</v>
      </c>
      <c r="BO6" s="52">
        <f t="shared" si="5"/>
        <v>22.7</v>
      </c>
      <c r="BP6" s="49" t="str">
        <f>IF(BP8="-","",IF(BP8="-","【-】","【"&amp;SUBSTITUTE(TEXT(BP8,"#,##0.0"),"-","△")&amp;"】"))</f>
        <v>【△55.6】</v>
      </c>
      <c r="BQ6" s="53">
        <f>IF(BQ8="-",NA(),BQ8)</f>
        <v>78563</v>
      </c>
      <c r="BR6" s="53">
        <f t="shared" ref="BR6:BZ6" si="6">IF(BR8="-",NA(),BR8)</f>
        <v>56009</v>
      </c>
      <c r="BS6" s="53">
        <f t="shared" si="6"/>
        <v>61918</v>
      </c>
      <c r="BT6" s="53">
        <f t="shared" si="6"/>
        <v>76201</v>
      </c>
      <c r="BU6" s="53">
        <f t="shared" si="6"/>
        <v>68734</v>
      </c>
      <c r="BV6" s="53">
        <f t="shared" si="6"/>
        <v>22466</v>
      </c>
      <c r="BW6" s="53">
        <f t="shared" si="6"/>
        <v>4211</v>
      </c>
      <c r="BX6" s="53">
        <f t="shared" si="6"/>
        <v>10653</v>
      </c>
      <c r="BY6" s="53">
        <f t="shared" si="6"/>
        <v>17717</v>
      </c>
      <c r="BZ6" s="53">
        <f t="shared" si="6"/>
        <v>21349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72</v>
      </c>
      <c r="CN6" s="51">
        <f t="shared" si="7"/>
        <v>423789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198.1</v>
      </c>
      <c r="DA6" s="52">
        <f t="shared" ref="DA6:DI6" si="8">IF(DA8="-",NA(),DA8)</f>
        <v>98.2</v>
      </c>
      <c r="DB6" s="52">
        <f t="shared" si="8"/>
        <v>40.700000000000003</v>
      </c>
      <c r="DC6" s="52">
        <f t="shared" si="8"/>
        <v>33.9</v>
      </c>
      <c r="DD6" s="52">
        <f t="shared" si="8"/>
        <v>23.9</v>
      </c>
      <c r="DE6" s="52">
        <f t="shared" si="8"/>
        <v>1263.5</v>
      </c>
      <c r="DF6" s="52">
        <f t="shared" si="8"/>
        <v>108.5</v>
      </c>
      <c r="DG6" s="52">
        <f t="shared" si="8"/>
        <v>136.19999999999999</v>
      </c>
      <c r="DH6" s="52">
        <f t="shared" si="8"/>
        <v>104.8</v>
      </c>
      <c r="DI6" s="52">
        <f t="shared" si="8"/>
        <v>80.7</v>
      </c>
      <c r="DJ6" s="49" t="str">
        <f>IF(DJ8="-","",IF(DJ8="-","【-】","【"&amp;SUBSTITUTE(TEXT(DJ8,"#,##0.0"),"-","△")&amp;"】"))</f>
        <v>【79.0】</v>
      </c>
      <c r="DK6" s="52">
        <f>IF(DK8="-",NA(),DK8)</f>
        <v>120.5</v>
      </c>
      <c r="DL6" s="52">
        <f t="shared" ref="DL6:DT6" si="9">IF(DL8="-",NA(),DL8)</f>
        <v>90.3</v>
      </c>
      <c r="DM6" s="52">
        <f t="shared" si="9"/>
        <v>95.7</v>
      </c>
      <c r="DN6" s="52">
        <f t="shared" si="9"/>
        <v>107.2</v>
      </c>
      <c r="DO6" s="52">
        <f t="shared" si="9"/>
        <v>115.2</v>
      </c>
      <c r="DP6" s="52">
        <f t="shared" si="9"/>
        <v>127.8</v>
      </c>
      <c r="DQ6" s="52">
        <f t="shared" si="9"/>
        <v>105.7</v>
      </c>
      <c r="DR6" s="52">
        <f t="shared" si="9"/>
        <v>104.3</v>
      </c>
      <c r="DS6" s="52">
        <f t="shared" si="9"/>
        <v>114</v>
      </c>
      <c r="DT6" s="52">
        <f t="shared" si="9"/>
        <v>114.7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110</v>
      </c>
      <c r="B7" s="48">
        <f t="shared" ref="B7:X7" si="10">B8</f>
        <v>2023</v>
      </c>
      <c r="C7" s="48">
        <f t="shared" si="10"/>
        <v>162027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富山県　高岡市</v>
      </c>
      <c r="I7" s="48" t="str">
        <f t="shared" si="10"/>
        <v>高岡市営高岡中央駐車場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22</v>
      </c>
      <c r="S7" s="50" t="str">
        <f t="shared" si="10"/>
        <v>駅</v>
      </c>
      <c r="T7" s="50" t="str">
        <f t="shared" si="10"/>
        <v>有</v>
      </c>
      <c r="U7" s="51">
        <f t="shared" si="10"/>
        <v>20520</v>
      </c>
      <c r="V7" s="51">
        <f t="shared" si="10"/>
        <v>751</v>
      </c>
      <c r="W7" s="51">
        <f t="shared" si="10"/>
        <v>330</v>
      </c>
      <c r="X7" s="50" t="str">
        <f t="shared" si="10"/>
        <v>代行制</v>
      </c>
      <c r="Y7" s="52">
        <f>Y8</f>
        <v>49.8</v>
      </c>
      <c r="Z7" s="52">
        <f t="shared" ref="Z7:AH7" si="11">Z8</f>
        <v>50.4</v>
      </c>
      <c r="AA7" s="52">
        <f t="shared" si="11"/>
        <v>85.6</v>
      </c>
      <c r="AB7" s="52">
        <f t="shared" si="11"/>
        <v>199.9</v>
      </c>
      <c r="AC7" s="52">
        <f t="shared" si="11"/>
        <v>172.7</v>
      </c>
      <c r="AD7" s="52">
        <f t="shared" si="11"/>
        <v>222.3</v>
      </c>
      <c r="AE7" s="52">
        <f t="shared" si="11"/>
        <v>130.19999999999999</v>
      </c>
      <c r="AF7" s="52">
        <f t="shared" si="11"/>
        <v>136.5</v>
      </c>
      <c r="AG7" s="52">
        <f t="shared" si="11"/>
        <v>183.5</v>
      </c>
      <c r="AH7" s="52">
        <f t="shared" si="11"/>
        <v>3976.9</v>
      </c>
      <c r="AI7" s="49"/>
      <c r="AJ7" s="52">
        <f>AJ8</f>
        <v>1.1000000000000001</v>
      </c>
      <c r="AK7" s="52">
        <f t="shared" ref="AK7:AS7" si="12">AK8</f>
        <v>0.7</v>
      </c>
      <c r="AL7" s="52">
        <f t="shared" si="12"/>
        <v>0.5</v>
      </c>
      <c r="AM7" s="52">
        <f t="shared" si="12"/>
        <v>0</v>
      </c>
      <c r="AN7" s="52">
        <f t="shared" si="12"/>
        <v>0</v>
      </c>
      <c r="AO7" s="52">
        <f t="shared" si="12"/>
        <v>3.1</v>
      </c>
      <c r="AP7" s="52">
        <f t="shared" si="12"/>
        <v>8.6</v>
      </c>
      <c r="AQ7" s="52">
        <f t="shared" si="12"/>
        <v>4.3</v>
      </c>
      <c r="AR7" s="52">
        <f t="shared" si="12"/>
        <v>4.2</v>
      </c>
      <c r="AS7" s="52">
        <f t="shared" si="12"/>
        <v>3.5</v>
      </c>
      <c r="AT7" s="49"/>
      <c r="AU7" s="53">
        <f>AU8</f>
        <v>10</v>
      </c>
      <c r="AV7" s="53">
        <f t="shared" ref="AV7:BD7" si="13">AV8</f>
        <v>7</v>
      </c>
      <c r="AW7" s="53">
        <f t="shared" si="13"/>
        <v>153</v>
      </c>
      <c r="AX7" s="53">
        <f t="shared" si="13"/>
        <v>0</v>
      </c>
      <c r="AY7" s="53">
        <f t="shared" si="13"/>
        <v>0</v>
      </c>
      <c r="AZ7" s="53">
        <f t="shared" si="13"/>
        <v>26</v>
      </c>
      <c r="BA7" s="53">
        <f t="shared" si="13"/>
        <v>87</v>
      </c>
      <c r="BB7" s="53">
        <f t="shared" si="13"/>
        <v>7646</v>
      </c>
      <c r="BC7" s="53">
        <f t="shared" si="13"/>
        <v>53</v>
      </c>
      <c r="BD7" s="53">
        <f t="shared" si="13"/>
        <v>559</v>
      </c>
      <c r="BE7" s="51"/>
      <c r="BF7" s="52">
        <f>BF8</f>
        <v>56.3</v>
      </c>
      <c r="BG7" s="52">
        <f t="shared" ref="BG7:BO7" si="14">BG8</f>
        <v>48.4</v>
      </c>
      <c r="BH7" s="52">
        <f t="shared" si="14"/>
        <v>56.1</v>
      </c>
      <c r="BI7" s="52">
        <f t="shared" si="14"/>
        <v>60.6</v>
      </c>
      <c r="BJ7" s="52">
        <f t="shared" si="14"/>
        <v>53.8</v>
      </c>
      <c r="BK7" s="52">
        <f t="shared" si="14"/>
        <v>13.5</v>
      </c>
      <c r="BL7" s="52">
        <f t="shared" si="14"/>
        <v>7.1</v>
      </c>
      <c r="BM7" s="52">
        <f t="shared" si="14"/>
        <v>5.6</v>
      </c>
      <c r="BN7" s="52">
        <f t="shared" si="14"/>
        <v>18.100000000000001</v>
      </c>
      <c r="BO7" s="52">
        <f t="shared" si="14"/>
        <v>22.7</v>
      </c>
      <c r="BP7" s="49"/>
      <c r="BQ7" s="53">
        <f>BQ8</f>
        <v>78563</v>
      </c>
      <c r="BR7" s="53">
        <f t="shared" ref="BR7:BZ7" si="15">BR8</f>
        <v>56009</v>
      </c>
      <c r="BS7" s="53">
        <f t="shared" si="15"/>
        <v>61918</v>
      </c>
      <c r="BT7" s="53">
        <f t="shared" si="15"/>
        <v>76201</v>
      </c>
      <c r="BU7" s="53">
        <f t="shared" si="15"/>
        <v>68734</v>
      </c>
      <c r="BV7" s="53">
        <f t="shared" si="15"/>
        <v>22466</v>
      </c>
      <c r="BW7" s="53">
        <f t="shared" si="15"/>
        <v>4211</v>
      </c>
      <c r="BX7" s="53">
        <f t="shared" si="15"/>
        <v>10653</v>
      </c>
      <c r="BY7" s="53">
        <f t="shared" si="15"/>
        <v>17717</v>
      </c>
      <c r="BZ7" s="53">
        <f t="shared" si="15"/>
        <v>21349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108</v>
      </c>
      <c r="CL7" s="49"/>
      <c r="CM7" s="51">
        <f>CM8</f>
        <v>72</v>
      </c>
      <c r="CN7" s="51">
        <f>CN8</f>
        <v>423789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108</v>
      </c>
      <c r="CY7" s="49"/>
      <c r="CZ7" s="52">
        <f>CZ8</f>
        <v>198.1</v>
      </c>
      <c r="DA7" s="52">
        <f t="shared" ref="DA7:DI7" si="16">DA8</f>
        <v>98.2</v>
      </c>
      <c r="DB7" s="52">
        <f t="shared" si="16"/>
        <v>40.700000000000003</v>
      </c>
      <c r="DC7" s="52">
        <f t="shared" si="16"/>
        <v>33.9</v>
      </c>
      <c r="DD7" s="52">
        <f t="shared" si="16"/>
        <v>23.9</v>
      </c>
      <c r="DE7" s="52">
        <f t="shared" si="16"/>
        <v>1263.5</v>
      </c>
      <c r="DF7" s="52">
        <f t="shared" si="16"/>
        <v>108.5</v>
      </c>
      <c r="DG7" s="52">
        <f t="shared" si="16"/>
        <v>136.19999999999999</v>
      </c>
      <c r="DH7" s="52">
        <f t="shared" si="16"/>
        <v>104.8</v>
      </c>
      <c r="DI7" s="52">
        <f t="shared" si="16"/>
        <v>80.7</v>
      </c>
      <c r="DJ7" s="49"/>
      <c r="DK7" s="52">
        <f>DK8</f>
        <v>120.5</v>
      </c>
      <c r="DL7" s="52">
        <f t="shared" ref="DL7:DT7" si="17">DL8</f>
        <v>90.3</v>
      </c>
      <c r="DM7" s="52">
        <f t="shared" si="17"/>
        <v>95.7</v>
      </c>
      <c r="DN7" s="52">
        <f t="shared" si="17"/>
        <v>107.2</v>
      </c>
      <c r="DO7" s="52">
        <f t="shared" si="17"/>
        <v>115.2</v>
      </c>
      <c r="DP7" s="52">
        <f t="shared" si="17"/>
        <v>127.8</v>
      </c>
      <c r="DQ7" s="52">
        <f t="shared" si="17"/>
        <v>105.7</v>
      </c>
      <c r="DR7" s="52">
        <f t="shared" si="17"/>
        <v>104.3</v>
      </c>
      <c r="DS7" s="52">
        <f t="shared" si="17"/>
        <v>114</v>
      </c>
      <c r="DT7" s="52">
        <f t="shared" si="17"/>
        <v>114.7</v>
      </c>
      <c r="DU7" s="49"/>
    </row>
    <row r="8" spans="1:125" s="54" customFormat="1" x14ac:dyDescent="0.15">
      <c r="A8" s="37"/>
      <c r="B8" s="55">
        <v>2023</v>
      </c>
      <c r="C8" s="55">
        <v>162027</v>
      </c>
      <c r="D8" s="55">
        <v>47</v>
      </c>
      <c r="E8" s="55">
        <v>14</v>
      </c>
      <c r="F8" s="55">
        <v>0</v>
      </c>
      <c r="G8" s="55">
        <v>4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22</v>
      </c>
      <c r="S8" s="57" t="s">
        <v>122</v>
      </c>
      <c r="T8" s="57" t="s">
        <v>123</v>
      </c>
      <c r="U8" s="58">
        <v>20520</v>
      </c>
      <c r="V8" s="58">
        <v>751</v>
      </c>
      <c r="W8" s="58">
        <v>330</v>
      </c>
      <c r="X8" s="57" t="s">
        <v>124</v>
      </c>
      <c r="Y8" s="59">
        <v>49.8</v>
      </c>
      <c r="Z8" s="59">
        <v>50.4</v>
      </c>
      <c r="AA8" s="59">
        <v>85.6</v>
      </c>
      <c r="AB8" s="59">
        <v>199.9</v>
      </c>
      <c r="AC8" s="59">
        <v>172.7</v>
      </c>
      <c r="AD8" s="59">
        <v>222.3</v>
      </c>
      <c r="AE8" s="59">
        <v>130.19999999999999</v>
      </c>
      <c r="AF8" s="59">
        <v>136.5</v>
      </c>
      <c r="AG8" s="59">
        <v>183.5</v>
      </c>
      <c r="AH8" s="59">
        <v>3976.9</v>
      </c>
      <c r="AI8" s="56">
        <v>1905.8</v>
      </c>
      <c r="AJ8" s="59">
        <v>1.1000000000000001</v>
      </c>
      <c r="AK8" s="59">
        <v>0.7</v>
      </c>
      <c r="AL8" s="59">
        <v>0.5</v>
      </c>
      <c r="AM8" s="59">
        <v>0</v>
      </c>
      <c r="AN8" s="59">
        <v>0</v>
      </c>
      <c r="AO8" s="59">
        <v>3.1</v>
      </c>
      <c r="AP8" s="59">
        <v>8.6</v>
      </c>
      <c r="AQ8" s="59">
        <v>4.3</v>
      </c>
      <c r="AR8" s="59">
        <v>4.2</v>
      </c>
      <c r="AS8" s="59">
        <v>3.5</v>
      </c>
      <c r="AT8" s="56">
        <v>3.9</v>
      </c>
      <c r="AU8" s="60">
        <v>10</v>
      </c>
      <c r="AV8" s="60">
        <v>7</v>
      </c>
      <c r="AW8" s="60">
        <v>153</v>
      </c>
      <c r="AX8" s="60">
        <v>0</v>
      </c>
      <c r="AY8" s="60">
        <v>0</v>
      </c>
      <c r="AZ8" s="60">
        <v>26</v>
      </c>
      <c r="BA8" s="60">
        <v>87</v>
      </c>
      <c r="BB8" s="60">
        <v>7646</v>
      </c>
      <c r="BC8" s="60">
        <v>53</v>
      </c>
      <c r="BD8" s="60">
        <v>559</v>
      </c>
      <c r="BE8" s="60">
        <v>127</v>
      </c>
      <c r="BF8" s="59">
        <v>56.3</v>
      </c>
      <c r="BG8" s="59">
        <v>48.4</v>
      </c>
      <c r="BH8" s="59">
        <v>56.1</v>
      </c>
      <c r="BI8" s="59">
        <v>60.6</v>
      </c>
      <c r="BJ8" s="59">
        <v>53.8</v>
      </c>
      <c r="BK8" s="59">
        <v>13.5</v>
      </c>
      <c r="BL8" s="59">
        <v>7.1</v>
      </c>
      <c r="BM8" s="59">
        <v>5.6</v>
      </c>
      <c r="BN8" s="59">
        <v>18.100000000000001</v>
      </c>
      <c r="BO8" s="59">
        <v>22.7</v>
      </c>
      <c r="BP8" s="56">
        <v>-55.6</v>
      </c>
      <c r="BQ8" s="60">
        <v>78563</v>
      </c>
      <c r="BR8" s="60">
        <v>56009</v>
      </c>
      <c r="BS8" s="60">
        <v>61918</v>
      </c>
      <c r="BT8" s="61">
        <v>76201</v>
      </c>
      <c r="BU8" s="61">
        <v>68734</v>
      </c>
      <c r="BV8" s="60">
        <v>22466</v>
      </c>
      <c r="BW8" s="60">
        <v>4211</v>
      </c>
      <c r="BX8" s="60">
        <v>10653</v>
      </c>
      <c r="BY8" s="60">
        <v>17717</v>
      </c>
      <c r="BZ8" s="60">
        <v>21349</v>
      </c>
      <c r="CA8" s="58">
        <v>12639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72</v>
      </c>
      <c r="CN8" s="58">
        <v>423789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198.1</v>
      </c>
      <c r="DA8" s="59">
        <v>98.2</v>
      </c>
      <c r="DB8" s="59">
        <v>40.700000000000003</v>
      </c>
      <c r="DC8" s="59">
        <v>33.9</v>
      </c>
      <c r="DD8" s="59">
        <v>23.9</v>
      </c>
      <c r="DE8" s="59">
        <v>1263.5</v>
      </c>
      <c r="DF8" s="59">
        <v>108.5</v>
      </c>
      <c r="DG8" s="59">
        <v>136.19999999999999</v>
      </c>
      <c r="DH8" s="59">
        <v>104.8</v>
      </c>
      <c r="DI8" s="59">
        <v>80.7</v>
      </c>
      <c r="DJ8" s="56">
        <v>79</v>
      </c>
      <c r="DK8" s="59">
        <v>120.5</v>
      </c>
      <c r="DL8" s="59">
        <v>90.3</v>
      </c>
      <c r="DM8" s="59">
        <v>95.7</v>
      </c>
      <c r="DN8" s="59">
        <v>107.2</v>
      </c>
      <c r="DO8" s="59">
        <v>115.2</v>
      </c>
      <c r="DP8" s="59">
        <v>127.8</v>
      </c>
      <c r="DQ8" s="59">
        <v>105.7</v>
      </c>
      <c r="DR8" s="59">
        <v>104.3</v>
      </c>
      <c r="DS8" s="59">
        <v>114</v>
      </c>
      <c r="DT8" s="59">
        <v>114.7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2024-12-19T01:03:53Z</dcterms:created>
  <dcterms:modified xsi:type="dcterms:W3CDTF">2025-02-03T02:56:09Z</dcterms:modified>
  <cp:category/>
</cp:coreProperties>
</file>