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6.241\財務係$\財務係共有\11.照会関係\令和06年度\【R070127締切】公営企業に係る経営比較分析表（令和５年度決算）の分析等について（依頼）\回答\工業用水道\"/>
    </mc:Choice>
  </mc:AlternateContent>
  <workbookProtection workbookAlgorithmName="SHA-512" workbookHashValue="FXB4oJjb5mmq470LYVzy1fVx5E+EuHeHAlMUGZslQhJ0QC9LZRdA9n6A557NBDDLwDSK6iJWzePi0v2kUpCw8Q==" workbookSaltValue="RUi6i3qfk/5HCaKiX9Uqmw==" workbookSpinCount="100000" lockStructure="1"/>
  <bookViews>
    <workbookView xWindow="0" yWindow="0" windowWidth="23040" windowHeight="921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D12" i="5" l="1"/>
  <c r="DF12" i="5"/>
  <c r="CL12" i="5"/>
  <c r="BN12" i="5"/>
  <c r="AT12" i="5"/>
  <c r="V12" i="5"/>
  <c r="DS11" i="5"/>
  <c r="DE11" i="5"/>
  <c r="CU11" i="5"/>
  <c r="CA11" i="5"/>
  <c r="BC11" i="5"/>
  <c r="AI11" i="5"/>
  <c r="EB10" i="5"/>
  <c r="DR10" i="5"/>
  <c r="DH10" i="5"/>
  <c r="DG10" i="5"/>
  <c r="CX10" i="5"/>
  <c r="CT10" i="5"/>
  <c r="CJ10" i="5"/>
  <c r="BZ10" i="5"/>
  <c r="BY10" i="5"/>
  <c r="BP10" i="5"/>
  <c r="BO10" i="5"/>
  <c r="BB10" i="5"/>
  <c r="AR10" i="5"/>
  <c r="AH10" i="5"/>
  <c r="AG10" i="5"/>
  <c r="X10" i="5"/>
  <c r="W10" i="5"/>
  <c r="F10" i="5"/>
  <c r="E10" i="5"/>
  <c r="DS10" i="5" s="1"/>
  <c r="D10" i="5"/>
  <c r="EC10" i="5" s="1"/>
  <c r="C10" i="5"/>
  <c r="CU10" i="5" s="1"/>
  <c r="B10" i="5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H6" i="5"/>
  <c r="EG6" i="5"/>
  <c r="EC12" i="5" s="1"/>
  <c r="EF6" i="5"/>
  <c r="EE6" i="5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R6" i="5"/>
  <c r="DQ6" i="5"/>
  <c r="DR11" i="5" s="1"/>
  <c r="DP6" i="5"/>
  <c r="DO6" i="5"/>
  <c r="DN6" i="5"/>
  <c r="DM6" i="5"/>
  <c r="DI12" i="5" s="1"/>
  <c r="DL6" i="5"/>
  <c r="DK6" i="5"/>
  <c r="DJ6" i="5"/>
  <c r="DI6" i="5"/>
  <c r="DE12" i="5" s="1"/>
  <c r="DH6" i="5"/>
  <c r="DI11" i="5" s="1"/>
  <c r="DG6" i="5"/>
  <c r="DH11" i="5" s="1"/>
  <c r="DF6" i="5"/>
  <c r="DG11" i="5" s="1"/>
  <c r="DE6" i="5"/>
  <c r="DF11" i="5" s="1"/>
  <c r="DD6" i="5"/>
  <c r="DC6" i="5"/>
  <c r="GJ90" i="4" s="1"/>
  <c r="DB6" i="5"/>
  <c r="CX12" i="5" s="1"/>
  <c r="DA6" i="5"/>
  <c r="CW12" i="5" s="1"/>
  <c r="CZ6" i="5"/>
  <c r="CY6" i="5"/>
  <c r="CX6" i="5"/>
  <c r="CT12" i="5" s="1"/>
  <c r="CW6" i="5"/>
  <c r="CX11" i="5" s="1"/>
  <c r="CV6" i="5"/>
  <c r="CW11" i="5" s="1"/>
  <c r="CU6" i="5"/>
  <c r="CT6" i="5"/>
  <c r="CS6" i="5"/>
  <c r="CT11" i="5" s="1"/>
  <c r="CR6" i="5"/>
  <c r="CQ6" i="5"/>
  <c r="CM12" i="5" s="1"/>
  <c r="CP6" i="5"/>
  <c r="CO6" i="5"/>
  <c r="CK12" i="5" s="1"/>
  <c r="CN6" i="5"/>
  <c r="CJ12" i="5" s="1"/>
  <c r="CM6" i="5"/>
  <c r="CI12" i="5" s="1"/>
  <c r="CL6" i="5"/>
  <c r="CM11" i="5" s="1"/>
  <c r="CK6" i="5"/>
  <c r="CL11" i="5" s="1"/>
  <c r="CJ6" i="5"/>
  <c r="KZ55" i="4" s="1"/>
  <c r="CI6" i="5"/>
  <c r="CJ11" i="5" s="1"/>
  <c r="CH6" i="5"/>
  <c r="CI11" i="5" s="1"/>
  <c r="CG6" i="5"/>
  <c r="CF6" i="5"/>
  <c r="CE6" i="5"/>
  <c r="CD6" i="5"/>
  <c r="BZ12" i="5" s="1"/>
  <c r="CC6" i="5"/>
  <c r="BY12" i="5" s="1"/>
  <c r="CB6" i="5"/>
  <c r="CA6" i="5"/>
  <c r="BZ6" i="5"/>
  <c r="BY6" i="5"/>
  <c r="BZ11" i="5" s="1"/>
  <c r="BX6" i="5"/>
  <c r="BY11" i="5" s="1"/>
  <c r="BW6" i="5"/>
  <c r="BV6" i="5"/>
  <c r="BU6" i="5"/>
  <c r="BQ12" i="5" s="1"/>
  <c r="BT6" i="5"/>
  <c r="BP12" i="5" s="1"/>
  <c r="BS6" i="5"/>
  <c r="BO12" i="5" s="1"/>
  <c r="BR6" i="5"/>
  <c r="BQ6" i="5"/>
  <c r="BM12" i="5" s="1"/>
  <c r="BP6" i="5"/>
  <c r="CZ55" i="4" s="1"/>
  <c r="BO6" i="5"/>
  <c r="BP11" i="5" s="1"/>
  <c r="BN6" i="5"/>
  <c r="BO11" i="5" s="1"/>
  <c r="BM6" i="5"/>
  <c r="BN11" i="5" s="1"/>
  <c r="BL6" i="5"/>
  <c r="X55" i="4" s="1"/>
  <c r="BK6" i="5"/>
  <c r="CF90" i="4" s="1"/>
  <c r="BJ6" i="5"/>
  <c r="BF12" i="5" s="1"/>
  <c r="BI6" i="5"/>
  <c r="BE12" i="5" s="1"/>
  <c r="BH6" i="5"/>
  <c r="BG6" i="5"/>
  <c r="BF6" i="5"/>
  <c r="BB12" i="5" s="1"/>
  <c r="BE6" i="5"/>
  <c r="BF11" i="5" s="1"/>
  <c r="BD6" i="5"/>
  <c r="BE11" i="5" s="1"/>
  <c r="BC6" i="5"/>
  <c r="BB6" i="5"/>
  <c r="BA6" i="5"/>
  <c r="BB11" i="5" s="1"/>
  <c r="AZ6" i="5"/>
  <c r="AY6" i="5"/>
  <c r="AU12" i="5" s="1"/>
  <c r="AX6" i="5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M6" i="5"/>
  <c r="AI12" i="5" s="1"/>
  <c r="AL6" i="5"/>
  <c r="AH12" i="5" s="1"/>
  <c r="AK6" i="5"/>
  <c r="AG12" i="5" s="1"/>
  <c r="AJ6" i="5"/>
  <c r="ER33" i="4" s="1"/>
  <c r="AI6" i="5"/>
  <c r="AH6" i="5"/>
  <c r="AG6" i="5"/>
  <c r="AH11" i="5" s="1"/>
  <c r="AF6" i="5"/>
  <c r="AG11" i="5" s="1"/>
  <c r="AE6" i="5"/>
  <c r="AD6" i="5"/>
  <c r="AC6" i="5"/>
  <c r="Y12" i="5" s="1"/>
  <c r="AB6" i="5"/>
  <c r="X12" i="5" s="1"/>
  <c r="AA6" i="5"/>
  <c r="W12" i="5" s="1"/>
  <c r="Z6" i="5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FI90" i="4"/>
  <c r="EH90" i="4"/>
  <c r="DG90" i="4"/>
  <c r="BE90" i="4"/>
  <c r="AD90" i="4"/>
  <c r="C90" i="4"/>
  <c r="PZ81" i="4"/>
  <c r="OY81" i="4"/>
  <c r="KO81" i="4"/>
  <c r="JN81" i="4"/>
  <c r="IM81" i="4"/>
  <c r="HL81" i="4"/>
  <c r="GK81" i="4"/>
  <c r="EC81" i="4"/>
  <c r="AZ81" i="4"/>
  <c r="Y81" i="4"/>
  <c r="RA80" i="4"/>
  <c r="PZ80" i="4"/>
  <c r="OY80" i="4"/>
  <c r="NX80" i="4"/>
  <c r="MW80" i="4"/>
  <c r="JN80" i="4"/>
  <c r="IM80" i="4"/>
  <c r="EC80" i="4"/>
  <c r="DB80" i="4"/>
  <c r="CA80" i="4"/>
  <c r="AZ80" i="4"/>
  <c r="Y80" i="4"/>
  <c r="RA79" i="4"/>
  <c r="OY79" i="4"/>
  <c r="NX79" i="4"/>
  <c r="MW79" i="4"/>
  <c r="IM79" i="4"/>
  <c r="HL79" i="4"/>
  <c r="DB79" i="4"/>
  <c r="CA79" i="4"/>
  <c r="AZ79" i="4"/>
  <c r="RH56" i="4"/>
  <c r="QN56" i="4"/>
  <c r="OF56" i="4"/>
  <c r="MN56" i="4"/>
  <c r="LT56" i="4"/>
  <c r="KZ56" i="4"/>
  <c r="KF56" i="4"/>
  <c r="JL56" i="4"/>
  <c r="GF56" i="4"/>
  <c r="FL56" i="4"/>
  <c r="CZ56" i="4"/>
  <c r="CF56" i="4"/>
  <c r="BL56" i="4"/>
  <c r="AR56" i="4"/>
  <c r="X56" i="4"/>
  <c r="RH55" i="4"/>
  <c r="QN55" i="4"/>
  <c r="OZ55" i="4"/>
  <c r="OF55" i="4"/>
  <c r="MN55" i="4"/>
  <c r="KF55" i="4"/>
  <c r="JL55" i="4"/>
  <c r="GZ55" i="4"/>
  <c r="GF55" i="4"/>
  <c r="FL55" i="4"/>
  <c r="CF55" i="4"/>
  <c r="BL55" i="4"/>
  <c r="RH54" i="4"/>
  <c r="QN54" i="4"/>
  <c r="PT54" i="4"/>
  <c r="OZ54" i="4"/>
  <c r="OF54" i="4"/>
  <c r="MN54" i="4"/>
  <c r="KZ54" i="4"/>
  <c r="KF54" i="4"/>
  <c r="JL54" i="4"/>
  <c r="GF54" i="4"/>
  <c r="FL54" i="4"/>
  <c r="CF54" i="4"/>
  <c r="BL54" i="4"/>
  <c r="AR54" i="4"/>
  <c r="RH33" i="4"/>
  <c r="QN33" i="4"/>
  <c r="OF33" i="4"/>
  <c r="LT33" i="4"/>
  <c r="KZ33" i="4"/>
  <c r="KF33" i="4"/>
  <c r="GZ33" i="4"/>
  <c r="GF33" i="4"/>
  <c r="FL33" i="4"/>
  <c r="CZ33" i="4"/>
  <c r="CF33" i="4"/>
  <c r="BL33" i="4"/>
  <c r="AR33" i="4"/>
  <c r="X33" i="4"/>
  <c r="RH32" i="4"/>
  <c r="QN32" i="4"/>
  <c r="OZ32" i="4"/>
  <c r="OF32" i="4"/>
  <c r="MN32" i="4"/>
  <c r="KZ32" i="4"/>
  <c r="KF32" i="4"/>
  <c r="JL32" i="4"/>
  <c r="GZ32" i="4"/>
  <c r="GF32" i="4"/>
  <c r="FL32" i="4"/>
  <c r="CZ32" i="4"/>
  <c r="CF32" i="4"/>
  <c r="BL32" i="4"/>
  <c r="X32" i="4"/>
  <c r="RH31" i="4"/>
  <c r="QN31" i="4"/>
  <c r="PT31" i="4"/>
  <c r="OZ31" i="4"/>
  <c r="OF31" i="4"/>
  <c r="MN31" i="4"/>
  <c r="KZ31" i="4"/>
  <c r="KF31" i="4"/>
  <c r="JL31" i="4"/>
  <c r="GZ31" i="4"/>
  <c r="GF31" i="4"/>
  <c r="FL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AF11" i="5" l="1"/>
  <c r="ER32" i="4"/>
  <c r="AJ11" i="5"/>
  <c r="HT32" i="4"/>
  <c r="BD11" i="5"/>
  <c r="PT32" i="4"/>
  <c r="BC12" i="5"/>
  <c r="OZ33" i="4"/>
  <c r="JL33" i="4"/>
  <c r="MN33" i="4"/>
  <c r="AJ12" i="5"/>
  <c r="HT33" i="4"/>
  <c r="BD12" i="5"/>
  <c r="PT33" i="4"/>
  <c r="BX12" i="5"/>
  <c r="ER56" i="4"/>
  <c r="CB12" i="5"/>
  <c r="HT56" i="4"/>
  <c r="CV12" i="5"/>
  <c r="PT56" i="4"/>
  <c r="DH12" i="5"/>
  <c r="DB81" i="4"/>
  <c r="DQ11" i="5"/>
  <c r="HL80" i="4"/>
  <c r="EB12" i="5"/>
  <c r="NX81" i="4"/>
  <c r="DE10" i="5"/>
  <c r="BM10" i="5"/>
  <c r="U10" i="5"/>
  <c r="EA10" i="5"/>
  <c r="CI10" i="5"/>
  <c r="AQ10" i="5"/>
  <c r="DP10" i="5"/>
  <c r="BX10" i="5"/>
  <c r="AF10" i="5"/>
  <c r="GK79" i="4"/>
  <c r="ER54" i="4"/>
  <c r="ER31" i="4"/>
  <c r="Y79" i="4"/>
  <c r="X54" i="4"/>
  <c r="DI10" i="5"/>
  <c r="BQ10" i="5"/>
  <c r="Y10" i="5"/>
  <c r="EE10" i="5"/>
  <c r="CM10" i="5"/>
  <c r="AU10" i="5"/>
  <c r="DT10" i="5"/>
  <c r="CB10" i="5"/>
  <c r="AJ10" i="5"/>
  <c r="KO79" i="4"/>
  <c r="HT54" i="4"/>
  <c r="HT31" i="4"/>
  <c r="EC79" i="4"/>
  <c r="CZ54" i="4"/>
  <c r="BM11" i="5"/>
  <c r="BQ11" i="5"/>
  <c r="AF12" i="5"/>
  <c r="BX11" i="5"/>
  <c r="ER55" i="4"/>
  <c r="CB11" i="5"/>
  <c r="HT55" i="4"/>
  <c r="CA12" i="5"/>
  <c r="GZ56" i="4"/>
  <c r="CV11" i="5"/>
  <c r="PT55" i="4"/>
  <c r="CU12" i="5"/>
  <c r="OZ56" i="4"/>
  <c r="DG12" i="5"/>
  <c r="CA81" i="4"/>
  <c r="DP11" i="5"/>
  <c r="GK80" i="4"/>
  <c r="DT11" i="5"/>
  <c r="KO80" i="4"/>
  <c r="EA12" i="5"/>
  <c r="MW81" i="4"/>
  <c r="EE12" i="5"/>
  <c r="RA81" i="4"/>
  <c r="BF10" i="5"/>
  <c r="CK11" i="5"/>
  <c r="GZ54" i="4"/>
  <c r="LT31" i="4"/>
  <c r="AR32" i="4"/>
  <c r="LT32" i="4"/>
  <c r="LT54" i="4"/>
  <c r="AR55" i="4"/>
  <c r="LT55" i="4"/>
  <c r="PZ79" i="4"/>
  <c r="V10" i="5"/>
  <c r="AT10" i="5"/>
  <c r="BD10" i="5"/>
  <c r="BN10" i="5"/>
  <c r="CL10" i="5"/>
  <c r="CV10" i="5"/>
  <c r="DF10" i="5"/>
  <c r="ED10" i="5"/>
  <c r="BE10" i="5"/>
  <c r="CW10" i="5"/>
  <c r="DQ10" i="5"/>
  <c r="JN79" i="4"/>
  <c r="AI10" i="5"/>
  <c r="AS10" i="5"/>
  <c r="BC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<sst xmlns="http://schemas.openxmlformats.org/spreadsheetml/2006/main" count="262" uniqueCount="107">
  <si>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</si>
  <si>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</si>
  <si>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</si>
  <si>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</si>
  <si>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</si>
  <si>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</si>
  <si>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</si>
  <si>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</si>
  <si>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</si>
  <si>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</si>
  <si>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</si>
  <si>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</si>
  <si>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</si>
  <si>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</si>
  <si>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</si>
  <si>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</si>
  <si>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</si>
  <si>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</si>
  <si>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</si>
  <si>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</si>
  <si>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</si>
  <si>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</si>
  <si>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</si>
  <si>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</si>
  <si>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</si>
  <si>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</si>
  <si>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</si>
  <si>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</si>
  <si>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</si>
  <si>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</si>
  <si>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</si>
  <si>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</si>
  <si>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</si>
  <si>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</si>
  <si>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</si>
  <si>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</si>
  <si>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</si>
  <si>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</si>
  <si>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</si>
  <si>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</si>
  <si>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</si>
  <si>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</si>
  <si>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</si>
  <si>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</si>
  <si>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</si>
  <si>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</si>
  <si>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</si>
  <si>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</si>
  <si>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</si>
  <si>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</si>
  <si>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</si>
  <si>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</si>
  <si>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</si>
  <si>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</si>
  <si>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</si>
  <si>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</si>
  <si>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</si>
  <si>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</si>
  <si>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</si>
  <si>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</si>
  <si>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</si>
  <si>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</si>
  <si>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</si>
  <si>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</si>
  <si>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</si>
  <si>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</si>
  <si>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</si>
  <si>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</si>
  <si>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</si>
  <si>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</si>
  <si>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</si>
  <si>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</si>
  <si>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</si>
  <si>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</si>
  <si>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</si>
  <si>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</si>
  <si>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</si>
  <si>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</si>
  <si>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</si>
  <si>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</si>
  <si>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</si>
  <si>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</si>
  <si>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</si>
  <si>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</si>
  <si>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</si>
  <si>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</si>
  <si>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</si>
  <si>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</si>
  <si>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162027</t>
  </si>
  <si>
    <t>46</t>
  </si>
  <si>
    <t>02</t>
  </si>
  <si>
    <t>0</t>
  </si>
  <si>
    <t>000</t>
  </si>
  <si>
    <t>富山県　高岡市</t>
  </si>
  <si>
    <t>法適用</t>
  </si>
  <si>
    <t>工業用水道事業</t>
  </si>
  <si>
    <t>中規模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</si>
  <si>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</si>
  <si>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</si>
  <si>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</si>
  <si>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</si>
  <si>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</si>
  <si>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</si>
  <si>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</si>
  <si>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・①経常収支比率及び⑤料金回収率は、令和５年度に料金改定を実施したことで前年度より改善している。令和５、６年度を経過措置としており、令和７年度以降は100％を確保できる見込みである。
・②利益積立金を取り崩して累積欠損金に充当したことにより、累積欠損金比率は0となっている。
・③流動比率は一年以内の短期債務に対して十分な支払能力がある。
・④企業債残高対給水収益比率は企業債残高がなく良好な状況である。
・⑥給水原価が供給単価を上回っているが、料金改定の経過措置が終わる令和７年度以降は給水原価が供給単価を下回る見込みである。
・⑦施設利用率や⑧契約率は、供給先事業者における水のリサイクル化などにより、水需要が減少しており、全国・類似団体平均を下回っている。</t>
    <rPh sb="18" eb="20">
      <t>レイワ</t>
    </rPh>
    <rPh sb="21" eb="23">
      <t>ネンド</t>
    </rPh>
    <rPh sb="48" eb="50">
      <t>レイワ</t>
    </rPh>
    <rPh sb="53" eb="55">
      <t>ネンド</t>
    </rPh>
    <rPh sb="56" eb="58">
      <t>ケイカ</t>
    </rPh>
    <rPh sb="58" eb="60">
      <t>ソチ</t>
    </rPh>
    <rPh sb="66" eb="68">
      <t>レイワ</t>
    </rPh>
    <rPh sb="69" eb="71">
      <t>ネンド</t>
    </rPh>
    <rPh sb="71" eb="73">
      <t>イコウ</t>
    </rPh>
    <rPh sb="79" eb="81">
      <t>カクホ</t>
    </rPh>
    <rPh sb="84" eb="86">
      <t>ミコ</t>
    </rPh>
    <rPh sb="223" eb="225">
      <t>リョウキン</t>
    </rPh>
    <rPh sb="225" eb="227">
      <t>カイテイ</t>
    </rPh>
    <rPh sb="228" eb="230">
      <t>ケイカ</t>
    </rPh>
    <rPh sb="230" eb="232">
      <t>ソチ</t>
    </rPh>
    <rPh sb="233" eb="234">
      <t>オ</t>
    </rPh>
    <rPh sb="236" eb="238">
      <t>レイワ</t>
    </rPh>
    <rPh sb="239" eb="240">
      <t>ネン</t>
    </rPh>
    <rPh sb="240" eb="241">
      <t>ド</t>
    </rPh>
    <rPh sb="241" eb="243">
      <t>イコウ</t>
    </rPh>
    <rPh sb="244" eb="246">
      <t>キュウスイ</t>
    </rPh>
    <rPh sb="246" eb="248">
      <t>ゲンカ</t>
    </rPh>
    <rPh sb="249" eb="251">
      <t>キョウキュウ</t>
    </rPh>
    <rPh sb="251" eb="253">
      <t>タンカ</t>
    </rPh>
    <rPh sb="254" eb="256">
      <t>シタマワ</t>
    </rPh>
    <phoneticPr fontId="5"/>
  </si>
  <si>
    <t>・①有形固定資産減価償却率は、年々上昇傾向で推移しており、施設の老朽化が進行していることを示している。
・②管路経年化率は、当年度に法定耐用年数を迎えた管路がないため、前年度から増減はない。
・③管路更新率は、法定耐用年数を超えた管路は存在するが、更新に至っていない。今後、事業運営の在り方を踏まえて検討していく必要がある。</t>
    <rPh sb="54" eb="56">
      <t>カンロ</t>
    </rPh>
    <rPh sb="56" eb="59">
      <t>ケイネンカ</t>
    </rPh>
    <rPh sb="59" eb="60">
      <t>リツ</t>
    </rPh>
    <rPh sb="62" eb="65">
      <t>トウネンド</t>
    </rPh>
    <rPh sb="66" eb="68">
      <t>ホウテイ</t>
    </rPh>
    <rPh sb="68" eb="70">
      <t>タイヨウ</t>
    </rPh>
    <rPh sb="70" eb="72">
      <t>ネンスウ</t>
    </rPh>
    <rPh sb="73" eb="74">
      <t>ムカ</t>
    </rPh>
    <rPh sb="76" eb="78">
      <t>カンロ</t>
    </rPh>
    <phoneticPr fontId="5"/>
  </si>
  <si>
    <t>・令和５年度に料金改定を実施したことで経営状況は改善している。今後も経営基盤の強化を図っていくとともに、事業運営の在り方について検討していくことが必要である。</t>
    <rPh sb="9" eb="11">
      <t>カイテイ</t>
    </rPh>
    <rPh sb="12" eb="14">
      <t>ジッシ</t>
    </rPh>
    <rPh sb="19" eb="21">
      <t>ケイエイ</t>
    </rPh>
    <rPh sb="21" eb="23">
      <t>ジョウキョウ</t>
    </rPh>
    <rPh sb="24" eb="26">
      <t>カイゼン</t>
    </rPh>
    <rPh sb="31" eb="33">
      <t>コンゴ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</si>
</sst>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69.540000000000006</c:v>
                </c:pt>
                <c:pt idx="1">
                  <c:v>70.959999999999994</c:v>
                </c:pt>
                <c:pt idx="2">
                  <c:v>72.38</c:v>
                </c:pt>
                <c:pt idx="3">
                  <c:v>73.62</c:v>
                </c:pt>
                <c:pt idx="4">
                  <c:v>75.05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D-4412-9539-8555F4BCC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57.57</c:v>
                </c:pt>
                <c:pt idx="1">
                  <c:v>57.63</c:v>
                </c:pt>
                <c:pt idx="2">
                  <c:v>58.13</c:v>
                </c:pt>
                <c:pt idx="3">
                  <c:v>59.87</c:v>
                </c:pt>
                <c:pt idx="4">
                  <c:v>56.74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D-4412-9539-8555F4BCC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15.88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D-498A-B374-A1F0730F1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51.91</c:v>
                </c:pt>
                <c:pt idx="1">
                  <c:v>53.86</c:v>
                </c:pt>
                <c:pt idx="2">
                  <c:v>75.17</c:v>
                </c:pt>
                <c:pt idx="3">
                  <c:v>164.95</c:v>
                </c:pt>
                <c:pt idx="4">
                  <c:v>124.74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D-498A-B374-A1F0730F1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87.15</c:v>
                </c:pt>
                <c:pt idx="1">
                  <c:v>82.33</c:v>
                </c:pt>
                <c:pt idx="2">
                  <c:v>83.56</c:v>
                </c:pt>
                <c:pt idx="3">
                  <c:v>73.72</c:v>
                </c:pt>
                <c:pt idx="4">
                  <c:v>99.22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F-4A6F-87AD-B79877956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117.47</c:v>
                </c:pt>
                <c:pt idx="1">
                  <c:v>115.38</c:v>
                </c:pt>
                <c:pt idx="2">
                  <c:v>113.53</c:v>
                </c:pt>
                <c:pt idx="3">
                  <c:v>111.03</c:v>
                </c:pt>
                <c:pt idx="4">
                  <c:v>112.45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4F-4A6F-87AD-B79877956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50.2</c:v>
                </c:pt>
                <c:pt idx="1">
                  <c:v>50.2</c:v>
                </c:pt>
                <c:pt idx="2">
                  <c:v>50.2</c:v>
                </c:pt>
                <c:pt idx="3">
                  <c:v>50.2</c:v>
                </c:pt>
                <c:pt idx="4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D-4C65-B80D-CF4720137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52.33</c:v>
                </c:pt>
                <c:pt idx="1">
                  <c:v>52.35</c:v>
                </c:pt>
                <c:pt idx="2">
                  <c:v>53.69</c:v>
                </c:pt>
                <c:pt idx="3">
                  <c:v>56.59</c:v>
                </c:pt>
                <c:pt idx="4">
                  <c:v>54.73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D-4C65-B80D-CF4720137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25-40FA-9C98-87AD18BB1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0.77</c:v>
                </c:pt>
                <c:pt idx="1">
                  <c:v>0.24</c:v>
                </c:pt>
                <c:pt idx="2">
                  <c:v>0.22</c:v>
                </c:pt>
                <c:pt idx="3">
                  <c:v>0.24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25-40FA-9C98-87AD18BB1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26459.26</c:v>
                </c:pt>
                <c:pt idx="1">
                  <c:v>8076.11</c:v>
                </c:pt>
                <c:pt idx="2">
                  <c:v>12750.71</c:v>
                </c:pt>
                <c:pt idx="3">
                  <c:v>7434.38</c:v>
                </c:pt>
                <c:pt idx="4">
                  <c:v>24935.3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F-4B3A-B366-321273862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578.19000000000005</c:v>
                </c:pt>
                <c:pt idx="1">
                  <c:v>638.35</c:v>
                </c:pt>
                <c:pt idx="2">
                  <c:v>521.36</c:v>
                </c:pt>
                <c:pt idx="3">
                  <c:v>549.66999999999996</c:v>
                </c:pt>
                <c:pt idx="4">
                  <c:v>599.1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5F-4B3A-B366-321273862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4-4991-B9F5-AD5023FC8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204.31</c:v>
                </c:pt>
                <c:pt idx="1">
                  <c:v>214.2</c:v>
                </c:pt>
                <c:pt idx="2">
                  <c:v>242.32</c:v>
                </c:pt>
                <c:pt idx="3">
                  <c:v>256.39999999999998</c:v>
                </c:pt>
                <c:pt idx="4">
                  <c:v>254.62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4-4991-B9F5-AD5023FC8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86.41</c:v>
                </c:pt>
                <c:pt idx="1">
                  <c:v>80.84</c:v>
                </c:pt>
                <c:pt idx="2">
                  <c:v>80.94</c:v>
                </c:pt>
                <c:pt idx="3">
                  <c:v>72.16</c:v>
                </c:pt>
                <c:pt idx="4">
                  <c:v>96.96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B66-8E24-020024A02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106.98</c:v>
                </c:pt>
                <c:pt idx="1">
                  <c:v>103.06</c:v>
                </c:pt>
                <c:pt idx="2">
                  <c:v>100.74</c:v>
                </c:pt>
                <c:pt idx="3">
                  <c:v>95.67</c:v>
                </c:pt>
                <c:pt idx="4">
                  <c:v>106.76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A-4B66-8E24-020024A02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4.71</c:v>
                </c:pt>
                <c:pt idx="1">
                  <c:v>5.32</c:v>
                </c:pt>
                <c:pt idx="2">
                  <c:v>5.31</c:v>
                </c:pt>
                <c:pt idx="3">
                  <c:v>5.96</c:v>
                </c:pt>
                <c:pt idx="4">
                  <c:v>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B-4992-A93A-950F6B950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26.08</c:v>
                </c:pt>
                <c:pt idx="1">
                  <c:v>26.92</c:v>
                </c:pt>
                <c:pt idx="2">
                  <c:v>27.33</c:v>
                </c:pt>
                <c:pt idx="3">
                  <c:v>27.25</c:v>
                </c:pt>
                <c:pt idx="4">
                  <c:v>24.35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B-4992-A93A-950F6B950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31.97</c:v>
                </c:pt>
                <c:pt idx="1">
                  <c:v>31.78</c:v>
                </c:pt>
                <c:pt idx="2">
                  <c:v>27.65</c:v>
                </c:pt>
                <c:pt idx="3">
                  <c:v>27.39</c:v>
                </c:pt>
                <c:pt idx="4">
                  <c:v>28.05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B-4673-8BE3-EC390FAE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41.59</c:v>
                </c:pt>
                <c:pt idx="1">
                  <c:v>40.29</c:v>
                </c:pt>
                <c:pt idx="2">
                  <c:v>40.409999999999997</c:v>
                </c:pt>
                <c:pt idx="3">
                  <c:v>41.58</c:v>
                </c:pt>
                <c:pt idx="4">
                  <c:v>42.67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B-4673-8BE3-EC390FAE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30</c:v>
                </c:pt>
                <c:pt idx="1">
                  <c:v>26.17</c:v>
                </c:pt>
                <c:pt idx="2">
                  <c:v>26.17</c:v>
                </c:pt>
                <c:pt idx="3">
                  <c:v>26.17</c:v>
                </c:pt>
                <c:pt idx="4">
                  <c:v>26.17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C-48D2-98EC-681559E15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62.75</c:v>
                </c:pt>
                <c:pt idx="1">
                  <c:v>61.99</c:v>
                </c:pt>
                <c:pt idx="2">
                  <c:v>62.26</c:v>
                </c:pt>
                <c:pt idx="3">
                  <c:v>63.81</c:v>
                </c:pt>
                <c:pt idx="4">
                  <c:v>65.94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C-48D2-98EC-681559E15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Normal="100" workbookViewId="0">
      <selection activeCell="SM68" sqref="SM68:TA8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富山県　高岡市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60000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中規模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16828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95.2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3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15700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自治体職員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104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R01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R02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R03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R04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R05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R01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R02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R03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R04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R05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R01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R02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R03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R04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R05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R01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R02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R03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R04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R05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87.15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82.33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83.56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73.72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99.22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15.88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26459.26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8076.11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12750.71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7434.38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24935.3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0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0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0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0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117.47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115.38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113.53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111.03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112.45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51.91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53.86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75.17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164.95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124.74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578.19000000000005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638.35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521.36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549.66999999999996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599.1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204.31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214.2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242.32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256.39999999999998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254.62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105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R01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R02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R03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R04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R05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R01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R02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R03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R04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R05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R01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R02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R03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R04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R05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R01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R02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R03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R04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R05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86.41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80.84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80.94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72.16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96.96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4.71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5.32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5.31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5.96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5.88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31.97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31.78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27.65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27.39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28.05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30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26.17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26.17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26.17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26.17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106.98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103.06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100.74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95.67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106.76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26.08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26.92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27.33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27.25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24.35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41.59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40.29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40.409999999999997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41.58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42.67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62.75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61.99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62.26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63.81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65.94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106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R01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R02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R03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R04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R05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R01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R02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R03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R04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R05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R01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R02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R03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R04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R05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69.540000000000006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70.959999999999994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72.38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73.62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75.05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50.2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50.2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50.2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50.2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50.2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0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0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0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57.57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57.63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58.13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59.87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56.74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52.33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52.35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53.69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56.59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54.73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0.77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0.24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0.22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0.24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0.52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43" t="s">
        <v>29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 t="s">
        <v>30</v>
      </c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 t="s">
        <v>31</v>
      </c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 t="s">
        <v>32</v>
      </c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 t="s">
        <v>33</v>
      </c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 t="s">
        <v>34</v>
      </c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 t="s">
        <v>35</v>
      </c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 t="s">
        <v>36</v>
      </c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 t="s">
        <v>29</v>
      </c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 t="s">
        <v>30</v>
      </c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 t="s">
        <v>31</v>
      </c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2" t="str">
        <f>データ!AD6</f>
        <v>【114.39】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【23.61】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【494.95】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【229.84】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【110.13】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【19.72】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【52.61】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2" t="str">
        <f>データ!DC6</f>
        <v>【77.52】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2" t="str">
        <f>データ!DN6</f>
        <v>【61.16】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2" t="str">
        <f>データ!DY6</f>
        <v>【49.95】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2" t="str">
        <f>データ!EJ6</f>
        <v>【0.32】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46ZoRSY/cEZrr4M2cBRU8wpZLzuV1jD670EJ4Lr0rbpMxgwHZxUB0yLpuwGsTR50wea+bQNJVakg5X8F/QyYyw==" saltValue="ciSniaFdfifq7y1RMHuDGA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87.15</v>
      </c>
      <c r="U6" s="35">
        <f>U7</f>
        <v>82.33</v>
      </c>
      <c r="V6" s="35">
        <f>V7</f>
        <v>83.56</v>
      </c>
      <c r="W6" s="35">
        <f>W7</f>
        <v>73.72</v>
      </c>
      <c r="X6" s="35">
        <f t="shared" si="3"/>
        <v>99.22</v>
      </c>
      <c r="Y6" s="35">
        <f t="shared" si="3"/>
        <v>117.47</v>
      </c>
      <c r="Z6" s="35">
        <f t="shared" si="3"/>
        <v>115.38</v>
      </c>
      <c r="AA6" s="35">
        <f t="shared" si="3"/>
        <v>113.53</v>
      </c>
      <c r="AB6" s="35">
        <f t="shared" si="3"/>
        <v>111.03</v>
      </c>
      <c r="AC6" s="35">
        <f t="shared" si="3"/>
        <v>112.45</v>
      </c>
      <c r="AD6" s="33" t="str">
        <f>IF(AD7="-","【-】","【"&amp;SUBSTITUTE(TEXT(AD7,"#,##0.00"),"-","△")&amp;"】")</f>
        <v>【114.39】</v>
      </c>
      <c r="AE6" s="35">
        <f t="shared" si="3"/>
        <v>15.88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51.91</v>
      </c>
      <c r="AK6" s="35">
        <f t="shared" si="3"/>
        <v>53.86</v>
      </c>
      <c r="AL6" s="35">
        <f t="shared" si="3"/>
        <v>75.17</v>
      </c>
      <c r="AM6" s="35">
        <f t="shared" si="3"/>
        <v>164.95</v>
      </c>
      <c r="AN6" s="35">
        <f t="shared" si="3"/>
        <v>124.74</v>
      </c>
      <c r="AO6" s="33" t="str">
        <f>IF(AO7="-","【-】","【"&amp;SUBSTITUTE(TEXT(AO7,"#,##0.00"),"-","△")&amp;"】")</f>
        <v>【23.61】</v>
      </c>
      <c r="AP6" s="35">
        <f t="shared" si="3"/>
        <v>26459.26</v>
      </c>
      <c r="AQ6" s="35">
        <f>AQ7</f>
        <v>8076.11</v>
      </c>
      <c r="AR6" s="35">
        <f>AR7</f>
        <v>12750.71</v>
      </c>
      <c r="AS6" s="35">
        <f>AS7</f>
        <v>7434.38</v>
      </c>
      <c r="AT6" s="35">
        <f t="shared" si="3"/>
        <v>24935.3</v>
      </c>
      <c r="AU6" s="35">
        <f t="shared" si="3"/>
        <v>578.19000000000005</v>
      </c>
      <c r="AV6" s="35">
        <f t="shared" si="3"/>
        <v>638.35</v>
      </c>
      <c r="AW6" s="35">
        <f t="shared" si="3"/>
        <v>521.36</v>
      </c>
      <c r="AX6" s="35">
        <f t="shared" si="3"/>
        <v>549.66999999999996</v>
      </c>
      <c r="AY6" s="35">
        <f t="shared" si="3"/>
        <v>599.1</v>
      </c>
      <c r="AZ6" s="33" t="str">
        <f>IF(AZ7="-","【-】","【"&amp;SUBSTITUTE(TEXT(AZ7,"#,##0.00"),"-","△")&amp;"】")</f>
        <v>【494.95】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204.31</v>
      </c>
      <c r="BG6" s="35">
        <f t="shared" si="3"/>
        <v>214.2</v>
      </c>
      <c r="BH6" s="35">
        <f t="shared" si="3"/>
        <v>242.32</v>
      </c>
      <c r="BI6" s="35">
        <f t="shared" si="3"/>
        <v>256.39999999999998</v>
      </c>
      <c r="BJ6" s="35">
        <f t="shared" si="3"/>
        <v>254.62</v>
      </c>
      <c r="BK6" s="33" t="str">
        <f>IF(BK7="-","【-】","【"&amp;SUBSTITUTE(TEXT(BK7,"#,##0.00"),"-","△")&amp;"】")</f>
        <v>【229.84】</v>
      </c>
      <c r="BL6" s="35">
        <f t="shared" si="3"/>
        <v>86.41</v>
      </c>
      <c r="BM6" s="35">
        <f>BM7</f>
        <v>80.84</v>
      </c>
      <c r="BN6" s="35">
        <f>BN7</f>
        <v>80.94</v>
      </c>
      <c r="BO6" s="35">
        <f>BO7</f>
        <v>72.16</v>
      </c>
      <c r="BP6" s="35">
        <f t="shared" si="3"/>
        <v>96.96</v>
      </c>
      <c r="BQ6" s="35">
        <f t="shared" si="3"/>
        <v>106.98</v>
      </c>
      <c r="BR6" s="35">
        <f t="shared" si="3"/>
        <v>103.06</v>
      </c>
      <c r="BS6" s="35">
        <f t="shared" si="3"/>
        <v>100.74</v>
      </c>
      <c r="BT6" s="35">
        <f t="shared" si="3"/>
        <v>95.67</v>
      </c>
      <c r="BU6" s="35">
        <f t="shared" si="3"/>
        <v>106.76</v>
      </c>
      <c r="BV6" s="33" t="str">
        <f>IF(BV7="-","【-】","【"&amp;SUBSTITUTE(TEXT(BV7,"#,##0.00"),"-","△")&amp;"】")</f>
        <v>【110.13】</v>
      </c>
      <c r="BW6" s="35">
        <f t="shared" si="3"/>
        <v>4.71</v>
      </c>
      <c r="BX6" s="35">
        <f>BX7</f>
        <v>5.32</v>
      </c>
      <c r="BY6" s="35">
        <f>BY7</f>
        <v>5.31</v>
      </c>
      <c r="BZ6" s="35">
        <f>BZ7</f>
        <v>5.96</v>
      </c>
      <c r="CA6" s="35">
        <f t="shared" si="3"/>
        <v>5.88</v>
      </c>
      <c r="CB6" s="35">
        <f t="shared" si="3"/>
        <v>26.08</v>
      </c>
      <c r="CC6" s="35">
        <f t="shared" si="3"/>
        <v>26.92</v>
      </c>
      <c r="CD6" s="35">
        <f t="shared" si="3"/>
        <v>27.33</v>
      </c>
      <c r="CE6" s="35">
        <f t="shared" si="3"/>
        <v>27.25</v>
      </c>
      <c r="CF6" s="35">
        <f t="shared" ref="CF6" si="4">CF7</f>
        <v>24.35</v>
      </c>
      <c r="CG6" s="33" t="str">
        <f>IF(CG7="-","【-】","【"&amp;SUBSTITUTE(TEXT(CG7,"#,##0.00"),"-","△")&amp;"】")</f>
        <v>【19.72】</v>
      </c>
      <c r="CH6" s="35">
        <f t="shared" ref="CH6:CQ6" si="5">CH7</f>
        <v>31.97</v>
      </c>
      <c r="CI6" s="35">
        <f>CI7</f>
        <v>31.78</v>
      </c>
      <c r="CJ6" s="35">
        <f>CJ7</f>
        <v>27.65</v>
      </c>
      <c r="CK6" s="35">
        <f>CK7</f>
        <v>27.39</v>
      </c>
      <c r="CL6" s="35">
        <f t="shared" si="5"/>
        <v>28.05</v>
      </c>
      <c r="CM6" s="35">
        <f t="shared" si="5"/>
        <v>41.59</v>
      </c>
      <c r="CN6" s="35">
        <f t="shared" si="5"/>
        <v>40.29</v>
      </c>
      <c r="CO6" s="35">
        <f t="shared" si="5"/>
        <v>40.409999999999997</v>
      </c>
      <c r="CP6" s="35">
        <f t="shared" si="5"/>
        <v>41.58</v>
      </c>
      <c r="CQ6" s="35">
        <f t="shared" si="5"/>
        <v>42.67</v>
      </c>
      <c r="CR6" s="33" t="str">
        <f>IF(CR7="-","【-】","【"&amp;SUBSTITUTE(TEXT(CR7,"#,##0.00"),"-","△")&amp;"】")</f>
        <v>【52.61】</v>
      </c>
      <c r="CS6" s="35">
        <f t="shared" ref="CS6:DB6" si="6">CS7</f>
        <v>30</v>
      </c>
      <c r="CT6" s="35">
        <f>CT7</f>
        <v>26.17</v>
      </c>
      <c r="CU6" s="35">
        <f>CU7</f>
        <v>26.17</v>
      </c>
      <c r="CV6" s="35">
        <f>CV7</f>
        <v>26.17</v>
      </c>
      <c r="CW6" s="35">
        <f t="shared" si="6"/>
        <v>26.17</v>
      </c>
      <c r="CX6" s="35">
        <f t="shared" si="6"/>
        <v>62.75</v>
      </c>
      <c r="CY6" s="35">
        <f t="shared" si="6"/>
        <v>61.99</v>
      </c>
      <c r="CZ6" s="35">
        <f t="shared" si="6"/>
        <v>62.26</v>
      </c>
      <c r="DA6" s="35">
        <f t="shared" si="6"/>
        <v>63.81</v>
      </c>
      <c r="DB6" s="35">
        <f t="shared" si="6"/>
        <v>65.94</v>
      </c>
      <c r="DC6" s="33" t="str">
        <f>IF(DC7="-","【-】","【"&amp;SUBSTITUTE(TEXT(DC7,"#,##0.00"),"-","△")&amp;"】")</f>
        <v>【77.52】</v>
      </c>
      <c r="DD6" s="35">
        <f t="shared" ref="DD6:DM6" si="7">DD7</f>
        <v>69.540000000000006</v>
      </c>
      <c r="DE6" s="35">
        <f>DE7</f>
        <v>70.959999999999994</v>
      </c>
      <c r="DF6" s="35">
        <f>DF7</f>
        <v>72.38</v>
      </c>
      <c r="DG6" s="35">
        <f>DG7</f>
        <v>73.62</v>
      </c>
      <c r="DH6" s="35">
        <f t="shared" si="7"/>
        <v>75.05</v>
      </c>
      <c r="DI6" s="35">
        <f t="shared" si="7"/>
        <v>57.57</v>
      </c>
      <c r="DJ6" s="35">
        <f t="shared" si="7"/>
        <v>57.63</v>
      </c>
      <c r="DK6" s="35">
        <f t="shared" si="7"/>
        <v>58.13</v>
      </c>
      <c r="DL6" s="35">
        <f t="shared" si="7"/>
        <v>59.87</v>
      </c>
      <c r="DM6" s="35">
        <f t="shared" si="7"/>
        <v>56.74</v>
      </c>
      <c r="DN6" s="33" t="str">
        <f>IF(DN7="-","【-】","【"&amp;SUBSTITUTE(TEXT(DN7,"#,##0.00"),"-","△")&amp;"】")</f>
        <v>【61.16】</v>
      </c>
      <c r="DO6" s="35">
        <f t="shared" ref="DO6:DX6" si="8">DO7</f>
        <v>50.2</v>
      </c>
      <c r="DP6" s="35">
        <f>DP7</f>
        <v>50.2</v>
      </c>
      <c r="DQ6" s="35">
        <f>DQ7</f>
        <v>50.2</v>
      </c>
      <c r="DR6" s="35">
        <f>DR7</f>
        <v>50.2</v>
      </c>
      <c r="DS6" s="35">
        <f t="shared" si="8"/>
        <v>50.2</v>
      </c>
      <c r="DT6" s="35">
        <f t="shared" si="8"/>
        <v>52.33</v>
      </c>
      <c r="DU6" s="35">
        <f t="shared" si="8"/>
        <v>52.35</v>
      </c>
      <c r="DV6" s="35">
        <f t="shared" si="8"/>
        <v>53.69</v>
      </c>
      <c r="DW6" s="35">
        <f t="shared" si="8"/>
        <v>56.59</v>
      </c>
      <c r="DX6" s="35">
        <f t="shared" si="8"/>
        <v>54.73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0.77</v>
      </c>
      <c r="EF6" s="35">
        <f t="shared" si="9"/>
        <v>0.24</v>
      </c>
      <c r="EG6" s="35">
        <f t="shared" si="9"/>
        <v>0.22</v>
      </c>
      <c r="EH6" s="35">
        <f t="shared" si="9"/>
        <v>0.24</v>
      </c>
      <c r="EI6" s="35">
        <f t="shared" si="9"/>
        <v>0.52</v>
      </c>
      <c r="EJ6" s="33" t="str">
        <f>IF(EJ7="-","【-】","【"&amp;SUBSTITUTE(TEXT(EJ7,"#,##0.00"),"-","△")&amp;"】")</f>
        <v>【0.32】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60000</v>
      </c>
      <c r="L7" s="37" t="s">
        <v>96</v>
      </c>
      <c r="M7" s="38">
        <v>1</v>
      </c>
      <c r="N7" s="38">
        <v>16828</v>
      </c>
      <c r="O7" s="39" t="s">
        <v>97</v>
      </c>
      <c r="P7" s="39">
        <v>95.2</v>
      </c>
      <c r="Q7" s="38">
        <v>3</v>
      </c>
      <c r="R7" s="38">
        <v>15700</v>
      </c>
      <c r="S7" s="37" t="s">
        <v>98</v>
      </c>
      <c r="T7" s="40">
        <v>87.15</v>
      </c>
      <c r="U7" s="40">
        <v>82.33</v>
      </c>
      <c r="V7" s="40">
        <v>83.56</v>
      </c>
      <c r="W7" s="40">
        <v>73.72</v>
      </c>
      <c r="X7" s="40">
        <v>99.22</v>
      </c>
      <c r="Y7" s="40">
        <v>117.47</v>
      </c>
      <c r="Z7" s="40">
        <v>115.38</v>
      </c>
      <c r="AA7" s="40">
        <v>113.53</v>
      </c>
      <c r="AB7" s="40">
        <v>111.03</v>
      </c>
      <c r="AC7" s="41">
        <v>112.45</v>
      </c>
      <c r="AD7" s="40">
        <v>114.39</v>
      </c>
      <c r="AE7" s="40">
        <v>15.88</v>
      </c>
      <c r="AF7" s="40">
        <v>0</v>
      </c>
      <c r="AG7" s="40">
        <v>0</v>
      </c>
      <c r="AH7" s="40">
        <v>0</v>
      </c>
      <c r="AI7" s="40">
        <v>0</v>
      </c>
      <c r="AJ7" s="40">
        <v>51.91</v>
      </c>
      <c r="AK7" s="40">
        <v>53.86</v>
      </c>
      <c r="AL7" s="40">
        <v>75.17</v>
      </c>
      <c r="AM7" s="40">
        <v>164.95</v>
      </c>
      <c r="AN7" s="40">
        <v>124.74</v>
      </c>
      <c r="AO7" s="40">
        <v>23.61</v>
      </c>
      <c r="AP7" s="40">
        <v>26459.26</v>
      </c>
      <c r="AQ7" s="40">
        <v>8076.11</v>
      </c>
      <c r="AR7" s="40">
        <v>12750.71</v>
      </c>
      <c r="AS7" s="40">
        <v>7434.38</v>
      </c>
      <c r="AT7" s="40">
        <v>24935.3</v>
      </c>
      <c r="AU7" s="40">
        <v>578.19000000000005</v>
      </c>
      <c r="AV7" s="40">
        <v>638.35</v>
      </c>
      <c r="AW7" s="40">
        <v>521.36</v>
      </c>
      <c r="AX7" s="40">
        <v>549.66999999999996</v>
      </c>
      <c r="AY7" s="40">
        <v>599.1</v>
      </c>
      <c r="AZ7" s="40">
        <v>494.95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204.31</v>
      </c>
      <c r="BG7" s="40">
        <v>214.2</v>
      </c>
      <c r="BH7" s="40">
        <v>242.32</v>
      </c>
      <c r="BI7" s="40">
        <v>256.39999999999998</v>
      </c>
      <c r="BJ7" s="40">
        <v>254.62</v>
      </c>
      <c r="BK7" s="40">
        <v>229.84</v>
      </c>
      <c r="BL7" s="40">
        <v>86.41</v>
      </c>
      <c r="BM7" s="40">
        <v>80.84</v>
      </c>
      <c r="BN7" s="40">
        <v>80.94</v>
      </c>
      <c r="BO7" s="40">
        <v>72.16</v>
      </c>
      <c r="BP7" s="40">
        <v>96.96</v>
      </c>
      <c r="BQ7" s="40">
        <v>106.98</v>
      </c>
      <c r="BR7" s="40">
        <v>103.06</v>
      </c>
      <c r="BS7" s="40">
        <v>100.74</v>
      </c>
      <c r="BT7" s="40">
        <v>95.67</v>
      </c>
      <c r="BU7" s="40">
        <v>106.76</v>
      </c>
      <c r="BV7" s="40">
        <v>110.13</v>
      </c>
      <c r="BW7" s="40">
        <v>4.71</v>
      </c>
      <c r="BX7" s="40">
        <v>5.32</v>
      </c>
      <c r="BY7" s="40">
        <v>5.31</v>
      </c>
      <c r="BZ7" s="40">
        <v>5.96</v>
      </c>
      <c r="CA7" s="40">
        <v>5.88</v>
      </c>
      <c r="CB7" s="40">
        <v>26.08</v>
      </c>
      <c r="CC7" s="40">
        <v>26.92</v>
      </c>
      <c r="CD7" s="40">
        <v>27.33</v>
      </c>
      <c r="CE7" s="40">
        <v>27.25</v>
      </c>
      <c r="CF7" s="40">
        <v>24.35</v>
      </c>
      <c r="CG7" s="40">
        <v>19.72</v>
      </c>
      <c r="CH7" s="40">
        <v>31.97</v>
      </c>
      <c r="CI7" s="40">
        <v>31.78</v>
      </c>
      <c r="CJ7" s="40">
        <v>27.65</v>
      </c>
      <c r="CK7" s="40">
        <v>27.39</v>
      </c>
      <c r="CL7" s="40">
        <v>28.05</v>
      </c>
      <c r="CM7" s="40">
        <v>41.59</v>
      </c>
      <c r="CN7" s="40">
        <v>40.29</v>
      </c>
      <c r="CO7" s="40">
        <v>40.409999999999997</v>
      </c>
      <c r="CP7" s="40">
        <v>41.58</v>
      </c>
      <c r="CQ7" s="40">
        <v>42.67</v>
      </c>
      <c r="CR7" s="40">
        <v>52.61</v>
      </c>
      <c r="CS7" s="40">
        <v>30</v>
      </c>
      <c r="CT7" s="40">
        <v>26.17</v>
      </c>
      <c r="CU7" s="40">
        <v>26.17</v>
      </c>
      <c r="CV7" s="40">
        <v>26.17</v>
      </c>
      <c r="CW7" s="40">
        <v>26.17</v>
      </c>
      <c r="CX7" s="40">
        <v>62.75</v>
      </c>
      <c r="CY7" s="40">
        <v>61.99</v>
      </c>
      <c r="CZ7" s="40">
        <v>62.26</v>
      </c>
      <c r="DA7" s="40">
        <v>63.81</v>
      </c>
      <c r="DB7" s="40">
        <v>65.94</v>
      </c>
      <c r="DC7" s="40">
        <v>77.52</v>
      </c>
      <c r="DD7" s="40">
        <v>69.540000000000006</v>
      </c>
      <c r="DE7" s="40">
        <v>70.959999999999994</v>
      </c>
      <c r="DF7" s="40">
        <v>72.38</v>
      </c>
      <c r="DG7" s="40">
        <v>73.62</v>
      </c>
      <c r="DH7" s="40">
        <v>75.05</v>
      </c>
      <c r="DI7" s="40">
        <v>57.57</v>
      </c>
      <c r="DJ7" s="40">
        <v>57.63</v>
      </c>
      <c r="DK7" s="40">
        <v>58.13</v>
      </c>
      <c r="DL7" s="40">
        <v>59.87</v>
      </c>
      <c r="DM7" s="40">
        <v>56.74</v>
      </c>
      <c r="DN7" s="40">
        <v>61.16</v>
      </c>
      <c r="DO7" s="40">
        <v>50.2</v>
      </c>
      <c r="DP7" s="40">
        <v>50.2</v>
      </c>
      <c r="DQ7" s="40">
        <v>50.2</v>
      </c>
      <c r="DR7" s="40">
        <v>50.2</v>
      </c>
      <c r="DS7" s="40">
        <v>50.2</v>
      </c>
      <c r="DT7" s="40">
        <v>52.33</v>
      </c>
      <c r="DU7" s="40">
        <v>52.35</v>
      </c>
      <c r="DV7" s="40">
        <v>53.69</v>
      </c>
      <c r="DW7" s="40">
        <v>56.59</v>
      </c>
      <c r="DX7" s="40">
        <v>54.73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0.77</v>
      </c>
      <c r="EF7" s="40">
        <v>0.24</v>
      </c>
      <c r="EG7" s="40">
        <v>0.22</v>
      </c>
      <c r="EH7" s="40">
        <v>0.24</v>
      </c>
      <c r="EI7" s="40">
        <v>0.52</v>
      </c>
      <c r="EJ7" s="40">
        <v>0.32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15">
      <c r="T11" s="47" t="s">
        <v>23</v>
      </c>
      <c r="U11" s="48">
        <f>IF(T6="-",NA(),T6)</f>
        <v>87.15</v>
      </c>
      <c r="V11" s="48">
        <f>IF(U6="-",NA(),U6)</f>
        <v>82.33</v>
      </c>
      <c r="W11" s="48">
        <f>IF(V6="-",NA(),V6)</f>
        <v>83.56</v>
      </c>
      <c r="X11" s="48">
        <f>IF(W6="-",NA(),W6)</f>
        <v>73.72</v>
      </c>
      <c r="Y11" s="48">
        <f>IF(X6="-",NA(),X6)</f>
        <v>99.22</v>
      </c>
      <c r="AE11" s="47" t="s">
        <v>23</v>
      </c>
      <c r="AF11" s="48">
        <f>IF(AE6="-",NA(),AE6)</f>
        <v>15.88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26459.26</v>
      </c>
      <c r="AR11" s="48">
        <f>IF(AQ6="-",NA(),AQ6)</f>
        <v>8076.11</v>
      </c>
      <c r="AS11" s="48">
        <f>IF(AR6="-",NA(),AR6)</f>
        <v>12750.71</v>
      </c>
      <c r="AT11" s="48">
        <f>IF(AS6="-",NA(),AS6)</f>
        <v>7434.38</v>
      </c>
      <c r="AU11" s="48">
        <f>IF(AT6="-",NA(),AT6)</f>
        <v>24935.3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86.41</v>
      </c>
      <c r="BN11" s="48">
        <f>IF(BM6="-",NA(),BM6)</f>
        <v>80.84</v>
      </c>
      <c r="BO11" s="48">
        <f>IF(BN6="-",NA(),BN6)</f>
        <v>80.94</v>
      </c>
      <c r="BP11" s="48">
        <f>IF(BO6="-",NA(),BO6)</f>
        <v>72.16</v>
      </c>
      <c r="BQ11" s="48">
        <f>IF(BP6="-",NA(),BP6)</f>
        <v>96.96</v>
      </c>
      <c r="BW11" s="47" t="s">
        <v>23</v>
      </c>
      <c r="BX11" s="48">
        <f>IF(BW6="-",NA(),BW6)</f>
        <v>4.71</v>
      </c>
      <c r="BY11" s="48">
        <f>IF(BX6="-",NA(),BX6)</f>
        <v>5.32</v>
      </c>
      <c r="BZ11" s="48">
        <f>IF(BY6="-",NA(),BY6)</f>
        <v>5.31</v>
      </c>
      <c r="CA11" s="48">
        <f>IF(BZ6="-",NA(),BZ6)</f>
        <v>5.96</v>
      </c>
      <c r="CB11" s="48">
        <f>IF(CA6="-",NA(),CA6)</f>
        <v>5.88</v>
      </c>
      <c r="CH11" s="47" t="s">
        <v>23</v>
      </c>
      <c r="CI11" s="48">
        <f>IF(CH6="-",NA(),CH6)</f>
        <v>31.97</v>
      </c>
      <c r="CJ11" s="48">
        <f>IF(CI6="-",NA(),CI6)</f>
        <v>31.78</v>
      </c>
      <c r="CK11" s="48">
        <f>IF(CJ6="-",NA(),CJ6)</f>
        <v>27.65</v>
      </c>
      <c r="CL11" s="48">
        <f>IF(CK6="-",NA(),CK6)</f>
        <v>27.39</v>
      </c>
      <c r="CM11" s="48">
        <f>IF(CL6="-",NA(),CL6)</f>
        <v>28.05</v>
      </c>
      <c r="CS11" s="47" t="s">
        <v>23</v>
      </c>
      <c r="CT11" s="48">
        <f>IF(CS6="-",NA(),CS6)</f>
        <v>30</v>
      </c>
      <c r="CU11" s="48">
        <f>IF(CT6="-",NA(),CT6)</f>
        <v>26.17</v>
      </c>
      <c r="CV11" s="48">
        <f>IF(CU6="-",NA(),CU6)</f>
        <v>26.17</v>
      </c>
      <c r="CW11" s="48">
        <f>IF(CV6="-",NA(),CV6)</f>
        <v>26.17</v>
      </c>
      <c r="CX11" s="48">
        <f>IF(CW6="-",NA(),CW6)</f>
        <v>26.17</v>
      </c>
      <c r="DD11" s="47" t="s">
        <v>23</v>
      </c>
      <c r="DE11" s="48">
        <f>IF(DD6="-",NA(),DD6)</f>
        <v>69.540000000000006</v>
      </c>
      <c r="DF11" s="48">
        <f>IF(DE6="-",NA(),DE6)</f>
        <v>70.959999999999994</v>
      </c>
      <c r="DG11" s="48">
        <f>IF(DF6="-",NA(),DF6)</f>
        <v>72.38</v>
      </c>
      <c r="DH11" s="48">
        <f>IF(DG6="-",NA(),DG6)</f>
        <v>73.62</v>
      </c>
      <c r="DI11" s="48">
        <f>IF(DH6="-",NA(),DH6)</f>
        <v>75.05</v>
      </c>
      <c r="DO11" s="47" t="s">
        <v>23</v>
      </c>
      <c r="DP11" s="48">
        <f>IF(DO6="-",NA(),DO6)</f>
        <v>50.2</v>
      </c>
      <c r="DQ11" s="48">
        <f>IF(DP6="-",NA(),DP6)</f>
        <v>50.2</v>
      </c>
      <c r="DR11" s="48">
        <f>IF(DQ6="-",NA(),DQ6)</f>
        <v>50.2</v>
      </c>
      <c r="DS11" s="48">
        <f>IF(DR6="-",NA(),DR6)</f>
        <v>50.2</v>
      </c>
      <c r="DT11" s="48">
        <f>IF(DS6="-",NA(),DS6)</f>
        <v>50.2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117.47</v>
      </c>
      <c r="V12" s="48">
        <f>IF(Z6="-",NA(),Z6)</f>
        <v>115.38</v>
      </c>
      <c r="W12" s="48">
        <f>IF(AA6="-",NA(),AA6)</f>
        <v>113.53</v>
      </c>
      <c r="X12" s="48">
        <f>IF(AB6="-",NA(),AB6)</f>
        <v>111.03</v>
      </c>
      <c r="Y12" s="48">
        <f>IF(AC6="-",NA(),AC6)</f>
        <v>112.45</v>
      </c>
      <c r="AE12" s="47" t="s">
        <v>24</v>
      </c>
      <c r="AF12" s="48">
        <f>IF(AJ6="-",NA(),AJ6)</f>
        <v>51.91</v>
      </c>
      <c r="AG12" s="48">
        <f t="shared" ref="AG12:AJ12" si="10">IF(AK6="-",NA(),AK6)</f>
        <v>53.86</v>
      </c>
      <c r="AH12" s="48">
        <f t="shared" si="10"/>
        <v>75.17</v>
      </c>
      <c r="AI12" s="48">
        <f t="shared" si="10"/>
        <v>164.95</v>
      </c>
      <c r="AJ12" s="48">
        <f t="shared" si="10"/>
        <v>124.74</v>
      </c>
      <c r="AP12" s="47" t="s">
        <v>24</v>
      </c>
      <c r="AQ12" s="48">
        <f>IF(AU6="-",NA(),AU6)</f>
        <v>578.19000000000005</v>
      </c>
      <c r="AR12" s="48">
        <f t="shared" ref="AR12:AU12" si="11">IF(AV6="-",NA(),AV6)</f>
        <v>638.35</v>
      </c>
      <c r="AS12" s="48">
        <f t="shared" si="11"/>
        <v>521.36</v>
      </c>
      <c r="AT12" s="48">
        <f t="shared" si="11"/>
        <v>549.66999999999996</v>
      </c>
      <c r="AU12" s="48">
        <f t="shared" si="11"/>
        <v>599.1</v>
      </c>
      <c r="BA12" s="47" t="s">
        <v>24</v>
      </c>
      <c r="BB12" s="48">
        <f>IF(BF6="-",NA(),BF6)</f>
        <v>204.31</v>
      </c>
      <c r="BC12" s="48">
        <f t="shared" ref="BC12:BF12" si="12">IF(BG6="-",NA(),BG6)</f>
        <v>214.2</v>
      </c>
      <c r="BD12" s="48">
        <f t="shared" si="12"/>
        <v>242.32</v>
      </c>
      <c r="BE12" s="48">
        <f t="shared" si="12"/>
        <v>256.39999999999998</v>
      </c>
      <c r="BF12" s="48">
        <f t="shared" si="12"/>
        <v>254.62</v>
      </c>
      <c r="BL12" s="47" t="s">
        <v>24</v>
      </c>
      <c r="BM12" s="48">
        <f>IF(BQ6="-",NA(),BQ6)</f>
        <v>106.98</v>
      </c>
      <c r="BN12" s="48">
        <f t="shared" ref="BN12:BQ12" si="13">IF(BR6="-",NA(),BR6)</f>
        <v>103.06</v>
      </c>
      <c r="BO12" s="48">
        <f t="shared" si="13"/>
        <v>100.74</v>
      </c>
      <c r="BP12" s="48">
        <f t="shared" si="13"/>
        <v>95.67</v>
      </c>
      <c r="BQ12" s="48">
        <f t="shared" si="13"/>
        <v>106.76</v>
      </c>
      <c r="BW12" s="47" t="s">
        <v>24</v>
      </c>
      <c r="BX12" s="48">
        <f>IF(CB6="-",NA(),CB6)</f>
        <v>26.08</v>
      </c>
      <c r="BY12" s="48">
        <f t="shared" ref="BY12:CB12" si="14">IF(CC6="-",NA(),CC6)</f>
        <v>26.92</v>
      </c>
      <c r="BZ12" s="48">
        <f t="shared" si="14"/>
        <v>27.33</v>
      </c>
      <c r="CA12" s="48">
        <f t="shared" si="14"/>
        <v>27.25</v>
      </c>
      <c r="CB12" s="48">
        <f t="shared" si="14"/>
        <v>24.35</v>
      </c>
      <c r="CH12" s="47" t="s">
        <v>24</v>
      </c>
      <c r="CI12" s="48">
        <f>IF(CM6="-",NA(),CM6)</f>
        <v>41.59</v>
      </c>
      <c r="CJ12" s="48">
        <f t="shared" ref="CJ12:CM12" si="15">IF(CN6="-",NA(),CN6)</f>
        <v>40.29</v>
      </c>
      <c r="CK12" s="48">
        <f t="shared" si="15"/>
        <v>40.409999999999997</v>
      </c>
      <c r="CL12" s="48">
        <f t="shared" si="15"/>
        <v>41.58</v>
      </c>
      <c r="CM12" s="48">
        <f t="shared" si="15"/>
        <v>42.67</v>
      </c>
      <c r="CS12" s="47" t="s">
        <v>24</v>
      </c>
      <c r="CT12" s="48">
        <f>IF(CX6="-",NA(),CX6)</f>
        <v>62.75</v>
      </c>
      <c r="CU12" s="48">
        <f t="shared" ref="CU12:CX12" si="16">IF(CY6="-",NA(),CY6)</f>
        <v>61.99</v>
      </c>
      <c r="CV12" s="48">
        <f t="shared" si="16"/>
        <v>62.26</v>
      </c>
      <c r="CW12" s="48">
        <f t="shared" si="16"/>
        <v>63.81</v>
      </c>
      <c r="CX12" s="48">
        <f t="shared" si="16"/>
        <v>65.94</v>
      </c>
      <c r="DD12" s="47" t="s">
        <v>24</v>
      </c>
      <c r="DE12" s="48">
        <f>IF(DI6="-",NA(),DI6)</f>
        <v>57.57</v>
      </c>
      <c r="DF12" s="48">
        <f t="shared" ref="DF12:DI12" si="17">IF(DJ6="-",NA(),DJ6)</f>
        <v>57.63</v>
      </c>
      <c r="DG12" s="48">
        <f t="shared" si="17"/>
        <v>58.13</v>
      </c>
      <c r="DH12" s="48">
        <f t="shared" si="17"/>
        <v>59.87</v>
      </c>
      <c r="DI12" s="48">
        <f t="shared" si="17"/>
        <v>56.74</v>
      </c>
      <c r="DO12" s="47" t="s">
        <v>24</v>
      </c>
      <c r="DP12" s="48">
        <f>IF(DT6="-",NA(),DT6)</f>
        <v>52.33</v>
      </c>
      <c r="DQ12" s="48">
        <f t="shared" ref="DQ12:DT12" si="18">IF(DU6="-",NA(),DU6)</f>
        <v>52.35</v>
      </c>
      <c r="DR12" s="48">
        <f t="shared" si="18"/>
        <v>53.69</v>
      </c>
      <c r="DS12" s="48">
        <f t="shared" si="18"/>
        <v>56.59</v>
      </c>
      <c r="DT12" s="48">
        <f t="shared" si="18"/>
        <v>54.73</v>
      </c>
      <c r="DZ12" s="47" t="s">
        <v>24</v>
      </c>
      <c r="EA12" s="48">
        <f>IF(EE6="-",NA(),EE6)</f>
        <v>0.77</v>
      </c>
      <c r="EB12" s="48">
        <f t="shared" ref="EB12:EE12" si="19">IF(EF6="-",NA(),EF6)</f>
        <v>0.24</v>
      </c>
      <c r="EC12" s="48">
        <f t="shared" si="19"/>
        <v>0.22</v>
      </c>
      <c r="ED12" s="48">
        <f t="shared" si="19"/>
        <v>0.24</v>
      </c>
      <c r="EE12" s="48">
        <f t="shared" si="19"/>
        <v>0.52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高岡市上下水道局</cp:lastModifiedBy>
  <dcterms:created xsi:type="dcterms:W3CDTF">2024-12-11T05:21:29Z</dcterms:created>
  <dcterms:modified xsi:type="dcterms:W3CDTF">2025-01-22T04:21:25Z</dcterms:modified>
  <cp:category/>
</cp:coreProperties>
</file>