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第３係共有\☆照会（決算統計・財務諸表）\令和6年度\01県市町村支援課\照会\20250121Fw 【129〆】公営企業に係る経営比較分析表（令和５年度決算）の分析等について（依頼）\02各課から\管財課\"/>
    </mc:Choice>
  </mc:AlternateContent>
  <workbookProtection workbookAlgorithmName="SHA-512" workbookHashValue="zO7o49pRDcIk+c2UEAl89PDDhCXii97yIpYM7vsvFi0cbtSmj71MKeD2ET0CUwPXepgsV9cRGfVeztVN8mQW0A==" workbookSaltValue="iMMEG1IhBISbOYBDPHxn/Q=="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JQ10" i="4"/>
  <c r="DU10" i="4"/>
  <c r="CF10" i="4"/>
  <c r="B10" i="4"/>
  <c r="HX8" i="4"/>
  <c r="AQ8" i="4"/>
  <c r="B6" i="4"/>
  <c r="LT76" i="4" l="1"/>
  <c r="GQ51" i="4"/>
  <c r="LH30" i="4"/>
  <c r="IE76" i="4"/>
  <c r="BZ51" i="4"/>
  <c r="GQ30" i="4"/>
  <c r="BZ30" i="4"/>
  <c r="BK76" i="4"/>
  <c r="LH51" i="4"/>
  <c r="B11" i="5"/>
  <c r="F11" i="5"/>
  <c r="C11" i="5"/>
  <c r="D11" i="5"/>
  <c r="IT76" i="4" l="1"/>
  <c r="CS51" i="4"/>
  <c r="HJ30" i="4"/>
  <c r="CS30" i="4"/>
  <c r="BZ76" i="4"/>
  <c r="MA51" i="4"/>
  <c r="MI76" i="4"/>
  <c r="HJ51" i="4"/>
  <c r="MA30" i="4"/>
  <c r="AV76" i="4"/>
  <c r="KO51" i="4"/>
  <c r="LE76" i="4"/>
  <c r="FX51" i="4"/>
  <c r="KO30" i="4"/>
  <c r="HP76" i="4"/>
  <c r="BG51" i="4"/>
  <c r="FX30" i="4"/>
  <c r="BG30" i="4"/>
  <c r="AN30" i="4"/>
  <c r="AG76" i="4"/>
  <c r="JV51" i="4"/>
  <c r="KP76" i="4"/>
  <c r="FE51" i="4"/>
  <c r="JV30" i="4"/>
  <c r="AN51" i="4"/>
  <c r="FE30" i="4"/>
  <c r="HA76" i="4"/>
  <c r="GL76" i="4"/>
  <c r="U51" i="4"/>
  <c r="EL30" i="4"/>
  <c r="U30" i="4"/>
  <c r="R76" i="4"/>
  <c r="JC51" i="4"/>
  <c r="KA76" i="4"/>
  <c r="EL51" i="4"/>
  <c r="JC30" i="4"/>
</calcChain>
</file>

<file path=xl/sharedStrings.xml><?xml version="1.0" encoding="utf-8"?>
<sst xmlns="http://schemas.openxmlformats.org/spreadsheetml/2006/main" count="278" uniqueCount="143">
  <si>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</si>
  <si>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</si>
  <si>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</si>
  <si>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</si>
  <si>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</si>
  <si>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</si>
  <si>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</si>
  <si>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</si>
  <si>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</si>
  <si>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</si>
  <si>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</si>
  <si>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</si>
  <si>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</si>
  <si>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</si>
  <si>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</si>
  <si>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</si>
  <si>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</si>
  <si>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</si>
  <si>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</si>
  <si>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</si>
  <si>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</si>
  <si>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</si>
  <si>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</si>
  <si>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</si>
  <si>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</si>
  <si>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</si>
  <si>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</si>
  <si>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</si>
  <si>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</si>
  <si>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</si>
  <si>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</si>
  <si>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</si>
  <si>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</si>
  <si>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</si>
  <si>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</si>
  <si>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</si>
  <si>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</si>
  <si>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</si>
  <si>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</si>
  <si>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</si>
  <si>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</si>
  <si>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</si>
  <si>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</si>
  <si>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</si>
  <si>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</si>
  <si>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</si>
  <si>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</si>
  <si>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</si>
  <si>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</si>
  <si>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</si>
  <si>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</si>
  <si>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</si>
  <si>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</si>
  <si>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</si>
  <si>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</si>
  <si>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</si>
  <si>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</si>
  <si>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</si>
  <si>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</si>
  <si>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</si>
  <si>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</si>
  <si>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</si>
  <si>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</si>
  <si>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</si>
  <si>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</si>
  <si>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</si>
  <si>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</si>
  <si>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</si>
  <si>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</si>
  <si>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</si>
  <si>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</si>
  <si>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</si>
  <si>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</si>
  <si>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</si>
  <si>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</si>
  <si>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</si>
  <si>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</si>
  <si>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</si>
  <si>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</si>
  <si>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</si>
  <si>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</si>
  <si>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</si>
  <si>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</si>
  <si>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</si>
  <si>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</si>
  <si>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</si>
  <si>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</si>
  <si>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</si>
  <si>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</si>
  <si>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</si>
  <si>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</si>
  <si>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</si>
  <si>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</si>
  <si>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</si>
  <si>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</si>
  <si>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</si>
  <si>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</si>
  <si>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</si>
  <si>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</si>
  <si>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</si>
  <si>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</si>
  <si>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</si>
  <si>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</si>
  <si>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</si>
  <si>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当該値(N-2)</t>
    <phoneticPr fontId="5"/>
  </si>
  <si>
    <t>当該値(N)</t>
    <phoneticPr fontId="5"/>
  </si>
  <si>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</si>
  <si>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</si>
  <si>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</si>
  <si>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</si>
  <si>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</si>
  <si>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</si>
  <si>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</si>
  <si>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</si>
  <si>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</si>
  <si>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</si>
  <si>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</si>
  <si>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</si>
  <si>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</si>
  <si>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</si>
  <si>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</si>
  <si>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</si>
  <si>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富山市営総曲輪駐車場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</si>
  <si>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</si>
  <si>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</si>
  <si>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</si>
  <si>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</si>
  <si>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</si>
  <si>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</si>
  <si>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</si>
  <si>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</si>
  <si>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</si>
  <si>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</si>
  <si>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</si>
  <si>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</si>
  <si>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</si>
  <si>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</si>
  <si>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</si>
  <si>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</si>
  <si>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安定した駐車場運営を行うには、機器等の定期的な更新が必要である。
　今後も費用の負担が単年度に集中しないよう計画的に機器等を更新し、施設の長寿命化に努めたい。</t>
  </si>
  <si>
    <t>　コロナ禍以降、前年度まで順調に回復傾向にあった⑪稼働率が、令和5年度は66.0%となり、コロナ禍前の水準までには回復しなかった。
　一般の駐車場利用者数の状況を踏まえ、定期駐車券の発行枚数を調整するなどし、安定した駐車場料金収入を得ることができるよう努めるとともに、今後も引き続き利用状況の動向や近隣の民間駐車場の状況を踏まえ、稼働率の向上に取り組みたい。</t>
    <rPh sb="8" eb="11">
      <t>ゼンネンド</t>
    </rPh>
    <rPh sb="13" eb="15">
      <t>ジュンチョウ</t>
    </rPh>
    <rPh sb="30" eb="32">
      <t>レイワ</t>
    </rPh>
    <rPh sb="33" eb="35">
      <t>ネンド</t>
    </rPh>
    <rPh sb="48" eb="49">
      <t>カ</t>
    </rPh>
    <rPh sb="49" eb="50">
      <t>マエ</t>
    </rPh>
    <rPh sb="51" eb="53">
      <t>スイジュン</t>
    </rPh>
    <rPh sb="57" eb="59">
      <t>カイフク</t>
    </rPh>
    <rPh sb="172" eb="173">
      <t>ト</t>
    </rPh>
    <rPh sb="174" eb="175">
      <t>ク</t>
    </rPh>
    <phoneticPr fontId="5"/>
  </si>
  <si>
    <t>　収益状況としては黒字が継続されているものの、コロナ禍前の水準までには回復していない。
　今後も指定管理者制度の導入によるコスト削減とお客様サービスの向上、策定した経営戦略を経営の指針として健全経営に努めたい。</t>
    <rPh sb="26" eb="27">
      <t>カ</t>
    </rPh>
    <rPh sb="27" eb="28">
      <t>マエ</t>
    </rPh>
    <rPh sb="29" eb="31">
      <t>スイジュン</t>
    </rPh>
    <rPh sb="35" eb="37">
      <t>カイフク</t>
    </rPh>
    <rPh sb="45" eb="47">
      <t>コンゴ</t>
    </rPh>
    <rPh sb="53" eb="55">
      <t>セイド</t>
    </rPh>
    <phoneticPr fontId="5"/>
  </si>
  <si>
    <t>　駐車場料金収入で駐車場に係る費用が賄えている黒字の状況であり、④売上高GOP比率は23.6%、⑤EBITDAは11,782千円となり、いずれも前年度を上回る数値となったが、施設周辺の民間の大型駐車場やコインパーキングに利用客が流出し収入が減少したことで、①収益的収支比率は124.2%となり、前年度を下回る数値となった。
　今後も駐車場の経年劣化に伴う設備更新や修繕に係る費用が増加することが予想されるが、計画的に設備更新等を実施するなどし、引き続き健全経営に努めたい。</t>
    <rPh sb="62" eb="64">
      <t>センエン</t>
    </rPh>
    <rPh sb="72" eb="75">
      <t>ゼンネンド</t>
    </rPh>
    <rPh sb="76" eb="78">
      <t>ウワマワ</t>
    </rPh>
    <rPh sb="79" eb="81">
      <t>スウチ</t>
    </rPh>
    <rPh sb="87" eb="91">
      <t>シセツシュウヘン</t>
    </rPh>
    <rPh sb="92" eb="94">
      <t>ミンカン</t>
    </rPh>
    <rPh sb="95" eb="100">
      <t>オオガタチュウシャジョウ</t>
    </rPh>
    <rPh sb="110" eb="113">
      <t>リヨウキャク</t>
    </rPh>
    <rPh sb="114" eb="116">
      <t>リュウシュツ</t>
    </rPh>
    <rPh sb="117" eb="119">
      <t>シュウニュウ</t>
    </rPh>
    <rPh sb="120" eb="122">
      <t>ゲンショウ</t>
    </rPh>
    <rPh sb="129" eb="136">
      <t>シュウエキテキシュウシヒリツ</t>
    </rPh>
    <rPh sb="147" eb="150">
      <t>ゼンネンド</t>
    </rPh>
    <rPh sb="151" eb="153">
      <t>シタマワ</t>
    </rPh>
    <rPh sb="154" eb="156">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</si>
</sst>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205.5</c:v>
                </c:pt>
                <c:pt idx="1">
                  <c:v>137.5</c:v>
                </c:pt>
                <c:pt idx="2">
                  <c:v>118</c:v>
                </c:pt>
                <c:pt idx="3">
                  <c:v>137.5</c:v>
                </c:pt>
                <c:pt idx="4">
                  <c:v>124.2</c:v>
                </c:pt>
              </c:numCache>
            </c:numRef>
          </c:val>
          <c:extLst>
            <c:ext xmlns:c16="http://schemas.microsoft.com/office/drawing/2014/chart" uri="{C3380CC4-5D6E-409C-BE32-E72D297353CC}">
              <c16:uniqueId val="{00000000-0909-4981-A58E-080B2222C4E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0909-4981-A58E-080B2222C4E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D9-4ABD-ACEC-7C09DA5172E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F3D9-4ABD-ACEC-7C09DA5172E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0C5-4EBB-B4F5-2E3A62C57EC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0C5-4EBB-B4F5-2E3A62C57EC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BE6-4D08-B135-59EED6D718A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E6-4D08-B135-59EED6D718A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16</c:v>
                </c:pt>
                <c:pt idx="4">
                  <c:v>0</c:v>
                </c:pt>
              </c:numCache>
            </c:numRef>
          </c:val>
          <c:extLst>
            <c:ext xmlns:c16="http://schemas.microsoft.com/office/drawing/2014/chart" uri="{C3380CC4-5D6E-409C-BE32-E72D297353CC}">
              <c16:uniqueId val="{00000000-1088-40B1-AF18-55D6254662A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1088-40B1-AF18-55D6254662A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79</c:v>
                </c:pt>
                <c:pt idx="4">
                  <c:v>0</c:v>
                </c:pt>
              </c:numCache>
            </c:numRef>
          </c:val>
          <c:extLst>
            <c:ext xmlns:c16="http://schemas.microsoft.com/office/drawing/2014/chart" uri="{C3380CC4-5D6E-409C-BE32-E72D297353CC}">
              <c16:uniqueId val="{00000000-23B5-47DA-9078-DF80C99C161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23B5-47DA-9078-DF80C99C161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99.8</c:v>
                </c:pt>
                <c:pt idx="1">
                  <c:v>66.5</c:v>
                </c:pt>
                <c:pt idx="2">
                  <c:v>66.3</c:v>
                </c:pt>
                <c:pt idx="3">
                  <c:v>69.400000000000006</c:v>
                </c:pt>
                <c:pt idx="4">
                  <c:v>66</c:v>
                </c:pt>
              </c:numCache>
            </c:numRef>
          </c:val>
          <c:extLst>
            <c:ext xmlns:c16="http://schemas.microsoft.com/office/drawing/2014/chart" uri="{C3380CC4-5D6E-409C-BE32-E72D297353CC}">
              <c16:uniqueId val="{00000000-9D58-414C-A1FA-C9233B5105B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9D58-414C-A1FA-C9233B5105B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55.3</c:v>
                </c:pt>
                <c:pt idx="1">
                  <c:v>33.200000000000003</c:v>
                </c:pt>
                <c:pt idx="2">
                  <c:v>16.5</c:v>
                </c:pt>
                <c:pt idx="3">
                  <c:v>21.9</c:v>
                </c:pt>
                <c:pt idx="4">
                  <c:v>23.6</c:v>
                </c:pt>
              </c:numCache>
            </c:numRef>
          </c:val>
          <c:extLst>
            <c:ext xmlns:c16="http://schemas.microsoft.com/office/drawing/2014/chart" uri="{C3380CC4-5D6E-409C-BE32-E72D297353CC}">
              <c16:uniqueId val="{00000000-FB4C-41FF-B3BE-C674C33D0C2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FB4C-41FF-B3BE-C674C33D0C2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46208</c:v>
                </c:pt>
                <c:pt idx="1">
                  <c:v>16799</c:v>
                </c:pt>
                <c:pt idx="2">
                  <c:v>9456</c:v>
                </c:pt>
                <c:pt idx="3">
                  <c:v>11024</c:v>
                </c:pt>
                <c:pt idx="4">
                  <c:v>11782</c:v>
                </c:pt>
              </c:numCache>
            </c:numRef>
          </c:val>
          <c:extLst>
            <c:ext xmlns:c16="http://schemas.microsoft.com/office/drawing/2014/chart" uri="{C3380CC4-5D6E-409C-BE32-E72D297353CC}">
              <c16:uniqueId val="{00000000-D92E-4C80-B7D3-DDCF4DCB5FE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D92E-4C80-B7D3-DDCF4DCB5FE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9" zoomScaleNormal="89" zoomScaleSheetLayoutView="70" workbookViewId="0">
      <selection activeCell="ND32" sqref="ND32:NR47"/>
    </sheetView>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富山県富山市　富山市営総曲輪駐車場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10190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412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330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142</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205.5</v>
      </c>
      <c r="V31" s="116"/>
      <c r="W31" s="116"/>
      <c r="X31" s="116"/>
      <c r="Y31" s="116"/>
      <c r="Z31" s="116"/>
      <c r="AA31" s="116"/>
      <c r="AB31" s="116"/>
      <c r="AC31" s="116"/>
      <c r="AD31" s="116"/>
      <c r="AE31" s="116"/>
      <c r="AF31" s="116"/>
      <c r="AG31" s="116"/>
      <c r="AH31" s="116"/>
      <c r="AI31" s="116"/>
      <c r="AJ31" s="116"/>
      <c r="AK31" s="116"/>
      <c r="AL31" s="116"/>
      <c r="AM31" s="116"/>
      <c r="AN31" s="116">
        <f>データ!Z7</f>
        <v>137.5</v>
      </c>
      <c r="AO31" s="116"/>
      <c r="AP31" s="116"/>
      <c r="AQ31" s="116"/>
      <c r="AR31" s="116"/>
      <c r="AS31" s="116"/>
      <c r="AT31" s="116"/>
      <c r="AU31" s="116"/>
      <c r="AV31" s="116"/>
      <c r="AW31" s="116"/>
      <c r="AX31" s="116"/>
      <c r="AY31" s="116"/>
      <c r="AZ31" s="116"/>
      <c r="BA31" s="116"/>
      <c r="BB31" s="116"/>
      <c r="BC31" s="116"/>
      <c r="BD31" s="116"/>
      <c r="BE31" s="116"/>
      <c r="BF31" s="116"/>
      <c r="BG31" s="116">
        <f>データ!AA7</f>
        <v>118</v>
      </c>
      <c r="BH31" s="116"/>
      <c r="BI31" s="116"/>
      <c r="BJ31" s="116"/>
      <c r="BK31" s="116"/>
      <c r="BL31" s="116"/>
      <c r="BM31" s="116"/>
      <c r="BN31" s="116"/>
      <c r="BO31" s="116"/>
      <c r="BP31" s="116"/>
      <c r="BQ31" s="116"/>
      <c r="BR31" s="116"/>
      <c r="BS31" s="116"/>
      <c r="BT31" s="116"/>
      <c r="BU31" s="116"/>
      <c r="BV31" s="116"/>
      <c r="BW31" s="116"/>
      <c r="BX31" s="116"/>
      <c r="BY31" s="116"/>
      <c r="BZ31" s="116">
        <f>データ!AB7</f>
        <v>137.5</v>
      </c>
      <c r="CA31" s="116"/>
      <c r="CB31" s="116"/>
      <c r="CC31" s="116"/>
      <c r="CD31" s="116"/>
      <c r="CE31" s="116"/>
      <c r="CF31" s="116"/>
      <c r="CG31" s="116"/>
      <c r="CH31" s="116"/>
      <c r="CI31" s="116"/>
      <c r="CJ31" s="116"/>
      <c r="CK31" s="116"/>
      <c r="CL31" s="116"/>
      <c r="CM31" s="116"/>
      <c r="CN31" s="116"/>
      <c r="CO31" s="116"/>
      <c r="CP31" s="116"/>
      <c r="CQ31" s="116"/>
      <c r="CR31" s="116"/>
      <c r="CS31" s="116">
        <f>データ!AC7</f>
        <v>124.2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16</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99.8</v>
      </c>
      <c r="JD31" s="111"/>
      <c r="JE31" s="111"/>
      <c r="JF31" s="111"/>
      <c r="JG31" s="111"/>
      <c r="JH31" s="111"/>
      <c r="JI31" s="111"/>
      <c r="JJ31" s="111"/>
      <c r="JK31" s="111"/>
      <c r="JL31" s="111"/>
      <c r="JM31" s="111"/>
      <c r="JN31" s="111"/>
      <c r="JO31" s="111"/>
      <c r="JP31" s="111"/>
      <c r="JQ31" s="111"/>
      <c r="JR31" s="111"/>
      <c r="JS31" s="111"/>
      <c r="JT31" s="111"/>
      <c r="JU31" s="112"/>
      <c r="JV31" s="110">
        <f>データ!DL7</f>
        <v>66.5</v>
      </c>
      <c r="JW31" s="111"/>
      <c r="JX31" s="111"/>
      <c r="JY31" s="111"/>
      <c r="JZ31" s="111"/>
      <c r="KA31" s="111"/>
      <c r="KB31" s="111"/>
      <c r="KC31" s="111"/>
      <c r="KD31" s="111"/>
      <c r="KE31" s="111"/>
      <c r="KF31" s="111"/>
      <c r="KG31" s="111"/>
      <c r="KH31" s="111"/>
      <c r="KI31" s="111"/>
      <c r="KJ31" s="111"/>
      <c r="KK31" s="111"/>
      <c r="KL31" s="111"/>
      <c r="KM31" s="111"/>
      <c r="KN31" s="112"/>
      <c r="KO31" s="110">
        <f>データ!DM7</f>
        <v>66.3</v>
      </c>
      <c r="KP31" s="111"/>
      <c r="KQ31" s="111"/>
      <c r="KR31" s="111"/>
      <c r="KS31" s="111"/>
      <c r="KT31" s="111"/>
      <c r="KU31" s="111"/>
      <c r="KV31" s="111"/>
      <c r="KW31" s="111"/>
      <c r="KX31" s="111"/>
      <c r="KY31" s="111"/>
      <c r="KZ31" s="111"/>
      <c r="LA31" s="111"/>
      <c r="LB31" s="111"/>
      <c r="LC31" s="111"/>
      <c r="LD31" s="111"/>
      <c r="LE31" s="111"/>
      <c r="LF31" s="111"/>
      <c r="LG31" s="112"/>
      <c r="LH31" s="110">
        <f>データ!DN7</f>
        <v>69.400000000000006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66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140</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79</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55.3</v>
      </c>
      <c r="EM52" s="116"/>
      <c r="EN52" s="116"/>
      <c r="EO52" s="116"/>
      <c r="EP52" s="116"/>
      <c r="EQ52" s="116"/>
      <c r="ER52" s="116"/>
      <c r="ES52" s="116"/>
      <c r="ET52" s="116"/>
      <c r="EU52" s="116"/>
      <c r="EV52" s="116"/>
      <c r="EW52" s="116"/>
      <c r="EX52" s="116"/>
      <c r="EY52" s="116"/>
      <c r="EZ52" s="116"/>
      <c r="FA52" s="116"/>
      <c r="FB52" s="116"/>
      <c r="FC52" s="116"/>
      <c r="FD52" s="116"/>
      <c r="FE52" s="116">
        <f>データ!BG7</f>
        <v>33.200000000000003</v>
      </c>
      <c r="FF52" s="116"/>
      <c r="FG52" s="116"/>
      <c r="FH52" s="116"/>
      <c r="FI52" s="116"/>
      <c r="FJ52" s="116"/>
      <c r="FK52" s="116"/>
      <c r="FL52" s="116"/>
      <c r="FM52" s="116"/>
      <c r="FN52" s="116"/>
      <c r="FO52" s="116"/>
      <c r="FP52" s="116"/>
      <c r="FQ52" s="116"/>
      <c r="FR52" s="116"/>
      <c r="FS52" s="116"/>
      <c r="FT52" s="116"/>
      <c r="FU52" s="116"/>
      <c r="FV52" s="116"/>
      <c r="FW52" s="116"/>
      <c r="FX52" s="116">
        <f>データ!BH7</f>
        <v>16.5</v>
      </c>
      <c r="FY52" s="116"/>
      <c r="FZ52" s="116"/>
      <c r="GA52" s="116"/>
      <c r="GB52" s="116"/>
      <c r="GC52" s="116"/>
      <c r="GD52" s="116"/>
      <c r="GE52" s="116"/>
      <c r="GF52" s="116"/>
      <c r="GG52" s="116"/>
      <c r="GH52" s="116"/>
      <c r="GI52" s="116"/>
      <c r="GJ52" s="116"/>
      <c r="GK52" s="116"/>
      <c r="GL52" s="116"/>
      <c r="GM52" s="116"/>
      <c r="GN52" s="116"/>
      <c r="GO52" s="116"/>
      <c r="GP52" s="116"/>
      <c r="GQ52" s="116">
        <f>データ!BI7</f>
        <v>21.9</v>
      </c>
      <c r="GR52" s="116"/>
      <c r="GS52" s="116"/>
      <c r="GT52" s="116"/>
      <c r="GU52" s="116"/>
      <c r="GV52" s="116"/>
      <c r="GW52" s="116"/>
      <c r="GX52" s="116"/>
      <c r="GY52" s="116"/>
      <c r="GZ52" s="116"/>
      <c r="HA52" s="116"/>
      <c r="HB52" s="116"/>
      <c r="HC52" s="116"/>
      <c r="HD52" s="116"/>
      <c r="HE52" s="116"/>
      <c r="HF52" s="116"/>
      <c r="HG52" s="116"/>
      <c r="HH52" s="116"/>
      <c r="HI52" s="116"/>
      <c r="HJ52" s="116">
        <f>データ!BJ7</f>
        <v>23.6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46208</v>
      </c>
      <c r="JD52" s="120"/>
      <c r="JE52" s="120"/>
      <c r="JF52" s="120"/>
      <c r="JG52" s="120"/>
      <c r="JH52" s="120"/>
      <c r="JI52" s="120"/>
      <c r="JJ52" s="120"/>
      <c r="JK52" s="120"/>
      <c r="JL52" s="120"/>
      <c r="JM52" s="120"/>
      <c r="JN52" s="120"/>
      <c r="JO52" s="120"/>
      <c r="JP52" s="120"/>
      <c r="JQ52" s="120"/>
      <c r="JR52" s="120"/>
      <c r="JS52" s="120"/>
      <c r="JT52" s="120"/>
      <c r="JU52" s="120"/>
      <c r="JV52" s="120">
        <f>データ!BR7</f>
        <v>16799</v>
      </c>
      <c r="JW52" s="120"/>
      <c r="JX52" s="120"/>
      <c r="JY52" s="120"/>
      <c r="JZ52" s="120"/>
      <c r="KA52" s="120"/>
      <c r="KB52" s="120"/>
      <c r="KC52" s="120"/>
      <c r="KD52" s="120"/>
      <c r="KE52" s="120"/>
      <c r="KF52" s="120"/>
      <c r="KG52" s="120"/>
      <c r="KH52" s="120"/>
      <c r="KI52" s="120"/>
      <c r="KJ52" s="120"/>
      <c r="KK52" s="120"/>
      <c r="KL52" s="120"/>
      <c r="KM52" s="120"/>
      <c r="KN52" s="120"/>
      <c r="KO52" s="120">
        <f>データ!BS7</f>
        <v>9456</v>
      </c>
      <c r="KP52" s="120"/>
      <c r="KQ52" s="120"/>
      <c r="KR52" s="120"/>
      <c r="KS52" s="120"/>
      <c r="KT52" s="120"/>
      <c r="KU52" s="120"/>
      <c r="KV52" s="120"/>
      <c r="KW52" s="120"/>
      <c r="KX52" s="120"/>
      <c r="KY52" s="120"/>
      <c r="KZ52" s="120"/>
      <c r="LA52" s="120"/>
      <c r="LB52" s="120"/>
      <c r="LC52" s="120"/>
      <c r="LD52" s="120"/>
      <c r="LE52" s="120"/>
      <c r="LF52" s="120"/>
      <c r="LG52" s="120"/>
      <c r="LH52" s="120">
        <f>データ!BT7</f>
        <v>11024</v>
      </c>
      <c r="LI52" s="120"/>
      <c r="LJ52" s="120"/>
      <c r="LK52" s="120"/>
      <c r="LL52" s="120"/>
      <c r="LM52" s="120"/>
      <c r="LN52" s="120"/>
      <c r="LO52" s="120"/>
      <c r="LP52" s="120"/>
      <c r="LQ52" s="120"/>
      <c r="LR52" s="120"/>
      <c r="LS52" s="120"/>
      <c r="LT52" s="120"/>
      <c r="LU52" s="120"/>
      <c r="LV52" s="120"/>
      <c r="LW52" s="120"/>
      <c r="LX52" s="120"/>
      <c r="LY52" s="120"/>
      <c r="LZ52" s="120"/>
      <c r="MA52" s="120">
        <f>データ!BU7</f>
        <v>11782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141</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158570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OYebjzIepru7Y8vZXMDve0T9Pkwv1bhUX0pVqqCEWeIFwhQEK05HAwVMNfcOmvVScA4md0M6VpeIEL7wQpiH9g==" saltValue="LjwoI/N6GdrVXp4K9dtuz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93</v>
      </c>
      <c r="AN5" s="47" t="s">
        <v>102</v>
      </c>
      <c r="AO5" s="47" t="s">
        <v>95</v>
      </c>
      <c r="AP5" s="47" t="s">
        <v>96</v>
      </c>
      <c r="AQ5" s="47" t="s">
        <v>97</v>
      </c>
      <c r="AR5" s="47" t="s">
        <v>98</v>
      </c>
      <c r="AS5" s="47" t="s">
        <v>99</v>
      </c>
      <c r="AT5" s="47" t="s">
        <v>100</v>
      </c>
      <c r="AU5" s="47" t="s">
        <v>90</v>
      </c>
      <c r="AV5" s="47" t="s">
        <v>103</v>
      </c>
      <c r="AW5" s="47" t="s">
        <v>104</v>
      </c>
      <c r="AX5" s="47" t="s">
        <v>93</v>
      </c>
      <c r="AY5" s="47" t="s">
        <v>105</v>
      </c>
      <c r="AZ5" s="47" t="s">
        <v>95</v>
      </c>
      <c r="BA5" s="47" t="s">
        <v>96</v>
      </c>
      <c r="BB5" s="47" t="s">
        <v>97</v>
      </c>
      <c r="BC5" s="47" t="s">
        <v>98</v>
      </c>
      <c r="BD5" s="47" t="s">
        <v>99</v>
      </c>
      <c r="BE5" s="47" t="s">
        <v>100</v>
      </c>
      <c r="BF5" s="47" t="s">
        <v>106</v>
      </c>
      <c r="BG5" s="47" t="s">
        <v>103</v>
      </c>
      <c r="BH5" s="47" t="s">
        <v>107</v>
      </c>
      <c r="BI5" s="47" t="s">
        <v>108</v>
      </c>
      <c r="BJ5" s="47" t="s">
        <v>102</v>
      </c>
      <c r="BK5" s="47" t="s">
        <v>95</v>
      </c>
      <c r="BL5" s="47" t="s">
        <v>96</v>
      </c>
      <c r="BM5" s="47" t="s">
        <v>97</v>
      </c>
      <c r="BN5" s="47" t="s">
        <v>98</v>
      </c>
      <c r="BO5" s="47" t="s">
        <v>99</v>
      </c>
      <c r="BP5" s="47" t="s">
        <v>100</v>
      </c>
      <c r="BQ5" s="47" t="s">
        <v>109</v>
      </c>
      <c r="BR5" s="47" t="s">
        <v>110</v>
      </c>
      <c r="BS5" s="47" t="s">
        <v>111</v>
      </c>
      <c r="BT5" s="47" t="s">
        <v>112</v>
      </c>
      <c r="BU5" s="47" t="s">
        <v>105</v>
      </c>
      <c r="BV5" s="47" t="s">
        <v>95</v>
      </c>
      <c r="BW5" s="47" t="s">
        <v>96</v>
      </c>
      <c r="BX5" s="47" t="s">
        <v>97</v>
      </c>
      <c r="BY5" s="47" t="s">
        <v>98</v>
      </c>
      <c r="BZ5" s="47" t="s">
        <v>99</v>
      </c>
      <c r="CA5" s="47" t="s">
        <v>100</v>
      </c>
      <c r="CB5" s="47" t="s">
        <v>113</v>
      </c>
      <c r="CC5" s="47" t="s">
        <v>114</v>
      </c>
      <c r="CD5" s="47" t="s">
        <v>104</v>
      </c>
      <c r="CE5" s="47" t="s">
        <v>93</v>
      </c>
      <c r="CF5" s="47" t="s">
        <v>115</v>
      </c>
      <c r="CG5" s="47" t="s">
        <v>95</v>
      </c>
      <c r="CH5" s="47" t="s">
        <v>96</v>
      </c>
      <c r="CI5" s="47" t="s">
        <v>97</v>
      </c>
      <c r="CJ5" s="47" t="s">
        <v>98</v>
      </c>
      <c r="CK5" s="47" t="s">
        <v>99</v>
      </c>
      <c r="CL5" s="47" t="s">
        <v>100</v>
      </c>
      <c r="CM5" s="145"/>
      <c r="CN5" s="145"/>
      <c r="CO5" s="47" t="s">
        <v>113</v>
      </c>
      <c r="CP5" s="47" t="s">
        <v>103</v>
      </c>
      <c r="CQ5" s="47" t="s">
        <v>104</v>
      </c>
      <c r="CR5" s="47" t="s">
        <v>108</v>
      </c>
      <c r="CS5" s="47" t="s">
        <v>102</v>
      </c>
      <c r="CT5" s="47" t="s">
        <v>95</v>
      </c>
      <c r="CU5" s="47" t="s">
        <v>96</v>
      </c>
      <c r="CV5" s="47" t="s">
        <v>97</v>
      </c>
      <c r="CW5" s="47" t="s">
        <v>98</v>
      </c>
      <c r="CX5" s="47" t="s">
        <v>99</v>
      </c>
      <c r="CY5" s="47" t="s">
        <v>100</v>
      </c>
      <c r="CZ5" s="47" t="s">
        <v>113</v>
      </c>
      <c r="DA5" s="47" t="s">
        <v>103</v>
      </c>
      <c r="DB5" s="47" t="s">
        <v>92</v>
      </c>
      <c r="DC5" s="47" t="s">
        <v>93</v>
      </c>
      <c r="DD5" s="47" t="s">
        <v>94</v>
      </c>
      <c r="DE5" s="47" t="s">
        <v>95</v>
      </c>
      <c r="DF5" s="47" t="s">
        <v>96</v>
      </c>
      <c r="DG5" s="47" t="s">
        <v>97</v>
      </c>
      <c r="DH5" s="47" t="s">
        <v>98</v>
      </c>
      <c r="DI5" s="47" t="s">
        <v>99</v>
      </c>
      <c r="DJ5" s="47" t="s">
        <v>35</v>
      </c>
      <c r="DK5" s="47" t="s">
        <v>109</v>
      </c>
      <c r="DL5" s="47" t="s">
        <v>110</v>
      </c>
      <c r="DM5" s="47" t="s">
        <v>111</v>
      </c>
      <c r="DN5" s="47" t="s">
        <v>116</v>
      </c>
      <c r="DO5" s="47" t="s">
        <v>105</v>
      </c>
      <c r="DP5" s="47" t="s">
        <v>95</v>
      </c>
      <c r="DQ5" s="47" t="s">
        <v>96</v>
      </c>
      <c r="DR5" s="47" t="s">
        <v>97</v>
      </c>
      <c r="DS5" s="47" t="s">
        <v>98</v>
      </c>
      <c r="DT5" s="47" t="s">
        <v>99</v>
      </c>
      <c r="DU5" s="47" t="s">
        <v>100</v>
      </c>
    </row>
    <row r="6" spans="1:125" s="54" customFormat="1" x14ac:dyDescent="0.25">
      <c r="A6" s="37" t="s">
        <v>117</v>
      </c>
      <c r="B6" s="48">
        <f>B8</f>
        <v>2023</v>
      </c>
      <c r="C6" s="48">
        <f t="shared" ref="C6:X6" si="1">C8</f>
        <v>162019</v>
      </c>
      <c r="D6" s="48">
        <f t="shared" si="1"/>
        <v>47</v>
      </c>
      <c r="E6" s="48">
        <f t="shared" si="1"/>
        <v>14</v>
      </c>
      <c r="F6" s="48">
        <f t="shared" si="1"/>
        <v>0</v>
      </c>
      <c r="G6" s="48">
        <f t="shared" si="1"/>
        <v>6</v>
      </c>
      <c r="H6" s="48" t="str">
        <f>SUBSTITUTE(H8,"　","")</f>
        <v>富山県富山市</v>
      </c>
      <c r="I6" s="48" t="str">
        <f t="shared" si="1"/>
        <v>富山市営総曲輪駐車場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34</v>
      </c>
      <c r="S6" s="50" t="str">
        <f t="shared" si="1"/>
        <v>商業施設</v>
      </c>
      <c r="T6" s="50" t="str">
        <f t="shared" si="1"/>
        <v>無</v>
      </c>
      <c r="U6" s="51">
        <f t="shared" si="1"/>
        <v>10190</v>
      </c>
      <c r="V6" s="51">
        <f t="shared" si="1"/>
        <v>412</v>
      </c>
      <c r="W6" s="51">
        <f t="shared" si="1"/>
        <v>330</v>
      </c>
      <c r="X6" s="50" t="str">
        <f t="shared" si="1"/>
        <v>代行制</v>
      </c>
      <c r="Y6" s="52">
        <f>IF(Y8="-",NA(),Y8)</f>
        <v>205.5</v>
      </c>
      <c r="Z6" s="52">
        <f t="shared" ref="Z6:AH6" si="2">IF(Z8="-",NA(),Z8)</f>
        <v>137.5</v>
      </c>
      <c r="AA6" s="52">
        <f t="shared" si="2"/>
        <v>118</v>
      </c>
      <c r="AB6" s="52">
        <f t="shared" si="2"/>
        <v>137.5</v>
      </c>
      <c r="AC6" s="52">
        <f t="shared" si="2"/>
        <v>124.2</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16</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79</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55.3</v>
      </c>
      <c r="BG6" s="52">
        <f t="shared" ref="BG6:BO6" si="5">IF(BG8="-",NA(),BG8)</f>
        <v>33.200000000000003</v>
      </c>
      <c r="BH6" s="52">
        <f t="shared" si="5"/>
        <v>16.5</v>
      </c>
      <c r="BI6" s="52">
        <f t="shared" si="5"/>
        <v>21.9</v>
      </c>
      <c r="BJ6" s="52">
        <f t="shared" si="5"/>
        <v>23.6</v>
      </c>
      <c r="BK6" s="52">
        <f t="shared" si="5"/>
        <v>13.5</v>
      </c>
      <c r="BL6" s="52">
        <f t="shared" si="5"/>
        <v>7.1</v>
      </c>
      <c r="BM6" s="52">
        <f t="shared" si="5"/>
        <v>5.6</v>
      </c>
      <c r="BN6" s="52">
        <f t="shared" si="5"/>
        <v>18.100000000000001</v>
      </c>
      <c r="BO6" s="52">
        <f t="shared" si="5"/>
        <v>22.7</v>
      </c>
      <c r="BP6" s="49" t="str">
        <f>IF(BP8="-","",IF(BP8="-","【-】","【"&amp;SUBSTITUTE(TEXT(BP8,"#,##0.0"),"-","△")&amp;"】"))</f>
        <v>【△55.6】</v>
      </c>
      <c r="BQ6" s="53">
        <f>IF(BQ8="-",NA(),BQ8)</f>
        <v>46208</v>
      </c>
      <c r="BR6" s="53">
        <f t="shared" ref="BR6:BZ6" si="6">IF(BR8="-",NA(),BR8)</f>
        <v>16799</v>
      </c>
      <c r="BS6" s="53">
        <f t="shared" si="6"/>
        <v>9456</v>
      </c>
      <c r="BT6" s="53">
        <f t="shared" si="6"/>
        <v>11024</v>
      </c>
      <c r="BU6" s="53">
        <f t="shared" si="6"/>
        <v>11782</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118</v>
      </c>
      <c r="CM6" s="51">
        <f t="shared" ref="CM6:CN6" si="7">CM8</f>
        <v>94</v>
      </c>
      <c r="CN6" s="51">
        <f t="shared" si="7"/>
        <v>158570</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99.8</v>
      </c>
      <c r="DL6" s="52">
        <f t="shared" ref="DL6:DT6" si="9">IF(DL8="-",NA(),DL8)</f>
        <v>66.5</v>
      </c>
      <c r="DM6" s="52">
        <f t="shared" si="9"/>
        <v>66.3</v>
      </c>
      <c r="DN6" s="52">
        <f t="shared" si="9"/>
        <v>69.400000000000006</v>
      </c>
      <c r="DO6" s="52">
        <f t="shared" si="9"/>
        <v>66</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5">
      <c r="A7" s="37" t="s">
        <v>119</v>
      </c>
      <c r="B7" s="48">
        <f t="shared" ref="B7:X7" si="10">B8</f>
        <v>2023</v>
      </c>
      <c r="C7" s="48">
        <f t="shared" si="10"/>
        <v>162019</v>
      </c>
      <c r="D7" s="48">
        <f t="shared" si="10"/>
        <v>47</v>
      </c>
      <c r="E7" s="48">
        <f t="shared" si="10"/>
        <v>14</v>
      </c>
      <c r="F7" s="48">
        <f t="shared" si="10"/>
        <v>0</v>
      </c>
      <c r="G7" s="48">
        <f t="shared" si="10"/>
        <v>6</v>
      </c>
      <c r="H7" s="48" t="str">
        <f t="shared" si="10"/>
        <v>富山県　富山市</v>
      </c>
      <c r="I7" s="48" t="str">
        <f t="shared" si="10"/>
        <v>富山市営総曲輪駐車場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34</v>
      </c>
      <c r="S7" s="50" t="str">
        <f t="shared" si="10"/>
        <v>商業施設</v>
      </c>
      <c r="T7" s="50" t="str">
        <f t="shared" si="10"/>
        <v>無</v>
      </c>
      <c r="U7" s="51">
        <f t="shared" si="10"/>
        <v>10190</v>
      </c>
      <c r="V7" s="51">
        <f t="shared" si="10"/>
        <v>412</v>
      </c>
      <c r="W7" s="51">
        <f t="shared" si="10"/>
        <v>330</v>
      </c>
      <c r="X7" s="50" t="str">
        <f t="shared" si="10"/>
        <v>代行制</v>
      </c>
      <c r="Y7" s="52">
        <f>Y8</f>
        <v>205.5</v>
      </c>
      <c r="Z7" s="52">
        <f t="shared" ref="Z7:AH7" si="11">Z8</f>
        <v>137.5</v>
      </c>
      <c r="AA7" s="52">
        <f t="shared" si="11"/>
        <v>118</v>
      </c>
      <c r="AB7" s="52">
        <f t="shared" si="11"/>
        <v>137.5</v>
      </c>
      <c r="AC7" s="52">
        <f t="shared" si="11"/>
        <v>124.2</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16</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79</v>
      </c>
      <c r="AY7" s="53">
        <f t="shared" si="13"/>
        <v>0</v>
      </c>
      <c r="AZ7" s="53">
        <f t="shared" si="13"/>
        <v>26</v>
      </c>
      <c r="BA7" s="53">
        <f t="shared" si="13"/>
        <v>87</v>
      </c>
      <c r="BB7" s="53">
        <f t="shared" si="13"/>
        <v>7646</v>
      </c>
      <c r="BC7" s="53">
        <f t="shared" si="13"/>
        <v>53</v>
      </c>
      <c r="BD7" s="53">
        <f t="shared" si="13"/>
        <v>559</v>
      </c>
      <c r="BE7" s="51"/>
      <c r="BF7" s="52">
        <f>BF8</f>
        <v>55.3</v>
      </c>
      <c r="BG7" s="52">
        <f t="shared" ref="BG7:BO7" si="14">BG8</f>
        <v>33.200000000000003</v>
      </c>
      <c r="BH7" s="52">
        <f t="shared" si="14"/>
        <v>16.5</v>
      </c>
      <c r="BI7" s="52">
        <f t="shared" si="14"/>
        <v>21.9</v>
      </c>
      <c r="BJ7" s="52">
        <f t="shared" si="14"/>
        <v>23.6</v>
      </c>
      <c r="BK7" s="52">
        <f t="shared" si="14"/>
        <v>13.5</v>
      </c>
      <c r="BL7" s="52">
        <f t="shared" si="14"/>
        <v>7.1</v>
      </c>
      <c r="BM7" s="52">
        <f t="shared" si="14"/>
        <v>5.6</v>
      </c>
      <c r="BN7" s="52">
        <f t="shared" si="14"/>
        <v>18.100000000000001</v>
      </c>
      <c r="BO7" s="52">
        <f t="shared" si="14"/>
        <v>22.7</v>
      </c>
      <c r="BP7" s="49"/>
      <c r="BQ7" s="53">
        <f>BQ8</f>
        <v>46208</v>
      </c>
      <c r="BR7" s="53">
        <f t="shared" ref="BR7:BZ7" si="15">BR8</f>
        <v>16799</v>
      </c>
      <c r="BS7" s="53">
        <f t="shared" si="15"/>
        <v>9456</v>
      </c>
      <c r="BT7" s="53">
        <f t="shared" si="15"/>
        <v>11024</v>
      </c>
      <c r="BU7" s="53">
        <f t="shared" si="15"/>
        <v>11782</v>
      </c>
      <c r="BV7" s="53">
        <f t="shared" si="15"/>
        <v>22466</v>
      </c>
      <c r="BW7" s="53">
        <f t="shared" si="15"/>
        <v>4211</v>
      </c>
      <c r="BX7" s="53">
        <f t="shared" si="15"/>
        <v>10653</v>
      </c>
      <c r="BY7" s="53">
        <f t="shared" si="15"/>
        <v>17717</v>
      </c>
      <c r="BZ7" s="53">
        <f t="shared" si="15"/>
        <v>21349</v>
      </c>
      <c r="CA7" s="51"/>
      <c r="CB7" s="52" t="s">
        <v>120</v>
      </c>
      <c r="CC7" s="52" t="s">
        <v>120</v>
      </c>
      <c r="CD7" s="52" t="s">
        <v>120</v>
      </c>
      <c r="CE7" s="52" t="s">
        <v>120</v>
      </c>
      <c r="CF7" s="52" t="s">
        <v>120</v>
      </c>
      <c r="CG7" s="52" t="s">
        <v>120</v>
      </c>
      <c r="CH7" s="52" t="s">
        <v>120</v>
      </c>
      <c r="CI7" s="52" t="s">
        <v>120</v>
      </c>
      <c r="CJ7" s="52" t="s">
        <v>120</v>
      </c>
      <c r="CK7" s="52" t="s">
        <v>118</v>
      </c>
      <c r="CL7" s="49"/>
      <c r="CM7" s="51">
        <f>CM8</f>
        <v>94</v>
      </c>
      <c r="CN7" s="51">
        <f>CN8</f>
        <v>158570</v>
      </c>
      <c r="CO7" s="52" t="s">
        <v>120</v>
      </c>
      <c r="CP7" s="52" t="s">
        <v>120</v>
      </c>
      <c r="CQ7" s="52" t="s">
        <v>120</v>
      </c>
      <c r="CR7" s="52" t="s">
        <v>120</v>
      </c>
      <c r="CS7" s="52" t="s">
        <v>120</v>
      </c>
      <c r="CT7" s="52" t="s">
        <v>120</v>
      </c>
      <c r="CU7" s="52" t="s">
        <v>120</v>
      </c>
      <c r="CV7" s="52" t="s">
        <v>120</v>
      </c>
      <c r="CW7" s="52" t="s">
        <v>120</v>
      </c>
      <c r="CX7" s="52" t="s">
        <v>118</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99.8</v>
      </c>
      <c r="DL7" s="52">
        <f t="shared" ref="DL7:DT7" si="17">DL8</f>
        <v>66.5</v>
      </c>
      <c r="DM7" s="52">
        <f t="shared" si="17"/>
        <v>66.3</v>
      </c>
      <c r="DN7" s="52">
        <f t="shared" si="17"/>
        <v>69.400000000000006</v>
      </c>
      <c r="DO7" s="52">
        <f t="shared" si="17"/>
        <v>66</v>
      </c>
      <c r="DP7" s="52">
        <f t="shared" si="17"/>
        <v>127.8</v>
      </c>
      <c r="DQ7" s="52">
        <f t="shared" si="17"/>
        <v>105.7</v>
      </c>
      <c r="DR7" s="52">
        <f t="shared" si="17"/>
        <v>104.3</v>
      </c>
      <c r="DS7" s="52">
        <f t="shared" si="17"/>
        <v>114</v>
      </c>
      <c r="DT7" s="52">
        <f t="shared" si="17"/>
        <v>114.7</v>
      </c>
      <c r="DU7" s="49"/>
    </row>
    <row r="8" spans="1:125" s="54" customFormat="1" x14ac:dyDescent="0.25">
      <c r="A8" s="37"/>
      <c r="B8" s="55">
        <v>2023</v>
      </c>
      <c r="C8" s="55">
        <v>162019</v>
      </c>
      <c r="D8" s="55">
        <v>47</v>
      </c>
      <c r="E8" s="55">
        <v>14</v>
      </c>
      <c r="F8" s="55">
        <v>0</v>
      </c>
      <c r="G8" s="55">
        <v>6</v>
      </c>
      <c r="H8" s="55" t="s">
        <v>121</v>
      </c>
      <c r="I8" s="55" t="s">
        <v>122</v>
      </c>
      <c r="J8" s="55" t="s">
        <v>123</v>
      </c>
      <c r="K8" s="55" t="s">
        <v>124</v>
      </c>
      <c r="L8" s="55" t="s">
        <v>125</v>
      </c>
      <c r="M8" s="55" t="s">
        <v>126</v>
      </c>
      <c r="N8" s="55" t="s">
        <v>127</v>
      </c>
      <c r="O8" s="56" t="s">
        <v>128</v>
      </c>
      <c r="P8" s="57" t="s">
        <v>129</v>
      </c>
      <c r="Q8" s="57" t="s">
        <v>130</v>
      </c>
      <c r="R8" s="58">
        <v>34</v>
      </c>
      <c r="S8" s="57" t="s">
        <v>131</v>
      </c>
      <c r="T8" s="57" t="s">
        <v>132</v>
      </c>
      <c r="U8" s="58">
        <v>10190</v>
      </c>
      <c r="V8" s="58">
        <v>412</v>
      </c>
      <c r="W8" s="58">
        <v>330</v>
      </c>
      <c r="X8" s="57" t="s">
        <v>133</v>
      </c>
      <c r="Y8" s="59">
        <v>205.5</v>
      </c>
      <c r="Z8" s="59">
        <v>137.5</v>
      </c>
      <c r="AA8" s="59">
        <v>118</v>
      </c>
      <c r="AB8" s="59">
        <v>137.5</v>
      </c>
      <c r="AC8" s="59">
        <v>124.2</v>
      </c>
      <c r="AD8" s="59">
        <v>222.3</v>
      </c>
      <c r="AE8" s="59">
        <v>130.19999999999999</v>
      </c>
      <c r="AF8" s="59">
        <v>136.5</v>
      </c>
      <c r="AG8" s="59">
        <v>183.5</v>
      </c>
      <c r="AH8" s="59">
        <v>3976.9</v>
      </c>
      <c r="AI8" s="56">
        <v>1905.8</v>
      </c>
      <c r="AJ8" s="59">
        <v>0</v>
      </c>
      <c r="AK8" s="59">
        <v>0</v>
      </c>
      <c r="AL8" s="59">
        <v>0</v>
      </c>
      <c r="AM8" s="59">
        <v>16</v>
      </c>
      <c r="AN8" s="59">
        <v>0</v>
      </c>
      <c r="AO8" s="59">
        <v>3.1</v>
      </c>
      <c r="AP8" s="59">
        <v>8.6</v>
      </c>
      <c r="AQ8" s="59">
        <v>4.3</v>
      </c>
      <c r="AR8" s="59">
        <v>4.2</v>
      </c>
      <c r="AS8" s="59">
        <v>3.5</v>
      </c>
      <c r="AT8" s="56">
        <v>3.9</v>
      </c>
      <c r="AU8" s="60">
        <v>0</v>
      </c>
      <c r="AV8" s="60">
        <v>0</v>
      </c>
      <c r="AW8" s="60">
        <v>0</v>
      </c>
      <c r="AX8" s="60">
        <v>79</v>
      </c>
      <c r="AY8" s="60">
        <v>0</v>
      </c>
      <c r="AZ8" s="60">
        <v>26</v>
      </c>
      <c r="BA8" s="60">
        <v>87</v>
      </c>
      <c r="BB8" s="60">
        <v>7646</v>
      </c>
      <c r="BC8" s="60">
        <v>53</v>
      </c>
      <c r="BD8" s="60">
        <v>559</v>
      </c>
      <c r="BE8" s="60">
        <v>127</v>
      </c>
      <c r="BF8" s="59">
        <v>55.3</v>
      </c>
      <c r="BG8" s="59">
        <v>33.200000000000003</v>
      </c>
      <c r="BH8" s="59">
        <v>16.5</v>
      </c>
      <c r="BI8" s="59">
        <v>21.9</v>
      </c>
      <c r="BJ8" s="59">
        <v>23.6</v>
      </c>
      <c r="BK8" s="59">
        <v>13.5</v>
      </c>
      <c r="BL8" s="59">
        <v>7.1</v>
      </c>
      <c r="BM8" s="59">
        <v>5.6</v>
      </c>
      <c r="BN8" s="59">
        <v>18.100000000000001</v>
      </c>
      <c r="BO8" s="59">
        <v>22.7</v>
      </c>
      <c r="BP8" s="56">
        <v>-55.6</v>
      </c>
      <c r="BQ8" s="60">
        <v>46208</v>
      </c>
      <c r="BR8" s="60">
        <v>16799</v>
      </c>
      <c r="BS8" s="60">
        <v>9456</v>
      </c>
      <c r="BT8" s="61">
        <v>11024</v>
      </c>
      <c r="BU8" s="61">
        <v>11782</v>
      </c>
      <c r="BV8" s="60">
        <v>22466</v>
      </c>
      <c r="BW8" s="60">
        <v>4211</v>
      </c>
      <c r="BX8" s="60">
        <v>10653</v>
      </c>
      <c r="BY8" s="60">
        <v>17717</v>
      </c>
      <c r="BZ8" s="60">
        <v>21349</v>
      </c>
      <c r="CA8" s="58">
        <v>12639</v>
      </c>
      <c r="CB8" s="59" t="s">
        <v>125</v>
      </c>
      <c r="CC8" s="59" t="s">
        <v>125</v>
      </c>
      <c r="CD8" s="59" t="s">
        <v>125</v>
      </c>
      <c r="CE8" s="59" t="s">
        <v>125</v>
      </c>
      <c r="CF8" s="59" t="s">
        <v>125</v>
      </c>
      <c r="CG8" s="59" t="s">
        <v>125</v>
      </c>
      <c r="CH8" s="59" t="s">
        <v>125</v>
      </c>
      <c r="CI8" s="59" t="s">
        <v>125</v>
      </c>
      <c r="CJ8" s="59" t="s">
        <v>125</v>
      </c>
      <c r="CK8" s="59" t="s">
        <v>125</v>
      </c>
      <c r="CL8" s="56" t="s">
        <v>125</v>
      </c>
      <c r="CM8" s="58">
        <v>94</v>
      </c>
      <c r="CN8" s="58">
        <v>158570</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1263.5</v>
      </c>
      <c r="DF8" s="59">
        <v>108.5</v>
      </c>
      <c r="DG8" s="59">
        <v>136.19999999999999</v>
      </c>
      <c r="DH8" s="59">
        <v>104.8</v>
      </c>
      <c r="DI8" s="59">
        <v>80.7</v>
      </c>
      <c r="DJ8" s="56">
        <v>79</v>
      </c>
      <c r="DK8" s="59">
        <v>99.8</v>
      </c>
      <c r="DL8" s="59">
        <v>66.5</v>
      </c>
      <c r="DM8" s="59">
        <v>66.3</v>
      </c>
      <c r="DN8" s="59">
        <v>69.400000000000006</v>
      </c>
      <c r="DO8" s="59">
        <v>66</v>
      </c>
      <c r="DP8" s="59">
        <v>127.8</v>
      </c>
      <c r="DQ8" s="59">
        <v>105.7</v>
      </c>
      <c r="DR8" s="59">
        <v>104.3</v>
      </c>
      <c r="DS8" s="59">
        <v>114</v>
      </c>
      <c r="DT8" s="59">
        <v>114.7</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2024-12-19T01:03:50Z</dcterms:created>
  <dcterms:modified xsi:type="dcterms:W3CDTF">2025-01-27T07:20:32Z</dcterms:modified>
  <cp:category/>
</cp:coreProperties>
</file>