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1富山市○\下水道（法適用）\"/>
    </mc:Choice>
  </mc:AlternateContent>
  <xr:revisionPtr revIDLastSave="0" documentId="13_ncr:1_{63D68D43-47F4-4582-A814-6E0F8CF18E64}" xr6:coauthVersionLast="36" xr6:coauthVersionMax="36" xr10:uidLastSave="{00000000-0000-0000-0000-000000000000}"/>
  <workbookProtection workbookAlgorithmName="SHA-512" workbookHashValue="Q947Cgnt/pRcGWe0IEwh4GKEgFA62j78ohCgJkkXJWQ9hEL+eOm4lFWhPG2mrJ34gIIsj3tk4r97He9bKJArnw==" workbookSaltValue="0uRFPj545IUPZgkQYn7wp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<sst xmlns="http://schemas.openxmlformats.org/spreadsheetml/2006/main" count="231" uniqueCount="116">
  <si>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</si>
  <si>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</si>
  <si>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</si>
  <si>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</si>
  <si>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</si>
  <si>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</si>
  <si>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</si>
  <si>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</si>
  <si>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</si>
  <si>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</si>
  <si>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</si>
  <si>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</si>
  <si>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</si>
  <si>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</si>
  <si>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</si>
  <si>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</si>
  <si>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</si>
  <si>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</si>
  <si>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</si>
  <si>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</si>
  <si>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</si>
  <si>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</si>
  <si>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</si>
  <si>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</si>
  <si>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</si>
  <si>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</si>
  <si>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</si>
  <si>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</si>
  <si>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</si>
  <si>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</si>
  <si>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</si>
  <si>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</si>
  <si>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</si>
  <si>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</si>
  <si>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</si>
  <si>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</si>
  <si>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</si>
  <si>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</si>
  <si>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</si>
  <si>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</si>
  <si>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</si>
  <si>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</si>
  <si>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</si>
  <si>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</si>
  <si>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</si>
  <si>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</si>
  <si>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</si>
  <si>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</si>
  <si>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</si>
  <si>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</si>
  <si>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</si>
  <si>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</si>
  <si>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</si>
  <si>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</si>
  <si>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</si>
  <si>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</si>
  <si>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</si>
  <si>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</si>
  <si>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</si>
  <si>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</si>
  <si>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</si>
  <si>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</si>
  <si>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</si>
  <si>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</si>
  <si>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</si>
  <si>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</si>
  <si>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</si>
  <si>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</si>
  <si>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</si>
  <si>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</si>
  <si>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</si>
  <si>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</si>
  <si>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</si>
  <si>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</si>
  <si>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</si>
  <si>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</si>
  <si>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</si>
  <si>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</si>
  <si>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</si>
  <si>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</si>
  <si>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</si>
  <si>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</si>
  <si>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</si>
  <si>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</si>
  <si>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</si>
  <si>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</si>
  <si>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</si>
  <si>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</si>
  <si>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</si>
  <si>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</si>
  <si>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</si>
  <si>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</si>
  <si>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</si>
  <si>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</si>
  <si>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</si>
  <si>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</si>
  <si>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</si>
  <si>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</si>
  <si>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</si>
  <si>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</si>
  <si>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</si>
  <si>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</si>
  <si>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</si>
  <si>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</si>
  <si>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</si>
  <si>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</si>
  <si>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</si>
  <si>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</si>
  <si>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</si>
  <si>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</si>
  <si>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</si>
  <si>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</si>
  <si>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</si>
  <si>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は、年によって増減はありますが、経常収支が黒字を示す100％以上を維持しています。これは、収入の面では、主要な財源である下水道収益（使用料収入）がほぼ横ばいで推移している一方で、費用面において、企業債償還の進行に伴い支払利息が毎年減少していることによるものです。
・流動比率は、類似団体と比べ低い値となっています。これは、処理区域を拡張するための集中的投資の財源として発行した企業債を償還しているためであり、H30年度以降は償還の進捗に伴う改善が見受けられます。
・企業債残高対事業規模比率は、企業債の償還が進んでいることから、引き続き減少していくものと見込んでいます。
・経費回収率については、消化ガス売却収入等を充当しているため100％を下回っていますが、当該分を除けば汚水処理に要する費用は使用料収入で賄われているため経費回収率は100％となります。
・施設利用率については、令和5年度は天候の影響により多少数値は上昇したものの近年では減少傾向にあることから、類似施設の統廃合等を踏まえた効率的な施設運営の検討が必要であると考えます。
・水洗化率は、下水道未接続世帯への啓発活動を継続して取り組み普及促進を図っていることから、未接続世帯の解消とともに若干ではありますが、年々高くなっています。</t>
    <rPh sb="523" eb="524">
      <t>ミ</t>
    </rPh>
    <rPh sb="529" eb="531">
      <t>カイショウ</t>
    </rPh>
    <phoneticPr fontId="4"/>
  </si>
  <si>
    <t>・有形固定資産減価償却率は、有形固定資産減価償却累計額の増加により、年々高くなっており、今後も数値の上昇が見込まれます。
・管渠老朽化率は、現在、法定耐用年数を経過する管渠はありませんが、数年後から増加していくことが予測されます。</t>
    <rPh sb="44" eb="46">
      <t>コンゴ</t>
    </rPh>
    <rPh sb="47" eb="49">
      <t>スウチ</t>
    </rPh>
    <rPh sb="50" eb="52">
      <t>ジョウショウ</t>
    </rPh>
    <rPh sb="53" eb="55">
      <t>ミコ</t>
    </rPh>
    <phoneticPr fontId="4"/>
  </si>
  <si>
    <t>・短期的な支払い能力を示す流動比率の数値が低い状況にありますが、企業債償還の進捗に伴い改善しているほか、経常収支比率が100％を超えていることなど、概ね健全な状況にあると考えています。
・しかしながら、平成28年度をもって計画的な面的整備が完了し、今後、下水道接続件数の大幅な増加は見込めず、動力費等の経費が上昇していることからも、経営に影響を及ぼすことが懸念されるため、一層の費用削減に努めてまいり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rPh sb="38" eb="40">
      <t>シンチョク</t>
    </rPh>
    <rPh sb="41" eb="42">
      <t>トモナ</t>
    </rPh>
    <rPh sb="149" eb="150">
      <t>トウ</t>
    </rPh>
    <rPh sb="186" eb="188">
      <t>イッソウ</t>
    </rPh>
    <rPh sb="189" eb="193">
      <t>ヒヨウサクゲン</t>
    </rPh>
    <rPh sb="194" eb="19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</si>
</sst>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0.11</c:v>
                </c:pt>
                <c:pt idx="1">
                  <c:v>0.32</c:v>
                </c:pt>
                <c:pt idx="2">
                  <c:v>0.03</c:v>
                </c:pt>
                <c:pt idx="3" formatCode="#,##0.00;&quot;△&quot;#,##0.00">
                  <c:v>0</c:v>
                </c:pt>
                <c:pt idx="4">
                  <c:v>0.03</c:v>
                </c:pt>
              </c:numCache>
            </c:numRef>
          </c:val>
          <c:extLst>
            <c:ext xmlns:c16="http://schemas.microsoft.com/office/drawing/2014/chart" uri="{C3380CC4-5D6E-409C-BE32-E72D297353CC}">
              <c16:uniqueId val="{00000000-01CF-4334-B838-C914695DAB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01CF-4334-B838-C914695DAB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61.58</c:v>
                </c:pt>
                <c:pt idx="1">
                  <c:v>61.23</c:v>
                </c:pt>
                <c:pt idx="2">
                  <c:v>59.87</c:v>
                </c:pt>
                <c:pt idx="3">
                  <c:v>60.98</c:v>
                </c:pt>
                <c:pt idx="4">
                  <c:v>63.47</c:v>
                </c:pt>
              </c:numCache>
            </c:numRef>
          </c:val>
          <c:extLst>
            <c:ext xmlns:c16="http://schemas.microsoft.com/office/drawing/2014/chart" uri="{C3380CC4-5D6E-409C-BE32-E72D297353CC}">
              <c16:uniqueId val="{00000000-61DB-44AC-840C-5F41740BC2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61DB-44AC-840C-5F41740BC2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91.36</c:v>
                </c:pt>
                <c:pt idx="1">
                  <c:v>92.05</c:v>
                </c:pt>
                <c:pt idx="2">
                  <c:v>92.47</c:v>
                </c:pt>
                <c:pt idx="3">
                  <c:v>92.89</c:v>
                </c:pt>
                <c:pt idx="4">
                  <c:v>93.15</c:v>
                </c:pt>
              </c:numCache>
            </c:numRef>
          </c:val>
          <c:extLst>
            <c:ext xmlns:c16="http://schemas.microsoft.com/office/drawing/2014/chart" uri="{C3380CC4-5D6E-409C-BE32-E72D297353CC}">
              <c16:uniqueId val="{00000000-FFB0-4D98-971A-64CB754FEB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FFB0-4D98-971A-64CB754FEB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109.74</c:v>
                </c:pt>
                <c:pt idx="1">
                  <c:v>110.01</c:v>
                </c:pt>
                <c:pt idx="2">
                  <c:v>112.55</c:v>
                </c:pt>
                <c:pt idx="3">
                  <c:v>114.22</c:v>
                </c:pt>
                <c:pt idx="4">
                  <c:v>106.88</c:v>
                </c:pt>
              </c:numCache>
            </c:numRef>
          </c:val>
          <c:extLst>
            <c:ext xmlns:c16="http://schemas.microsoft.com/office/drawing/2014/chart" uri="{C3380CC4-5D6E-409C-BE32-E72D297353CC}">
              <c16:uniqueId val="{00000000-7DDE-4834-B8B9-84D9CA99E8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7DDE-4834-B8B9-84D9CA99E8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30.96</c:v>
                </c:pt>
                <c:pt idx="1">
                  <c:v>32.729999999999997</c:v>
                </c:pt>
                <c:pt idx="2">
                  <c:v>34.17</c:v>
                </c:pt>
                <c:pt idx="3">
                  <c:v>36</c:v>
                </c:pt>
                <c:pt idx="4">
                  <c:v>38.17</c:v>
                </c:pt>
              </c:numCache>
            </c:numRef>
          </c:val>
          <c:extLst>
            <c:ext xmlns:c16="http://schemas.microsoft.com/office/drawing/2014/chart" uri="{C3380CC4-5D6E-409C-BE32-E72D297353CC}">
              <c16:uniqueId val="{00000000-8764-49EB-A6A6-8FFD7C1028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8764-49EB-A6A6-8FFD7C1028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59-49D9-9982-24ABCDB6D5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5659-49D9-9982-24ABCDB6D5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3C-463E-99C0-8CF0FE44AB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C43C-463E-99C0-8CF0FE44AB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27.85</c:v>
                </c:pt>
                <c:pt idx="1">
                  <c:v>35.630000000000003</c:v>
                </c:pt>
                <c:pt idx="2">
                  <c:v>32.090000000000003</c:v>
                </c:pt>
                <c:pt idx="3">
                  <c:v>40.1</c:v>
                </c:pt>
                <c:pt idx="4">
                  <c:v>42.72</c:v>
                </c:pt>
              </c:numCache>
            </c:numRef>
          </c:val>
          <c:extLst>
            <c:ext xmlns:c16="http://schemas.microsoft.com/office/drawing/2014/chart" uri="{C3380CC4-5D6E-409C-BE32-E72D297353CC}">
              <c16:uniqueId val="{00000000-18AD-4835-BD0D-447F3C36F3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18AD-4835-BD0D-447F3C36F3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1302.58</c:v>
                </c:pt>
                <c:pt idx="1">
                  <c:v>1160.05</c:v>
                </c:pt>
                <c:pt idx="2">
                  <c:v>1113.8399999999999</c:v>
                </c:pt>
                <c:pt idx="3">
                  <c:v>1084.6400000000001</c:v>
                </c:pt>
                <c:pt idx="4">
                  <c:v>1073.68</c:v>
                </c:pt>
              </c:numCache>
            </c:numRef>
          </c:val>
          <c:extLst>
            <c:ext xmlns:c16="http://schemas.microsoft.com/office/drawing/2014/chart" uri="{C3380CC4-5D6E-409C-BE32-E72D297353CC}">
              <c16:uniqueId val="{00000000-407B-48C3-9FA4-E8980A02AD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407B-48C3-9FA4-E8980A02AD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99.37</c:v>
                </c:pt>
                <c:pt idx="1">
                  <c:v>98.55</c:v>
                </c:pt>
                <c:pt idx="2">
                  <c:v>98.64</c:v>
                </c:pt>
                <c:pt idx="3">
                  <c:v>98.69</c:v>
                </c:pt>
                <c:pt idx="4">
                  <c:v>98.76</c:v>
                </c:pt>
              </c:numCache>
            </c:numRef>
          </c:val>
          <c:extLst>
            <c:ext xmlns:c16="http://schemas.microsoft.com/office/drawing/2014/chart" uri="{C3380CC4-5D6E-409C-BE32-E72D297353CC}">
              <c16:uniqueId val="{00000000-2669-40A0-97CF-6E687F47AD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2669-40A0-97CF-6E687F47AD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183.34</c:v>
                </c:pt>
                <c:pt idx="1">
                  <c:v>181.83</c:v>
                </c:pt>
                <c:pt idx="2">
                  <c:v>181.58</c:v>
                </c:pt>
                <c:pt idx="3">
                  <c:v>181.82</c:v>
                </c:pt>
                <c:pt idx="4">
                  <c:v>181.92</c:v>
                </c:pt>
              </c:numCache>
            </c:numRef>
          </c:val>
          <c:extLst>
            <c:ext xmlns:c16="http://schemas.microsoft.com/office/drawing/2014/chart" uri="{C3380CC4-5D6E-409C-BE32-E72D297353CC}">
              <c16:uniqueId val="{00000000-F353-4F56-AB0A-26DC020822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F353-4F56-AB0A-26DC020822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J6" sqref="BJ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富山市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D1</v>
      </c>
      <c r="X8" s="59"/>
      <c r="Y8" s="59"/>
      <c r="Z8" s="59"/>
      <c r="AA8" s="59"/>
      <c r="AB8" s="59"/>
      <c r="AC8" s="59"/>
      <c r="AD8" s="60" t="str">
        <f>データ!$M$6</f>
        <v>自治体職員</v>
      </c>
      <c r="AE8" s="60"/>
      <c r="AF8" s="60"/>
      <c r="AG8" s="60"/>
      <c r="AH8" s="60"/>
      <c r="AI8" s="60"/>
      <c r="AJ8" s="60"/>
      <c r="AK8" s="3"/>
      <c r="AL8" s="48">
        <f>データ!S6</f>
        <v>406483</v>
      </c>
      <c r="AM8" s="48"/>
      <c r="AN8" s="48"/>
      <c r="AO8" s="48"/>
      <c r="AP8" s="48"/>
      <c r="AQ8" s="48"/>
      <c r="AR8" s="48"/>
      <c r="AS8" s="48"/>
      <c r="AT8" s="47">
        <f>データ!T6</f>
        <v>1241.7</v>
      </c>
      <c r="AU8" s="47"/>
      <c r="AV8" s="47"/>
      <c r="AW8" s="47"/>
      <c r="AX8" s="47"/>
      <c r="AY8" s="47"/>
      <c r="AZ8" s="47"/>
      <c r="BA8" s="47"/>
      <c r="BB8" s="47">
        <f>データ!U6</f>
        <v>327.36</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52.41</v>
      </c>
      <c r="J10" s="47"/>
      <c r="K10" s="47"/>
      <c r="L10" s="47"/>
      <c r="M10" s="47"/>
      <c r="N10" s="47"/>
      <c r="O10" s="47"/>
      <c r="P10" s="47">
        <f>データ!P6</f>
        <v>18.64</v>
      </c>
      <c r="Q10" s="47"/>
      <c r="R10" s="47"/>
      <c r="S10" s="47"/>
      <c r="T10" s="47"/>
      <c r="U10" s="47"/>
      <c r="V10" s="47"/>
      <c r="W10" s="47">
        <f>データ!Q6</f>
        <v>84.15</v>
      </c>
      <c r="X10" s="47"/>
      <c r="Y10" s="47"/>
      <c r="Z10" s="47"/>
      <c r="AA10" s="47"/>
      <c r="AB10" s="47"/>
      <c r="AC10" s="47"/>
      <c r="AD10" s="48">
        <f>データ!R6</f>
        <v>3080</v>
      </c>
      <c r="AE10" s="48"/>
      <c r="AF10" s="48"/>
      <c r="AG10" s="48"/>
      <c r="AH10" s="48"/>
      <c r="AI10" s="48"/>
      <c r="AJ10" s="48"/>
      <c r="AK10" s="2"/>
      <c r="AL10" s="48">
        <f>データ!V6</f>
        <v>75466</v>
      </c>
      <c r="AM10" s="48"/>
      <c r="AN10" s="48"/>
      <c r="AO10" s="48"/>
      <c r="AP10" s="48"/>
      <c r="AQ10" s="48"/>
      <c r="AR10" s="48"/>
      <c r="AS10" s="48"/>
      <c r="AT10" s="47">
        <f>データ!W6</f>
        <v>25.8</v>
      </c>
      <c r="AU10" s="47"/>
      <c r="AV10" s="47"/>
      <c r="AW10" s="47"/>
      <c r="AX10" s="47"/>
      <c r="AY10" s="47"/>
      <c r="AZ10" s="47"/>
      <c r="BA10" s="47"/>
      <c r="BB10" s="47">
        <f>データ!X6</f>
        <v>2925.04</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JPkud7ywXqELL1pWqfXVQRcDBBwiVC3kOdvT8DmXlsaCPeaI9D9tSe07dtt1txEaPFhWAl6yqApVMZPStP2g==" saltValue="z960GS9Q1TP+C3fwpGJw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162019</v>
      </c>
      <c r="D6" s="19">
        <f t="shared" si="3"/>
        <v>46</v>
      </c>
      <c r="E6" s="19">
        <f t="shared" si="3"/>
        <v>17</v>
      </c>
      <c r="F6" s="19">
        <f t="shared" si="3"/>
        <v>4</v>
      </c>
      <c r="G6" s="19">
        <f t="shared" si="3"/>
        <v>0</v>
      </c>
      <c r="H6" s="19" t="str">
        <f t="shared" si="3"/>
        <v>富山県　富山市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52.41</v>
      </c>
      <c r="P6" s="20">
        <f t="shared" si="3"/>
        <v>18.64</v>
      </c>
      <c r="Q6" s="20">
        <f t="shared" si="3"/>
        <v>84.15</v>
      </c>
      <c r="R6" s="20">
        <f t="shared" si="3"/>
        <v>3080</v>
      </c>
      <c r="S6" s="20">
        <f t="shared" si="3"/>
        <v>406483</v>
      </c>
      <c r="T6" s="20">
        <f t="shared" si="3"/>
        <v>1241.7</v>
      </c>
      <c r="U6" s="20">
        <f t="shared" si="3"/>
        <v>327.36</v>
      </c>
      <c r="V6" s="20">
        <f t="shared" si="3"/>
        <v>75466</v>
      </c>
      <c r="W6" s="20">
        <f t="shared" si="3"/>
        <v>25.8</v>
      </c>
      <c r="X6" s="20">
        <f t="shared" si="3"/>
        <v>2925.04</v>
      </c>
      <c r="Y6" s="21">
        <f>IF(Y7="",NA(),Y7)</f>
        <v>109.74</v>
      </c>
      <c r="Z6" s="21">
        <f t="shared" ref="Z6:AH6" si="4">IF(Z7="",NA(),Z7)</f>
        <v>110.01</v>
      </c>
      <c r="AA6" s="21">
        <f t="shared" si="4"/>
        <v>112.55</v>
      </c>
      <c r="AB6" s="21">
        <f t="shared" si="4"/>
        <v>114.22</v>
      </c>
      <c r="AC6" s="21">
        <f t="shared" si="4"/>
        <v>106.88</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27.85</v>
      </c>
      <c r="AV6" s="21">
        <f t="shared" ref="AV6:BD6" si="6">IF(AV7="",NA(),AV7)</f>
        <v>35.630000000000003</v>
      </c>
      <c r="AW6" s="21">
        <f t="shared" si="6"/>
        <v>32.090000000000003</v>
      </c>
      <c r="AX6" s="21">
        <f t="shared" si="6"/>
        <v>40.1</v>
      </c>
      <c r="AY6" s="21">
        <f t="shared" si="6"/>
        <v>42.72</v>
      </c>
      <c r="AZ6" s="21">
        <f t="shared" si="6"/>
        <v>53.44</v>
      </c>
      <c r="BA6" s="21">
        <f t="shared" si="6"/>
        <v>46.85</v>
      </c>
      <c r="BB6" s="21">
        <f t="shared" si="6"/>
        <v>44.35</v>
      </c>
      <c r="BC6" s="21">
        <f t="shared" si="6"/>
        <v>41.51</v>
      </c>
      <c r="BD6" s="21">
        <f t="shared" si="6"/>
        <v>45.01</v>
      </c>
      <c r="BE6" s="20" t="str">
        <f>IF(BE7="","",IF(BE7="-","【-】","【"&amp;SUBSTITUTE(TEXT(BE7,"#,##0.00"),"-","△")&amp;"】"))</f>
        <v>【48.91】</v>
      </c>
      <c r="BF6" s="21">
        <f>IF(BF7="",NA(),BF7)</f>
        <v>1302.58</v>
      </c>
      <c r="BG6" s="21">
        <f t="shared" ref="BG6:BO6" si="7">IF(BG7="",NA(),BG7)</f>
        <v>1160.05</v>
      </c>
      <c r="BH6" s="21">
        <f t="shared" si="7"/>
        <v>1113.8399999999999</v>
      </c>
      <c r="BI6" s="21">
        <f t="shared" si="7"/>
        <v>1084.6400000000001</v>
      </c>
      <c r="BJ6" s="21">
        <f t="shared" si="7"/>
        <v>1073.68</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99.37</v>
      </c>
      <c r="BR6" s="21">
        <f t="shared" ref="BR6:BZ6" si="8">IF(BR7="",NA(),BR7)</f>
        <v>98.55</v>
      </c>
      <c r="BS6" s="21">
        <f t="shared" si="8"/>
        <v>98.64</v>
      </c>
      <c r="BT6" s="21">
        <f t="shared" si="8"/>
        <v>98.69</v>
      </c>
      <c r="BU6" s="21">
        <f t="shared" si="8"/>
        <v>98.76</v>
      </c>
      <c r="BV6" s="21">
        <f t="shared" si="8"/>
        <v>84.3</v>
      </c>
      <c r="BW6" s="21">
        <f t="shared" si="8"/>
        <v>82.88</v>
      </c>
      <c r="BX6" s="21">
        <f t="shared" si="8"/>
        <v>82.53</v>
      </c>
      <c r="BY6" s="21">
        <f t="shared" si="8"/>
        <v>81.81</v>
      </c>
      <c r="BZ6" s="21">
        <f t="shared" si="8"/>
        <v>82.27</v>
      </c>
      <c r="CA6" s="20" t="str">
        <f>IF(CA7="","",IF(CA7="-","【-】","【"&amp;SUBSTITUTE(TEXT(CA7,"#,##0.00"),"-","△")&amp;"】"))</f>
        <v>【75.33】</v>
      </c>
      <c r="CB6" s="21">
        <f>IF(CB7="",NA(),CB7)</f>
        <v>183.34</v>
      </c>
      <c r="CC6" s="21">
        <f t="shared" ref="CC6:CK6" si="9">IF(CC7="",NA(),CC7)</f>
        <v>181.83</v>
      </c>
      <c r="CD6" s="21">
        <f t="shared" si="9"/>
        <v>181.58</v>
      </c>
      <c r="CE6" s="21">
        <f t="shared" si="9"/>
        <v>181.82</v>
      </c>
      <c r="CF6" s="21">
        <f t="shared" si="9"/>
        <v>181.92</v>
      </c>
      <c r="CG6" s="21">
        <f t="shared" si="9"/>
        <v>185.47</v>
      </c>
      <c r="CH6" s="21">
        <f t="shared" si="9"/>
        <v>187.76</v>
      </c>
      <c r="CI6" s="21">
        <f t="shared" si="9"/>
        <v>190.48</v>
      </c>
      <c r="CJ6" s="21">
        <f t="shared" si="9"/>
        <v>193.59</v>
      </c>
      <c r="CK6" s="21">
        <f t="shared" si="9"/>
        <v>194.42</v>
      </c>
      <c r="CL6" s="20" t="str">
        <f>IF(CL7="","",IF(CL7="-","【-】","【"&amp;SUBSTITUTE(TEXT(CL7,"#,##0.00"),"-","△")&amp;"】"))</f>
        <v>【215.73】</v>
      </c>
      <c r="CM6" s="21">
        <f>IF(CM7="",NA(),CM7)</f>
        <v>61.58</v>
      </c>
      <c r="CN6" s="21">
        <f t="shared" ref="CN6:CV6" si="10">IF(CN7="",NA(),CN7)</f>
        <v>61.23</v>
      </c>
      <c r="CO6" s="21">
        <f t="shared" si="10"/>
        <v>59.87</v>
      </c>
      <c r="CP6" s="21">
        <f t="shared" si="10"/>
        <v>60.98</v>
      </c>
      <c r="CQ6" s="21">
        <f t="shared" si="10"/>
        <v>63.47</v>
      </c>
      <c r="CR6" s="21">
        <f t="shared" si="10"/>
        <v>45.68</v>
      </c>
      <c r="CS6" s="21">
        <f t="shared" si="10"/>
        <v>45.87</v>
      </c>
      <c r="CT6" s="21">
        <f t="shared" si="10"/>
        <v>44.24</v>
      </c>
      <c r="CU6" s="21">
        <f t="shared" si="10"/>
        <v>45.3</v>
      </c>
      <c r="CV6" s="21">
        <f t="shared" si="10"/>
        <v>45.6</v>
      </c>
      <c r="CW6" s="20" t="str">
        <f>IF(CW7="","",IF(CW7="-","【-】","【"&amp;SUBSTITUTE(TEXT(CW7,"#,##0.00"),"-","△")&amp;"】"))</f>
        <v>【43.28】</v>
      </c>
      <c r="CX6" s="21">
        <f>IF(CX7="",NA(),CX7)</f>
        <v>91.36</v>
      </c>
      <c r="CY6" s="21">
        <f t="shared" ref="CY6:DG6" si="11">IF(CY7="",NA(),CY7)</f>
        <v>92.05</v>
      </c>
      <c r="CZ6" s="21">
        <f t="shared" si="11"/>
        <v>92.47</v>
      </c>
      <c r="DA6" s="21">
        <f t="shared" si="11"/>
        <v>92.89</v>
      </c>
      <c r="DB6" s="21">
        <f t="shared" si="11"/>
        <v>93.15</v>
      </c>
      <c r="DC6" s="21">
        <f t="shared" si="11"/>
        <v>87.96</v>
      </c>
      <c r="DD6" s="21">
        <f t="shared" si="11"/>
        <v>87.65</v>
      </c>
      <c r="DE6" s="21">
        <f t="shared" si="11"/>
        <v>88.15</v>
      </c>
      <c r="DF6" s="21">
        <f t="shared" si="11"/>
        <v>88.37</v>
      </c>
      <c r="DG6" s="21">
        <f t="shared" si="11"/>
        <v>88.66</v>
      </c>
      <c r="DH6" s="20" t="str">
        <f>IF(DH7="","",IF(DH7="-","【-】","【"&amp;SUBSTITUTE(TEXT(DH7,"#,##0.00"),"-","△")&amp;"】"))</f>
        <v>【86.21】</v>
      </c>
      <c r="DI6" s="21">
        <f>IF(DI7="",NA(),DI7)</f>
        <v>30.96</v>
      </c>
      <c r="DJ6" s="21">
        <f t="shared" ref="DJ6:DR6" si="12">IF(DJ7="",NA(),DJ7)</f>
        <v>32.729999999999997</v>
      </c>
      <c r="DK6" s="21">
        <f t="shared" si="12"/>
        <v>34.17</v>
      </c>
      <c r="DL6" s="21">
        <f t="shared" si="12"/>
        <v>36</v>
      </c>
      <c r="DM6" s="21">
        <f t="shared" si="12"/>
        <v>38.17</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1">
        <f>IF(EE7="",NA(),EE7)</f>
        <v>0.11</v>
      </c>
      <c r="EF6" s="21">
        <f t="shared" ref="EF6:EN6" si="14">IF(EF7="",NA(),EF7)</f>
        <v>0.32</v>
      </c>
      <c r="EG6" s="21">
        <f t="shared" si="14"/>
        <v>0.03</v>
      </c>
      <c r="EH6" s="20">
        <f t="shared" si="14"/>
        <v>0</v>
      </c>
      <c r="EI6" s="21">
        <f t="shared" si="14"/>
        <v>0.03</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162019</v>
      </c>
      <c r="D7" s="23">
        <v>46</v>
      </c>
      <c r="E7" s="23">
        <v>17</v>
      </c>
      <c r="F7" s="23">
        <v>4</v>
      </c>
      <c r="G7" s="23">
        <v>0</v>
      </c>
      <c r="H7" s="23" t="s">
        <v>96</v>
      </c>
      <c r="I7" s="23" t="s">
        <v>97</v>
      </c>
      <c r="J7" s="23" t="s">
        <v>98</v>
      </c>
      <c r="K7" s="23" t="s">
        <v>99</v>
      </c>
      <c r="L7" s="23" t="s">
        <v>100</v>
      </c>
      <c r="M7" s="23" t="s">
        <v>101</v>
      </c>
      <c r="N7" s="24" t="s">
        <v>102</v>
      </c>
      <c r="O7" s="24">
        <v>52.41</v>
      </c>
      <c r="P7" s="24">
        <v>18.64</v>
      </c>
      <c r="Q7" s="24">
        <v>84.15</v>
      </c>
      <c r="R7" s="24">
        <v>3080</v>
      </c>
      <c r="S7" s="24">
        <v>406483</v>
      </c>
      <c r="T7" s="24">
        <v>1241.7</v>
      </c>
      <c r="U7" s="24">
        <v>327.36</v>
      </c>
      <c r="V7" s="24">
        <v>75466</v>
      </c>
      <c r="W7" s="24">
        <v>25.8</v>
      </c>
      <c r="X7" s="24">
        <v>2925.04</v>
      </c>
      <c r="Y7" s="24">
        <v>109.74</v>
      </c>
      <c r="Z7" s="24">
        <v>110.01</v>
      </c>
      <c r="AA7" s="24">
        <v>112.55</v>
      </c>
      <c r="AB7" s="24">
        <v>114.22</v>
      </c>
      <c r="AC7" s="24">
        <v>106.88</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27.85</v>
      </c>
      <c r="AV7" s="24">
        <v>35.630000000000003</v>
      </c>
      <c r="AW7" s="24">
        <v>32.090000000000003</v>
      </c>
      <c r="AX7" s="24">
        <v>40.1</v>
      </c>
      <c r="AY7" s="24">
        <v>42.72</v>
      </c>
      <c r="AZ7" s="24">
        <v>53.44</v>
      </c>
      <c r="BA7" s="24">
        <v>46.85</v>
      </c>
      <c r="BB7" s="24">
        <v>44.35</v>
      </c>
      <c r="BC7" s="24">
        <v>41.51</v>
      </c>
      <c r="BD7" s="24">
        <v>45.01</v>
      </c>
      <c r="BE7" s="24">
        <v>48.91</v>
      </c>
      <c r="BF7" s="24">
        <v>1302.58</v>
      </c>
      <c r="BG7" s="24">
        <v>1160.05</v>
      </c>
      <c r="BH7" s="24">
        <v>1113.8399999999999</v>
      </c>
      <c r="BI7" s="24">
        <v>1084.6400000000001</v>
      </c>
      <c r="BJ7" s="24">
        <v>1073.68</v>
      </c>
      <c r="BK7" s="24">
        <v>1267.3900000000001</v>
      </c>
      <c r="BL7" s="24">
        <v>1268.6300000000001</v>
      </c>
      <c r="BM7" s="24">
        <v>1283.69</v>
      </c>
      <c r="BN7" s="24">
        <v>1160.22</v>
      </c>
      <c r="BO7" s="24">
        <v>1141.98</v>
      </c>
      <c r="BP7" s="24">
        <v>1156.82</v>
      </c>
      <c r="BQ7" s="24">
        <v>99.37</v>
      </c>
      <c r="BR7" s="24">
        <v>98.55</v>
      </c>
      <c r="BS7" s="24">
        <v>98.64</v>
      </c>
      <c r="BT7" s="24">
        <v>98.69</v>
      </c>
      <c r="BU7" s="24">
        <v>98.76</v>
      </c>
      <c r="BV7" s="24">
        <v>84.3</v>
      </c>
      <c r="BW7" s="24">
        <v>82.88</v>
      </c>
      <c r="BX7" s="24">
        <v>82.53</v>
      </c>
      <c r="BY7" s="24">
        <v>81.81</v>
      </c>
      <c r="BZ7" s="24">
        <v>82.27</v>
      </c>
      <c r="CA7" s="24">
        <v>75.33</v>
      </c>
      <c r="CB7" s="24">
        <v>183.34</v>
      </c>
      <c r="CC7" s="24">
        <v>181.83</v>
      </c>
      <c r="CD7" s="24">
        <v>181.58</v>
      </c>
      <c r="CE7" s="24">
        <v>181.82</v>
      </c>
      <c r="CF7" s="24">
        <v>181.92</v>
      </c>
      <c r="CG7" s="24">
        <v>185.47</v>
      </c>
      <c r="CH7" s="24">
        <v>187.76</v>
      </c>
      <c r="CI7" s="24">
        <v>190.48</v>
      </c>
      <c r="CJ7" s="24">
        <v>193.59</v>
      </c>
      <c r="CK7" s="24">
        <v>194.42</v>
      </c>
      <c r="CL7" s="24">
        <v>215.73</v>
      </c>
      <c r="CM7" s="24">
        <v>61.58</v>
      </c>
      <c r="CN7" s="24">
        <v>61.23</v>
      </c>
      <c r="CO7" s="24">
        <v>59.87</v>
      </c>
      <c r="CP7" s="24">
        <v>60.98</v>
      </c>
      <c r="CQ7" s="24">
        <v>63.47</v>
      </c>
      <c r="CR7" s="24">
        <v>45.68</v>
      </c>
      <c r="CS7" s="24">
        <v>45.87</v>
      </c>
      <c r="CT7" s="24">
        <v>44.24</v>
      </c>
      <c r="CU7" s="24">
        <v>45.3</v>
      </c>
      <c r="CV7" s="24">
        <v>45.6</v>
      </c>
      <c r="CW7" s="24">
        <v>43.28</v>
      </c>
      <c r="CX7" s="24">
        <v>91.36</v>
      </c>
      <c r="CY7" s="24">
        <v>92.05</v>
      </c>
      <c r="CZ7" s="24">
        <v>92.47</v>
      </c>
      <c r="DA7" s="24">
        <v>92.89</v>
      </c>
      <c r="DB7" s="24">
        <v>93.15</v>
      </c>
      <c r="DC7" s="24">
        <v>87.96</v>
      </c>
      <c r="DD7" s="24">
        <v>87.65</v>
      </c>
      <c r="DE7" s="24">
        <v>88.15</v>
      </c>
      <c r="DF7" s="24">
        <v>88.37</v>
      </c>
      <c r="DG7" s="24">
        <v>88.66</v>
      </c>
      <c r="DH7" s="24">
        <v>86.21</v>
      </c>
      <c r="DI7" s="24">
        <v>30.96</v>
      </c>
      <c r="DJ7" s="24">
        <v>32.729999999999997</v>
      </c>
      <c r="DK7" s="24">
        <v>34.17</v>
      </c>
      <c r="DL7" s="24">
        <v>36</v>
      </c>
      <c r="DM7" s="24">
        <v>38.17</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0.11</v>
      </c>
      <c r="EF7" s="24">
        <v>0.32</v>
      </c>
      <c r="EG7" s="24">
        <v>0.03</v>
      </c>
      <c r="EH7" s="24">
        <v>0</v>
      </c>
      <c r="EI7" s="24">
        <v>0.03</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2025-01-24T07:10:52Z</dcterms:created>
  <dcterms:modified xsi:type="dcterms:W3CDTF">2025-01-30T09:10:58Z</dcterms:modified>
  <cp:category/>
</cp:coreProperties>
</file>