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下水道（法適用）\"/>
    </mc:Choice>
  </mc:AlternateContent>
  <xr:revisionPtr revIDLastSave="0" documentId="13_ncr:1_{E8A31CF0-6911-47B9-AF49-F5EEBE64D6B7}" xr6:coauthVersionLast="36" xr6:coauthVersionMax="36" xr10:uidLastSave="{00000000-0000-0000-0000-000000000000}"/>
  <workbookProtection workbookAlgorithmName="SHA-512" workbookHashValue="Xb9kuSWHr2n3fQEqlZx4LwBt0CqafpOmykSRCObX8foqRbFgt0/zLgq0mu8nAe8ZWGeisQFoCK9ipl6KpBqT3g==" workbookSaltValue="QpjIjeN13cvoCMjXNeeeW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D8" i="4"/>
  <c r="I8" i="4"/>
  <c r="B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<sst xmlns="http://schemas.openxmlformats.org/spreadsheetml/2006/main" count="231" uniqueCount="114">
  <si>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</si>
  <si>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</si>
  <si>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</si>
  <si>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</si>
  <si>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</si>
  <si>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</si>
  <si>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</si>
  <si>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</si>
  <si>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</si>
  <si>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</si>
  <si>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</si>
  <si>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</si>
  <si>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</si>
  <si>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</si>
  <si>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</si>
  <si>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</si>
  <si>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</si>
  <si>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</si>
  <si>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</si>
  <si>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</si>
  <si>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</si>
  <si>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</si>
  <si>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</si>
  <si>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</si>
  <si>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</si>
  <si>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</si>
  <si>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</si>
  <si>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</si>
  <si>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</si>
  <si>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</si>
  <si>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</si>
  <si>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</si>
  <si>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</si>
  <si>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</si>
  <si>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</si>
  <si>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</si>
  <si>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</si>
  <si>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</si>
  <si>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</si>
  <si>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</si>
  <si>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</si>
  <si>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</si>
  <si>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</si>
  <si>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</si>
  <si>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</si>
  <si>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</si>
  <si>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</si>
  <si>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</si>
  <si>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</si>
  <si>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</si>
  <si>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</si>
  <si>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</si>
  <si>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</si>
  <si>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</si>
  <si>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</si>
  <si>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</si>
  <si>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</si>
  <si>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</si>
  <si>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</si>
  <si>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</si>
  <si>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</si>
  <si>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</si>
  <si>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</si>
  <si>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</si>
  <si>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</si>
  <si>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</si>
  <si>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</si>
  <si>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</si>
  <si>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</si>
  <si>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</si>
  <si>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</si>
  <si>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</si>
  <si>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</si>
  <si>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</si>
  <si>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</si>
  <si>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</si>
  <si>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</si>
  <si>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</si>
  <si>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</si>
  <si>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</si>
  <si>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</si>
  <si>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</si>
  <si>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</si>
  <si>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</si>
  <si>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</si>
  <si>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</si>
  <si>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</si>
  <si>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</si>
  <si>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</si>
  <si>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</si>
  <si>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</si>
  <si>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</si>
  <si>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</si>
  <si>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</si>
  <si>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</si>
  <si>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</si>
  <si>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</si>
  <si>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</si>
  <si>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</si>
  <si>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</si>
  <si>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</si>
  <si>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</si>
  <si>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</si>
  <si>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</si>
  <si>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</si>
  <si>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</si>
  <si>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</si>
  <si>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</si>
  <si>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</si>
  <si>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</si>
  <si>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</si>
  <si>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は、年によって増減はありますが、経常収支が黒字を示す100％以上を維持しています。これは、収入の面では、主要な財源である下水道収益（使用料収入）が人口減等によりやや減少傾向ではあるものの、横ばいで推移している一方で、費用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・企業債残高対事業規模比率は、企業債の償還を着実に進めているため、類似団体と比べ低い値となっています。今後も引き続き減少していくものと見込んでいます。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・施設利用率については、令和5年度は天候の影響により多少数値は上昇したものの近年では減少傾向にあることから、類似施設の統廃合等を踏まえた効率的な施設運営の検討が必要であると考えます。
・水洗化率は、下水道未接続世帯への啓発活動を継続して取り組み普及促進を図っていることから、未接続世帯の解消とともに若干ではありますが、年々高くなっています。</t>
    <rPh sb="80" eb="83">
      <t>ジンコウゲン</t>
    </rPh>
    <rPh sb="83" eb="84">
      <t>トウ</t>
    </rPh>
    <rPh sb="89" eb="91">
      <t>ゲンショウ</t>
    </rPh>
    <rPh sb="91" eb="93">
      <t>ケイコウ</t>
    </rPh>
    <rPh sb="428" eb="430">
      <t>シセツ</t>
    </rPh>
    <rPh sb="430" eb="433">
      <t>リヨウリツ</t>
    </rPh>
    <rPh sb="439" eb="441">
      <t>レイワ</t>
    </rPh>
    <rPh sb="442" eb="444">
      <t>ネンド</t>
    </rPh>
    <rPh sb="445" eb="447">
      <t>テンコウ</t>
    </rPh>
    <rPh sb="448" eb="450">
      <t>エイキョウ</t>
    </rPh>
    <rPh sb="453" eb="455">
      <t>タショウ</t>
    </rPh>
    <rPh sb="455" eb="457">
      <t>スウチ</t>
    </rPh>
    <rPh sb="458" eb="460">
      <t>ジョウショウ</t>
    </rPh>
    <rPh sb="465" eb="467">
      <t>キンネン</t>
    </rPh>
    <rPh sb="469" eb="471">
      <t>ゲンショウ</t>
    </rPh>
    <rPh sb="471" eb="473">
      <t>ケイコウ</t>
    </rPh>
    <rPh sb="481" eb="483">
      <t>ルイジ</t>
    </rPh>
    <rPh sb="483" eb="485">
      <t>シセツ</t>
    </rPh>
    <rPh sb="486" eb="489">
      <t>トウハイゴウ</t>
    </rPh>
    <rPh sb="489" eb="490">
      <t>トウ</t>
    </rPh>
    <rPh sb="491" eb="492">
      <t>フ</t>
    </rPh>
    <rPh sb="495" eb="498">
      <t>コウリツテキ</t>
    </rPh>
    <rPh sb="499" eb="501">
      <t>シセツ</t>
    </rPh>
    <rPh sb="501" eb="503">
      <t>ウンエイ</t>
    </rPh>
    <rPh sb="504" eb="506">
      <t>ケントウ</t>
    </rPh>
    <rPh sb="507" eb="509">
      <t>ヒツヨウ</t>
    </rPh>
    <rPh sb="513" eb="514">
      <t>カンガ</t>
    </rPh>
    <rPh sb="564" eb="565">
      <t>ミ</t>
    </rPh>
    <rPh sb="570" eb="572">
      <t>カイショウ</t>
    </rPh>
    <rPh sb="576" eb="578">
      <t>ジャッカン</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</si>
  <si>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</si>
  <si>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今後、下水道接続件数の大幅な増加は見込めず、動力費等の経費が上昇していることからも、経営に影響を及ぼすことが懸念されるため、一層の費用削減に努めてまいり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38" eb="40">
      <t>シンチョク</t>
    </rPh>
    <rPh sb="41" eb="42">
      <t>トモナ</t>
    </rPh>
    <rPh sb="149" eb="150">
      <t>トウ</t>
    </rPh>
    <rPh sb="186" eb="188">
      <t>イッソウ</t>
    </rPh>
    <rPh sb="189" eb="193">
      <t>ヒヨウサクゲン</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</si>
</sst>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3.38</c:v>
                </c:pt>
                <c:pt idx="1">
                  <c:v>2.6</c:v>
                </c:pt>
                <c:pt idx="2">
                  <c:v>2.48</c:v>
                </c:pt>
                <c:pt idx="3">
                  <c:v>2.6</c:v>
                </c:pt>
                <c:pt idx="4">
                  <c:v>1.94</c:v>
                </c:pt>
              </c:numCache>
            </c:numRef>
          </c:val>
          <c:extLst>
            <c:ext xmlns:c16="http://schemas.microsoft.com/office/drawing/2014/chart" uri="{C3380CC4-5D6E-409C-BE32-E72D297353CC}">
              <c16:uniqueId val="{00000000-CCAA-460A-9475-779B35B12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CCAA-460A-9475-779B35B12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66.64</c:v>
                </c:pt>
                <c:pt idx="1">
                  <c:v>66.17</c:v>
                </c:pt>
                <c:pt idx="2">
                  <c:v>64.55</c:v>
                </c:pt>
                <c:pt idx="3">
                  <c:v>64.34</c:v>
                </c:pt>
                <c:pt idx="4">
                  <c:v>67.319999999999993</c:v>
                </c:pt>
              </c:numCache>
            </c:numRef>
          </c:val>
          <c:extLst>
            <c:ext xmlns:c16="http://schemas.microsoft.com/office/drawing/2014/chart" uri="{C3380CC4-5D6E-409C-BE32-E72D297353CC}">
              <c16:uniqueId val="{00000000-C5E0-4B18-9CC0-CD6EA46594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C5E0-4B18-9CC0-CD6EA46594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97.23</c:v>
                </c:pt>
                <c:pt idx="1">
                  <c:v>97.36</c:v>
                </c:pt>
                <c:pt idx="2">
                  <c:v>97.49</c:v>
                </c:pt>
                <c:pt idx="3">
                  <c:v>97.65</c:v>
                </c:pt>
                <c:pt idx="4">
                  <c:v>97.84</c:v>
                </c:pt>
              </c:numCache>
            </c:numRef>
          </c:val>
          <c:extLst>
            <c:ext xmlns:c16="http://schemas.microsoft.com/office/drawing/2014/chart" uri="{C3380CC4-5D6E-409C-BE32-E72D297353CC}">
              <c16:uniqueId val="{00000000-DB57-4960-A422-DA7E20662B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DB57-4960-A422-DA7E20662B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117.51</c:v>
                </c:pt>
                <c:pt idx="1">
                  <c:v>116.38</c:v>
                </c:pt>
                <c:pt idx="2">
                  <c:v>116.46</c:v>
                </c:pt>
                <c:pt idx="3">
                  <c:v>115.11</c:v>
                </c:pt>
                <c:pt idx="4">
                  <c:v>112.5</c:v>
                </c:pt>
              </c:numCache>
            </c:numRef>
          </c:val>
          <c:extLst>
            <c:ext xmlns:c16="http://schemas.microsoft.com/office/drawing/2014/chart" uri="{C3380CC4-5D6E-409C-BE32-E72D297353CC}">
              <c16:uniqueId val="{00000000-2765-42E3-860E-C5AE0DD9E1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2765-42E3-860E-C5AE0DD9E1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40.630000000000003</c:v>
                </c:pt>
                <c:pt idx="1">
                  <c:v>42.3</c:v>
                </c:pt>
                <c:pt idx="2">
                  <c:v>43.89</c:v>
                </c:pt>
                <c:pt idx="3">
                  <c:v>45.64</c:v>
                </c:pt>
                <c:pt idx="4">
                  <c:v>47.16</c:v>
                </c:pt>
              </c:numCache>
            </c:numRef>
          </c:val>
          <c:extLst>
            <c:ext xmlns:c16="http://schemas.microsoft.com/office/drawing/2014/chart" uri="{C3380CC4-5D6E-409C-BE32-E72D297353CC}">
              <c16:uniqueId val="{00000000-0E25-4461-BA4D-496723A9BE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0E25-4461-BA4D-496723A9BE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5.52</c:v>
                </c:pt>
                <c:pt idx="1">
                  <c:v>6.42</c:v>
                </c:pt>
                <c:pt idx="2">
                  <c:v>7.4</c:v>
                </c:pt>
                <c:pt idx="3">
                  <c:v>8.18</c:v>
                </c:pt>
                <c:pt idx="4">
                  <c:v>8.99</c:v>
                </c:pt>
              </c:numCache>
            </c:numRef>
          </c:val>
          <c:extLst>
            <c:ext xmlns:c16="http://schemas.microsoft.com/office/drawing/2014/chart" uri="{C3380CC4-5D6E-409C-BE32-E72D297353CC}">
              <c16:uniqueId val="{00000000-EA79-41AB-8750-E070C03F84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EA79-41AB-8750-E070C03F84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30-43F6-B13C-9B5411A9DB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E330-43F6-B13C-9B5411A9DB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29.85</c:v>
                </c:pt>
                <c:pt idx="1">
                  <c:v>38.340000000000003</c:v>
                </c:pt>
                <c:pt idx="2">
                  <c:v>37.770000000000003</c:v>
                </c:pt>
                <c:pt idx="3">
                  <c:v>47.9</c:v>
                </c:pt>
                <c:pt idx="4">
                  <c:v>57.2</c:v>
                </c:pt>
              </c:numCache>
            </c:numRef>
          </c:val>
          <c:extLst>
            <c:ext xmlns:c16="http://schemas.microsoft.com/office/drawing/2014/chart" uri="{C3380CC4-5D6E-409C-BE32-E72D297353CC}">
              <c16:uniqueId val="{00000000-7135-4B01-ACAE-3EBCF4562F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7135-4B01-ACAE-3EBCF4562F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560.29</c:v>
                </c:pt>
                <c:pt idx="1">
                  <c:v>512.77</c:v>
                </c:pt>
                <c:pt idx="2">
                  <c:v>474.64</c:v>
                </c:pt>
                <c:pt idx="3">
                  <c:v>434.16</c:v>
                </c:pt>
                <c:pt idx="4">
                  <c:v>431.3</c:v>
                </c:pt>
              </c:numCache>
            </c:numRef>
          </c:val>
          <c:extLst>
            <c:ext xmlns:c16="http://schemas.microsoft.com/office/drawing/2014/chart" uri="{C3380CC4-5D6E-409C-BE32-E72D297353CC}">
              <c16:uniqueId val="{00000000-7BD5-4918-BBAE-D7E883903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7BD5-4918-BBAE-D7E883903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99.1</c:v>
                </c:pt>
                <c:pt idx="1">
                  <c:v>98.76</c:v>
                </c:pt>
                <c:pt idx="2">
                  <c:v>98.85</c:v>
                </c:pt>
                <c:pt idx="3">
                  <c:v>98.85</c:v>
                </c:pt>
                <c:pt idx="4">
                  <c:v>99.09</c:v>
                </c:pt>
              </c:numCache>
            </c:numRef>
          </c:val>
          <c:extLst>
            <c:ext xmlns:c16="http://schemas.microsoft.com/office/drawing/2014/chart" uri="{C3380CC4-5D6E-409C-BE32-E72D297353CC}">
              <c16:uniqueId val="{00000000-F321-4C20-AC17-47A3E9D9F5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F321-4C20-AC17-47A3E9D9F5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183.81</c:v>
                </c:pt>
                <c:pt idx="1">
                  <c:v>181.45</c:v>
                </c:pt>
                <c:pt idx="2">
                  <c:v>181.21</c:v>
                </c:pt>
                <c:pt idx="3">
                  <c:v>181.52</c:v>
                </c:pt>
                <c:pt idx="4">
                  <c:v>181.32</c:v>
                </c:pt>
              </c:numCache>
            </c:numRef>
          </c:val>
          <c:extLst>
            <c:ext xmlns:c16="http://schemas.microsoft.com/office/drawing/2014/chart" uri="{C3380CC4-5D6E-409C-BE32-E72D297353CC}">
              <c16:uniqueId val="{00000000-F18C-4653-A26B-320DE99486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F18C-4653-A26B-320DE99486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富山市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自治体職員</v>
      </c>
      <c r="AE8" s="60"/>
      <c r="AF8" s="60"/>
      <c r="AG8" s="60"/>
      <c r="AH8" s="60"/>
      <c r="AI8" s="60"/>
      <c r="AJ8" s="60"/>
      <c r="AK8" s="3"/>
      <c r="AL8" s="48">
        <f>データ!S6</f>
        <v>406483</v>
      </c>
      <c r="AM8" s="48"/>
      <c r="AN8" s="48"/>
      <c r="AO8" s="48"/>
      <c r="AP8" s="48"/>
      <c r="AQ8" s="48"/>
      <c r="AR8" s="48"/>
      <c r="AS8" s="48"/>
      <c r="AT8" s="47">
        <f>データ!T6</f>
        <v>1241.7</v>
      </c>
      <c r="AU8" s="47"/>
      <c r="AV8" s="47"/>
      <c r="AW8" s="47"/>
      <c r="AX8" s="47"/>
      <c r="AY8" s="47"/>
      <c r="AZ8" s="47"/>
      <c r="BA8" s="47"/>
      <c r="BB8" s="47">
        <f>データ!U6</f>
        <v>327.36</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66.319999999999993</v>
      </c>
      <c r="J10" s="47"/>
      <c r="K10" s="47"/>
      <c r="L10" s="47"/>
      <c r="M10" s="47"/>
      <c r="N10" s="47"/>
      <c r="O10" s="47"/>
      <c r="P10" s="47">
        <f>データ!P6</f>
        <v>74.819999999999993</v>
      </c>
      <c r="Q10" s="47"/>
      <c r="R10" s="47"/>
      <c r="S10" s="47"/>
      <c r="T10" s="47"/>
      <c r="U10" s="47"/>
      <c r="V10" s="47"/>
      <c r="W10" s="47">
        <f>データ!Q6</f>
        <v>77.58</v>
      </c>
      <c r="X10" s="47"/>
      <c r="Y10" s="47"/>
      <c r="Z10" s="47"/>
      <c r="AA10" s="47"/>
      <c r="AB10" s="47"/>
      <c r="AC10" s="47"/>
      <c r="AD10" s="48">
        <f>データ!R6</f>
        <v>3080</v>
      </c>
      <c r="AE10" s="48"/>
      <c r="AF10" s="48"/>
      <c r="AG10" s="48"/>
      <c r="AH10" s="48"/>
      <c r="AI10" s="48"/>
      <c r="AJ10" s="48"/>
      <c r="AK10" s="2"/>
      <c r="AL10" s="48">
        <f>データ!V6</f>
        <v>302913</v>
      </c>
      <c r="AM10" s="48"/>
      <c r="AN10" s="48"/>
      <c r="AO10" s="48"/>
      <c r="AP10" s="48"/>
      <c r="AQ10" s="48"/>
      <c r="AR10" s="48"/>
      <c r="AS10" s="48"/>
      <c r="AT10" s="47">
        <f>データ!W6</f>
        <v>73.41</v>
      </c>
      <c r="AU10" s="47"/>
      <c r="AV10" s="47"/>
      <c r="AW10" s="47"/>
      <c r="AX10" s="47"/>
      <c r="AY10" s="47"/>
      <c r="AZ10" s="47"/>
      <c r="BA10" s="47"/>
      <c r="BB10" s="47">
        <f>データ!X6</f>
        <v>4126.32</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113</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44di3kcN37N6PAhEpfsZTt9voaVDTq9GOy1r32dDoHhrMaKvR4Y7XNI8XdJBM3AFWzYabRz0zaSRsCWWjMG3w==" saltValue="IdMkWM646gaIGv6ZUkXc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162019</v>
      </c>
      <c r="D6" s="19">
        <f t="shared" si="3"/>
        <v>46</v>
      </c>
      <c r="E6" s="19">
        <f t="shared" si="3"/>
        <v>17</v>
      </c>
      <c r="F6" s="19">
        <f t="shared" si="3"/>
        <v>1</v>
      </c>
      <c r="G6" s="19">
        <f t="shared" si="3"/>
        <v>0</v>
      </c>
      <c r="H6" s="19" t="str">
        <f t="shared" si="3"/>
        <v>富山県　富山市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66.319999999999993</v>
      </c>
      <c r="P6" s="20">
        <f t="shared" si="3"/>
        <v>74.819999999999993</v>
      </c>
      <c r="Q6" s="20">
        <f t="shared" si="3"/>
        <v>77.58</v>
      </c>
      <c r="R6" s="20">
        <f t="shared" si="3"/>
        <v>3080</v>
      </c>
      <c r="S6" s="20">
        <f t="shared" si="3"/>
        <v>406483</v>
      </c>
      <c r="T6" s="20">
        <f t="shared" si="3"/>
        <v>1241.7</v>
      </c>
      <c r="U6" s="20">
        <f t="shared" si="3"/>
        <v>327.36</v>
      </c>
      <c r="V6" s="20">
        <f t="shared" si="3"/>
        <v>302913</v>
      </c>
      <c r="W6" s="20">
        <f t="shared" si="3"/>
        <v>73.41</v>
      </c>
      <c r="X6" s="20">
        <f t="shared" si="3"/>
        <v>4126.32</v>
      </c>
      <c r="Y6" s="21">
        <f>IF(Y7="",NA(),Y7)</f>
        <v>117.51</v>
      </c>
      <c r="Z6" s="21">
        <f t="shared" ref="Z6:AH6" si="4">IF(Z7="",NA(),Z7)</f>
        <v>116.38</v>
      </c>
      <c r="AA6" s="21">
        <f t="shared" si="4"/>
        <v>116.46</v>
      </c>
      <c r="AB6" s="21">
        <f t="shared" si="4"/>
        <v>115.11</v>
      </c>
      <c r="AC6" s="21">
        <f t="shared" si="4"/>
        <v>112.5</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29.85</v>
      </c>
      <c r="AV6" s="21">
        <f t="shared" ref="AV6:BD6" si="6">IF(AV7="",NA(),AV7)</f>
        <v>38.340000000000003</v>
      </c>
      <c r="AW6" s="21">
        <f t="shared" si="6"/>
        <v>37.770000000000003</v>
      </c>
      <c r="AX6" s="21">
        <f t="shared" si="6"/>
        <v>47.9</v>
      </c>
      <c r="AY6" s="21">
        <f t="shared" si="6"/>
        <v>57.2</v>
      </c>
      <c r="AZ6" s="21">
        <f t="shared" si="6"/>
        <v>61.57</v>
      </c>
      <c r="BA6" s="21">
        <f t="shared" si="6"/>
        <v>60.82</v>
      </c>
      <c r="BB6" s="21">
        <f t="shared" si="6"/>
        <v>63.48</v>
      </c>
      <c r="BC6" s="21">
        <f t="shared" si="6"/>
        <v>65.510000000000005</v>
      </c>
      <c r="BD6" s="21">
        <f t="shared" si="6"/>
        <v>72.78</v>
      </c>
      <c r="BE6" s="20" t="str">
        <f>IF(BE7="","",IF(BE7="-","【-】","【"&amp;SUBSTITUTE(TEXT(BE7,"#,##0.00"),"-","△")&amp;"】"))</f>
        <v>【78.43】</v>
      </c>
      <c r="BF6" s="21">
        <f>IF(BF7="",NA(),BF7)</f>
        <v>560.29</v>
      </c>
      <c r="BG6" s="21">
        <f t="shared" ref="BG6:BO6" si="7">IF(BG7="",NA(),BG7)</f>
        <v>512.77</v>
      </c>
      <c r="BH6" s="21">
        <f t="shared" si="7"/>
        <v>474.64</v>
      </c>
      <c r="BI6" s="21">
        <f t="shared" si="7"/>
        <v>434.16</v>
      </c>
      <c r="BJ6" s="21">
        <f t="shared" si="7"/>
        <v>431.3</v>
      </c>
      <c r="BK6" s="21">
        <f t="shared" si="7"/>
        <v>867.39</v>
      </c>
      <c r="BL6" s="21">
        <f t="shared" si="7"/>
        <v>920.83</v>
      </c>
      <c r="BM6" s="21">
        <f t="shared" si="7"/>
        <v>874.02</v>
      </c>
      <c r="BN6" s="21">
        <f t="shared" si="7"/>
        <v>827.43</v>
      </c>
      <c r="BO6" s="21">
        <f t="shared" si="7"/>
        <v>790.32</v>
      </c>
      <c r="BP6" s="20" t="str">
        <f>IF(BP7="","",IF(BP7="-","【-】","【"&amp;SUBSTITUTE(TEXT(BP7,"#,##0.00"),"-","△")&amp;"】"))</f>
        <v>【630.82】</v>
      </c>
      <c r="BQ6" s="21">
        <f>IF(BQ7="",NA(),BQ7)</f>
        <v>99.1</v>
      </c>
      <c r="BR6" s="21">
        <f t="shared" ref="BR6:BZ6" si="8">IF(BR7="",NA(),BR7)</f>
        <v>98.76</v>
      </c>
      <c r="BS6" s="21">
        <f t="shared" si="8"/>
        <v>98.85</v>
      </c>
      <c r="BT6" s="21">
        <f t="shared" si="8"/>
        <v>98.85</v>
      </c>
      <c r="BU6" s="21">
        <f t="shared" si="8"/>
        <v>99.09</v>
      </c>
      <c r="BV6" s="21">
        <f t="shared" si="8"/>
        <v>100.91</v>
      </c>
      <c r="BW6" s="21">
        <f t="shared" si="8"/>
        <v>99.82</v>
      </c>
      <c r="BX6" s="21">
        <f t="shared" si="8"/>
        <v>100.32</v>
      </c>
      <c r="BY6" s="21">
        <f t="shared" si="8"/>
        <v>99.71</v>
      </c>
      <c r="BZ6" s="21">
        <f t="shared" si="8"/>
        <v>98.7</v>
      </c>
      <c r="CA6" s="20" t="str">
        <f>IF(CA7="","",IF(CA7="-","【-】","【"&amp;SUBSTITUTE(TEXT(CA7,"#,##0.00"),"-","△")&amp;"】"))</f>
        <v>【97.81】</v>
      </c>
      <c r="CB6" s="21">
        <f>IF(CB7="",NA(),CB7)</f>
        <v>183.81</v>
      </c>
      <c r="CC6" s="21">
        <f t="shared" ref="CC6:CK6" si="9">IF(CC7="",NA(),CC7)</f>
        <v>181.45</v>
      </c>
      <c r="CD6" s="21">
        <f t="shared" si="9"/>
        <v>181.21</v>
      </c>
      <c r="CE6" s="21">
        <f t="shared" si="9"/>
        <v>181.52</v>
      </c>
      <c r="CF6" s="21">
        <f t="shared" si="9"/>
        <v>181.32</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66.64</v>
      </c>
      <c r="CN6" s="21">
        <f t="shared" ref="CN6:CV6" si="10">IF(CN7="",NA(),CN7)</f>
        <v>66.17</v>
      </c>
      <c r="CO6" s="21">
        <f t="shared" si="10"/>
        <v>64.55</v>
      </c>
      <c r="CP6" s="21">
        <f t="shared" si="10"/>
        <v>64.34</v>
      </c>
      <c r="CQ6" s="21">
        <f t="shared" si="10"/>
        <v>67.319999999999993</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97.23</v>
      </c>
      <c r="CY6" s="21">
        <f t="shared" ref="CY6:DG6" si="11">IF(CY7="",NA(),CY7)</f>
        <v>97.36</v>
      </c>
      <c r="CZ6" s="21">
        <f t="shared" si="11"/>
        <v>97.49</v>
      </c>
      <c r="DA6" s="21">
        <f t="shared" si="11"/>
        <v>97.65</v>
      </c>
      <c r="DB6" s="21">
        <f t="shared" si="11"/>
        <v>97.84</v>
      </c>
      <c r="DC6" s="21">
        <f t="shared" si="11"/>
        <v>94.06</v>
      </c>
      <c r="DD6" s="21">
        <f t="shared" si="11"/>
        <v>94.41</v>
      </c>
      <c r="DE6" s="21">
        <f t="shared" si="11"/>
        <v>94.43</v>
      </c>
      <c r="DF6" s="21">
        <f t="shared" si="11"/>
        <v>94.58</v>
      </c>
      <c r="DG6" s="21">
        <f t="shared" si="11"/>
        <v>94.69</v>
      </c>
      <c r="DH6" s="20" t="str">
        <f>IF(DH7="","",IF(DH7="-","【-】","【"&amp;SUBSTITUTE(TEXT(DH7,"#,##0.00"),"-","△")&amp;"】"))</f>
        <v>【95.91】</v>
      </c>
      <c r="DI6" s="21">
        <f>IF(DI7="",NA(),DI7)</f>
        <v>40.630000000000003</v>
      </c>
      <c r="DJ6" s="21">
        <f t="shared" ref="DJ6:DR6" si="12">IF(DJ7="",NA(),DJ7)</f>
        <v>42.3</v>
      </c>
      <c r="DK6" s="21">
        <f t="shared" si="12"/>
        <v>43.89</v>
      </c>
      <c r="DL6" s="21">
        <f t="shared" si="12"/>
        <v>45.64</v>
      </c>
      <c r="DM6" s="21">
        <f t="shared" si="12"/>
        <v>47.16</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5.52</v>
      </c>
      <c r="DU6" s="21">
        <f t="shared" ref="DU6:EC6" si="13">IF(DU7="",NA(),DU7)</f>
        <v>6.42</v>
      </c>
      <c r="DV6" s="21">
        <f t="shared" si="13"/>
        <v>7.4</v>
      </c>
      <c r="DW6" s="21">
        <f t="shared" si="13"/>
        <v>8.18</v>
      </c>
      <c r="DX6" s="21">
        <f t="shared" si="13"/>
        <v>8.99</v>
      </c>
      <c r="DY6" s="21">
        <f t="shared" si="13"/>
        <v>5.1100000000000003</v>
      </c>
      <c r="DZ6" s="21">
        <f t="shared" si="13"/>
        <v>5.18</v>
      </c>
      <c r="EA6" s="21">
        <f t="shared" si="13"/>
        <v>6.01</v>
      </c>
      <c r="EB6" s="21">
        <f t="shared" si="13"/>
        <v>6.84</v>
      </c>
      <c r="EC6" s="21">
        <f t="shared" si="13"/>
        <v>7.69</v>
      </c>
      <c r="ED6" s="20" t="str">
        <f>IF(ED7="","",IF(ED7="-","【-】","【"&amp;SUBSTITUTE(TEXT(ED7,"#,##0.00"),"-","△")&amp;"】"))</f>
        <v>【8.68】</v>
      </c>
      <c r="EE6" s="21">
        <f>IF(EE7="",NA(),EE7)</f>
        <v>3.38</v>
      </c>
      <c r="EF6" s="21">
        <f t="shared" ref="EF6:EN6" si="14">IF(EF7="",NA(),EF7)</f>
        <v>2.6</v>
      </c>
      <c r="EG6" s="21">
        <f t="shared" si="14"/>
        <v>2.48</v>
      </c>
      <c r="EH6" s="21">
        <f t="shared" si="14"/>
        <v>2.6</v>
      </c>
      <c r="EI6" s="21">
        <f t="shared" si="14"/>
        <v>1.94</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162019</v>
      </c>
      <c r="D7" s="23">
        <v>46</v>
      </c>
      <c r="E7" s="23">
        <v>17</v>
      </c>
      <c r="F7" s="23">
        <v>1</v>
      </c>
      <c r="G7" s="23">
        <v>0</v>
      </c>
      <c r="H7" s="23" t="s">
        <v>95</v>
      </c>
      <c r="I7" s="23" t="s">
        <v>96</v>
      </c>
      <c r="J7" s="23" t="s">
        <v>97</v>
      </c>
      <c r="K7" s="23" t="s">
        <v>98</v>
      </c>
      <c r="L7" s="23" t="s">
        <v>99</v>
      </c>
      <c r="M7" s="23" t="s">
        <v>100</v>
      </c>
      <c r="N7" s="24" t="s">
        <v>101</v>
      </c>
      <c r="O7" s="24">
        <v>66.319999999999993</v>
      </c>
      <c r="P7" s="24">
        <v>74.819999999999993</v>
      </c>
      <c r="Q7" s="24">
        <v>77.58</v>
      </c>
      <c r="R7" s="24">
        <v>3080</v>
      </c>
      <c r="S7" s="24">
        <v>406483</v>
      </c>
      <c r="T7" s="24">
        <v>1241.7</v>
      </c>
      <c r="U7" s="24">
        <v>327.36</v>
      </c>
      <c r="V7" s="24">
        <v>302913</v>
      </c>
      <c r="W7" s="24">
        <v>73.41</v>
      </c>
      <c r="X7" s="24">
        <v>4126.32</v>
      </c>
      <c r="Y7" s="24">
        <v>117.51</v>
      </c>
      <c r="Z7" s="24">
        <v>116.38</v>
      </c>
      <c r="AA7" s="24">
        <v>116.46</v>
      </c>
      <c r="AB7" s="24">
        <v>115.11</v>
      </c>
      <c r="AC7" s="24">
        <v>112.5</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29.85</v>
      </c>
      <c r="AV7" s="24">
        <v>38.340000000000003</v>
      </c>
      <c r="AW7" s="24">
        <v>37.770000000000003</v>
      </c>
      <c r="AX7" s="24">
        <v>47.9</v>
      </c>
      <c r="AY7" s="24">
        <v>57.2</v>
      </c>
      <c r="AZ7" s="24">
        <v>61.57</v>
      </c>
      <c r="BA7" s="24">
        <v>60.82</v>
      </c>
      <c r="BB7" s="24">
        <v>63.48</v>
      </c>
      <c r="BC7" s="24">
        <v>65.510000000000005</v>
      </c>
      <c r="BD7" s="24">
        <v>72.78</v>
      </c>
      <c r="BE7" s="24">
        <v>78.430000000000007</v>
      </c>
      <c r="BF7" s="24">
        <v>560.29</v>
      </c>
      <c r="BG7" s="24">
        <v>512.77</v>
      </c>
      <c r="BH7" s="24">
        <v>474.64</v>
      </c>
      <c r="BI7" s="24">
        <v>434.16</v>
      </c>
      <c r="BJ7" s="24">
        <v>431.3</v>
      </c>
      <c r="BK7" s="24">
        <v>867.39</v>
      </c>
      <c r="BL7" s="24">
        <v>920.83</v>
      </c>
      <c r="BM7" s="24">
        <v>874.02</v>
      </c>
      <c r="BN7" s="24">
        <v>827.43</v>
      </c>
      <c r="BO7" s="24">
        <v>790.32</v>
      </c>
      <c r="BP7" s="24">
        <v>630.82000000000005</v>
      </c>
      <c r="BQ7" s="24">
        <v>99.1</v>
      </c>
      <c r="BR7" s="24">
        <v>98.76</v>
      </c>
      <c r="BS7" s="24">
        <v>98.85</v>
      </c>
      <c r="BT7" s="24">
        <v>98.85</v>
      </c>
      <c r="BU7" s="24">
        <v>99.09</v>
      </c>
      <c r="BV7" s="24">
        <v>100.91</v>
      </c>
      <c r="BW7" s="24">
        <v>99.82</v>
      </c>
      <c r="BX7" s="24">
        <v>100.32</v>
      </c>
      <c r="BY7" s="24">
        <v>99.71</v>
      </c>
      <c r="BZ7" s="24">
        <v>98.7</v>
      </c>
      <c r="CA7" s="24">
        <v>97.81</v>
      </c>
      <c r="CB7" s="24">
        <v>183.81</v>
      </c>
      <c r="CC7" s="24">
        <v>181.45</v>
      </c>
      <c r="CD7" s="24">
        <v>181.21</v>
      </c>
      <c r="CE7" s="24">
        <v>181.52</v>
      </c>
      <c r="CF7" s="24">
        <v>181.32</v>
      </c>
      <c r="CG7" s="24">
        <v>158.04</v>
      </c>
      <c r="CH7" s="24">
        <v>156.77000000000001</v>
      </c>
      <c r="CI7" s="24">
        <v>157.63999999999999</v>
      </c>
      <c r="CJ7" s="24">
        <v>159.59</v>
      </c>
      <c r="CK7" s="24">
        <v>160.65</v>
      </c>
      <c r="CL7" s="24">
        <v>138.75</v>
      </c>
      <c r="CM7" s="24">
        <v>66.64</v>
      </c>
      <c r="CN7" s="24">
        <v>66.17</v>
      </c>
      <c r="CO7" s="24">
        <v>64.55</v>
      </c>
      <c r="CP7" s="24">
        <v>64.34</v>
      </c>
      <c r="CQ7" s="24">
        <v>67.319999999999993</v>
      </c>
      <c r="CR7" s="24">
        <v>66.78</v>
      </c>
      <c r="CS7" s="24">
        <v>67</v>
      </c>
      <c r="CT7" s="24">
        <v>66.650000000000006</v>
      </c>
      <c r="CU7" s="24">
        <v>64.45</v>
      </c>
      <c r="CV7" s="24">
        <v>65.11</v>
      </c>
      <c r="CW7" s="24">
        <v>58.94</v>
      </c>
      <c r="CX7" s="24">
        <v>97.23</v>
      </c>
      <c r="CY7" s="24">
        <v>97.36</v>
      </c>
      <c r="CZ7" s="24">
        <v>97.49</v>
      </c>
      <c r="DA7" s="24">
        <v>97.65</v>
      </c>
      <c r="DB7" s="24">
        <v>97.84</v>
      </c>
      <c r="DC7" s="24">
        <v>94.06</v>
      </c>
      <c r="DD7" s="24">
        <v>94.41</v>
      </c>
      <c r="DE7" s="24">
        <v>94.43</v>
      </c>
      <c r="DF7" s="24">
        <v>94.58</v>
      </c>
      <c r="DG7" s="24">
        <v>94.69</v>
      </c>
      <c r="DH7" s="24">
        <v>95.91</v>
      </c>
      <c r="DI7" s="24">
        <v>40.630000000000003</v>
      </c>
      <c r="DJ7" s="24">
        <v>42.3</v>
      </c>
      <c r="DK7" s="24">
        <v>43.89</v>
      </c>
      <c r="DL7" s="24">
        <v>45.64</v>
      </c>
      <c r="DM7" s="24">
        <v>47.16</v>
      </c>
      <c r="DN7" s="24">
        <v>34.33</v>
      </c>
      <c r="DO7" s="24">
        <v>34.15</v>
      </c>
      <c r="DP7" s="24">
        <v>35.53</v>
      </c>
      <c r="DQ7" s="24">
        <v>37.51</v>
      </c>
      <c r="DR7" s="24">
        <v>38.869999999999997</v>
      </c>
      <c r="DS7" s="24">
        <v>41.09</v>
      </c>
      <c r="DT7" s="24">
        <v>5.52</v>
      </c>
      <c r="DU7" s="24">
        <v>6.42</v>
      </c>
      <c r="DV7" s="24">
        <v>7.4</v>
      </c>
      <c r="DW7" s="24">
        <v>8.18</v>
      </c>
      <c r="DX7" s="24">
        <v>8.99</v>
      </c>
      <c r="DY7" s="24">
        <v>5.1100000000000003</v>
      </c>
      <c r="DZ7" s="24">
        <v>5.18</v>
      </c>
      <c r="EA7" s="24">
        <v>6.01</v>
      </c>
      <c r="EB7" s="24">
        <v>6.84</v>
      </c>
      <c r="EC7" s="24">
        <v>7.69</v>
      </c>
      <c r="ED7" s="24">
        <v>8.68</v>
      </c>
      <c r="EE7" s="24">
        <v>3.38</v>
      </c>
      <c r="EF7" s="24">
        <v>2.6</v>
      </c>
      <c r="EG7" s="24">
        <v>2.48</v>
      </c>
      <c r="EH7" s="24">
        <v>2.6</v>
      </c>
      <c r="EI7" s="24">
        <v>1.94</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2025-01-24T07:01:25Z</dcterms:created>
  <dcterms:modified xsi:type="dcterms:W3CDTF">2025-01-30T09:09:43Z</dcterms:modified>
  <cp:category/>
</cp:coreProperties>
</file>