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2"/>
  <workbookPr/>
  <mc:AlternateContent xmlns:mc="http://schemas.openxmlformats.org/markup-compatibility/2006">
    <mc:Choice Requires="x15">
      <x15ac:absPath xmlns:x15ac="http://schemas.microsoft.com/office/spreadsheetml/2010/11/ac" url="\\oysv\上下水道課\【下水道】\☆調査関係\R05\R6.1.18_【依頼】公営企業に係る経営比較分析表（令和４年度決算）の分析について\02回答\"/>
    </mc:Choice>
  </mc:AlternateContent>
  <xr:revisionPtr revIDLastSave="0" documentId="13_ncr:1_{93E7F62C-E8EF-4587-98F5-9A755B600C0D}" xr6:coauthVersionLast="36" xr6:coauthVersionMax="36" xr10:uidLastSave="{00000000-0000-0000-0000-000000000000}"/>
  <workbookProtection workbookAlgorithmName="SHA-512" workbookHashValue="f4nkx10Ua82CajobJ3GPJ1xOkY5Rmg6DtMyqpywknzY1ToEDMKQHCJ3dB+aoXnDsVDxVxEljYA7IMYLXi+uV1g==" workbookSaltValue="kTt7UzlA1KNcQWgjJVxUow==" workbookSpinCount="100000" lockStructure="1"/>
  <bookViews>
    <workbookView xWindow="0" yWindow="0" windowWidth="15360" windowHeight="763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AT10" i="4" s="1"/>
  <c r="V6" i="5"/>
  <c r="AL10" i="4" s="1"/>
  <c r="U6" i="5"/>
  <c r="T6" i="5"/>
  <c r="S6" i="5"/>
  <c r="R6" i="5"/>
  <c r="AD10" i="4" s="1"/>
  <c r="Q6" i="5"/>
  <c r="P6" i="5"/>
  <c r="O6" i="5"/>
  <c r="I10" i="4" s="1"/>
  <c r="N6" i="5"/>
  <c r="B10" i="4" s="1"/>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I85" i="4"/>
  <c r="H85" i="4"/>
  <c r="G85" i="4"/>
  <c r="E85" i="4"/>
  <c r="BB10" i="4"/>
  <c r="W10" i="4"/>
  <c r="P10" i="4"/>
  <c r="BB8" i="4"/>
  <c r="AT8" i="4"/>
  <c r="AL8" i="4"/>
  <c r="AD8" i="4"/>
  <c r="W8" i="4"/>
  <c r="P8" i="4"/>
  <c r="I8" i="4"/>
  <c r="B8" i="4"/>
  <c r="B6" i="4"/>
</calcChain>
</file>

<file path=xl/sharedStrings.xml><?xml version="1.0" encoding="utf-8"?>
<sst xmlns="http://schemas.openxmlformats.org/spreadsheetml/2006/main" count="278" uniqueCount="116">
  <si>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</si>
  <si>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</si>
  <si>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</si>
  <si>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</si>
  <si>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</si>
  <si>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</si>
  <si>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</si>
  <si>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</si>
  <si>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</si>
  <si>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</si>
  <si>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</si>
  <si>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</si>
  <si>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</si>
  <si>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</si>
  <si>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</si>
  <si>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</si>
  <si>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</si>
  <si>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</si>
  <si>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</si>
  <si>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</si>
  <si>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</si>
  <si>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</si>
  <si>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</si>
  <si>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</si>
  <si>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</si>
  <si>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</si>
  <si>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</si>
  <si>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</si>
  <si>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</si>
  <si>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</si>
  <si>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</si>
  <si>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</si>
  <si>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</si>
  <si>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</si>
  <si>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</si>
  <si>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</si>
  <si>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</si>
  <si>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</si>
  <si>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</si>
  <si>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</si>
  <si>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</si>
  <si>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</si>
  <si>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</si>
  <si>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</si>
  <si>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</si>
  <si>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</si>
  <si>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</si>
  <si>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</si>
  <si>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</si>
  <si>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</si>
  <si>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</si>
  <si>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</si>
  <si>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</si>
  <si>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</si>
  <si>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</si>
  <si>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</si>
  <si>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</si>
  <si>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</si>
  <si>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</si>
  <si>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</si>
  <si>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</si>
  <si>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</si>
  <si>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</si>
  <si>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</si>
  <si>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</si>
  <si>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</si>
  <si>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</si>
  <si>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</si>
  <si>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</si>
  <si>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</si>
  <si>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</si>
  <si>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</si>
  <si>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</si>
  <si>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</si>
  <si>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</si>
  <si>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</si>
  <si>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</si>
  <si>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</si>
  <si>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</si>
  <si>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</si>
  <si>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</si>
  <si>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</si>
  <si>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</si>
  <si>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</si>
  <si>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</si>
  <si>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</si>
  <si>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</si>
  <si>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</si>
  <si>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</si>
  <si>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</si>
  <si>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</si>
  <si>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</si>
  <si>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</si>
  <si>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</si>
  <si>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</si>
  <si>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</si>
  <si>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富山県　小矢部市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</si>
  <si>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</si>
  <si>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</si>
  <si>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</si>
  <si>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</si>
  <si>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</si>
  <si>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</si>
  <si>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</si>
  <si>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</si>
  <si>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</si>
  <si>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</si>
  <si>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</si>
  <si>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</si>
  <si>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</si>
  <si>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</si>
  <si>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</si>
  <si>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</si>
  <si>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④企業債残高対事業規模比率
　類似団体平均値の4倍以上となっており、その要因としては、投資効率の低さから高水準となっている投資規模に対して使用料水準が低いことや、国の提唱する『汚水処理10年概成』に向けて下水道を整備中であることが挙げられる。前年度から大きく増加している要因は、一般会計負担比率の見直しにある。</t>
    <phoneticPr fontId="4"/>
  </si>
  <si>
    <t>①有形固定資産減価償却率
　法適用後の経過年数が少ないため、類似団体平均値を下回っている。
②管渠老朽化率及び③管渠改善率
　法定耐用年数(50年)を経過した管渠はなく、改築・更新時期を迎える段階にはない。（H6.3.31供用開始)</t>
    <phoneticPr fontId="4"/>
  </si>
  <si>
    <t>　投資効率の低さから高水準となっている投資規模に対して使用料水準が低いことにより生ずる資金不足は、専ら一般会計からの多額の繰出金(基準外の繰出しを含む。)、すなわち公費で解消されており、これらの原資が市税であることを踏まえれば、建設整備が完了し、施設更新・維持管理に移行する時期には、適正な使用料水準への見直しを検討する必要がある。
　また、現在計画している下水道未普及地域への施設整備においても、使用料水準と投資効率とを十分に比較検討し、汚水処理の整備手法を含めた更なる見直しを行うことも必要である。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</si>
</sst>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A731-483F-804E-BE3F2D354091}"/>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0.39</c:v>
                </c:pt>
                <c:pt idx="3">
                  <c:v>0.1</c:v>
                </c:pt>
                <c:pt idx="4">
                  <c:v>0.08</c:v>
                </c:pt>
              </c:numCache>
            </c:numRef>
          </c:val>
          <c:smooth val="0"/>
          <c:extLst>
            <c:ext xmlns:c16="http://schemas.microsoft.com/office/drawing/2014/chart" uri="{C3380CC4-5D6E-409C-BE32-E72D297353CC}">
              <c16:uniqueId val="{00000001-A731-483F-804E-BE3F2D354091}"/>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134-4218-99BA-EEA986C8CEFD}"/>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42.4</c:v>
                </c:pt>
                <c:pt idx="3">
                  <c:v>42.28</c:v>
                </c:pt>
                <c:pt idx="4">
                  <c:v>41.06</c:v>
                </c:pt>
              </c:numCache>
            </c:numRef>
          </c:val>
          <c:smooth val="0"/>
          <c:extLst>
            <c:ext xmlns:c16="http://schemas.microsoft.com/office/drawing/2014/chart" uri="{C3380CC4-5D6E-409C-BE32-E72D297353CC}">
              <c16:uniqueId val="{00000001-9134-4218-99BA-EEA986C8CEFD}"/>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74.739999999999995</c:v>
                </c:pt>
                <c:pt idx="3">
                  <c:v>73.22</c:v>
                </c:pt>
                <c:pt idx="4">
                  <c:v>74.88</c:v>
                </c:pt>
              </c:numCache>
            </c:numRef>
          </c:val>
          <c:extLst>
            <c:ext xmlns:c16="http://schemas.microsoft.com/office/drawing/2014/chart" uri="{C3380CC4-5D6E-409C-BE32-E72D297353CC}">
              <c16:uniqueId val="{00000000-EDCB-4D70-8AD0-4642033D3AB2}"/>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84.19</c:v>
                </c:pt>
                <c:pt idx="3">
                  <c:v>84.34</c:v>
                </c:pt>
                <c:pt idx="4">
                  <c:v>84.34</c:v>
                </c:pt>
              </c:numCache>
            </c:numRef>
          </c:val>
          <c:smooth val="0"/>
          <c:extLst>
            <c:ext xmlns:c16="http://schemas.microsoft.com/office/drawing/2014/chart" uri="{C3380CC4-5D6E-409C-BE32-E72D297353CC}">
              <c16:uniqueId val="{00000001-EDCB-4D70-8AD0-4642033D3AB2}"/>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98.83</c:v>
                </c:pt>
                <c:pt idx="3">
                  <c:v>102.55</c:v>
                </c:pt>
                <c:pt idx="4">
                  <c:v>102.11</c:v>
                </c:pt>
              </c:numCache>
            </c:numRef>
          </c:val>
          <c:extLst>
            <c:ext xmlns:c16="http://schemas.microsoft.com/office/drawing/2014/chart" uri="{C3380CC4-5D6E-409C-BE32-E72D297353CC}">
              <c16:uniqueId val="{00000000-2C3B-464D-9427-FEDF9BDF757F}"/>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105.78</c:v>
                </c:pt>
                <c:pt idx="3">
                  <c:v>106.09</c:v>
                </c:pt>
                <c:pt idx="4">
                  <c:v>106.44</c:v>
                </c:pt>
              </c:numCache>
            </c:numRef>
          </c:val>
          <c:smooth val="0"/>
          <c:extLst>
            <c:ext xmlns:c16="http://schemas.microsoft.com/office/drawing/2014/chart" uri="{C3380CC4-5D6E-409C-BE32-E72D297353CC}">
              <c16:uniqueId val="{00000001-2C3B-464D-9427-FEDF9BDF757F}"/>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3.07</c:v>
                </c:pt>
                <c:pt idx="3">
                  <c:v>5.48</c:v>
                </c:pt>
                <c:pt idx="4">
                  <c:v>7.81</c:v>
                </c:pt>
              </c:numCache>
            </c:numRef>
          </c:val>
          <c:extLst>
            <c:ext xmlns:c16="http://schemas.microsoft.com/office/drawing/2014/chart" uri="{C3380CC4-5D6E-409C-BE32-E72D297353CC}">
              <c16:uniqueId val="{00000000-DA1B-4024-8EE0-5AC022DB4E13}"/>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21.36</c:v>
                </c:pt>
                <c:pt idx="3">
                  <c:v>22.79</c:v>
                </c:pt>
                <c:pt idx="4">
                  <c:v>24.8</c:v>
                </c:pt>
              </c:numCache>
            </c:numRef>
          </c:val>
          <c:smooth val="0"/>
          <c:extLst>
            <c:ext xmlns:c16="http://schemas.microsoft.com/office/drawing/2014/chart" uri="{C3380CC4-5D6E-409C-BE32-E72D297353CC}">
              <c16:uniqueId val="{00000001-DA1B-4024-8EE0-5AC022DB4E13}"/>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227F-4200-B471-F3FE494E1B88}"/>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0.01</c:v>
                </c:pt>
                <c:pt idx="3">
                  <c:v>0.01</c:v>
                </c:pt>
                <c:pt idx="4">
                  <c:v>0.02</c:v>
                </c:pt>
              </c:numCache>
            </c:numRef>
          </c:val>
          <c:smooth val="0"/>
          <c:extLst>
            <c:ext xmlns:c16="http://schemas.microsoft.com/office/drawing/2014/chart" uri="{C3380CC4-5D6E-409C-BE32-E72D297353CC}">
              <c16:uniqueId val="{00000001-227F-4200-B471-F3FE494E1B88}"/>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6E5D-4828-BBD6-3D06BD75ABCF}"/>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63.96</c:v>
                </c:pt>
                <c:pt idx="3">
                  <c:v>69.42</c:v>
                </c:pt>
                <c:pt idx="4">
                  <c:v>72.86</c:v>
                </c:pt>
              </c:numCache>
            </c:numRef>
          </c:val>
          <c:smooth val="0"/>
          <c:extLst>
            <c:ext xmlns:c16="http://schemas.microsoft.com/office/drawing/2014/chart" uri="{C3380CC4-5D6E-409C-BE32-E72D297353CC}">
              <c16:uniqueId val="{00000001-6E5D-4828-BBD6-3D06BD75ABCF}"/>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48.6</c:v>
                </c:pt>
                <c:pt idx="3">
                  <c:v>45.48</c:v>
                </c:pt>
                <c:pt idx="4">
                  <c:v>43.31</c:v>
                </c:pt>
              </c:numCache>
            </c:numRef>
          </c:val>
          <c:extLst>
            <c:ext xmlns:c16="http://schemas.microsoft.com/office/drawing/2014/chart" uri="{C3380CC4-5D6E-409C-BE32-E72D297353CC}">
              <c16:uniqueId val="{00000000-6252-49D0-8A97-753643F9B41C}"/>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44.24</c:v>
                </c:pt>
                <c:pt idx="3">
                  <c:v>43.07</c:v>
                </c:pt>
                <c:pt idx="4">
                  <c:v>45.42</c:v>
                </c:pt>
              </c:numCache>
            </c:numRef>
          </c:val>
          <c:smooth val="0"/>
          <c:extLst>
            <c:ext xmlns:c16="http://schemas.microsoft.com/office/drawing/2014/chart" uri="{C3380CC4-5D6E-409C-BE32-E72D297353CC}">
              <c16:uniqueId val="{00000001-6252-49D0-8A97-753643F9B41C}"/>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3957.47</c:v>
                </c:pt>
                <c:pt idx="3">
                  <c:v>3281.1</c:v>
                </c:pt>
                <c:pt idx="4">
                  <c:v>4621.87</c:v>
                </c:pt>
              </c:numCache>
            </c:numRef>
          </c:val>
          <c:extLst>
            <c:ext xmlns:c16="http://schemas.microsoft.com/office/drawing/2014/chart" uri="{C3380CC4-5D6E-409C-BE32-E72D297353CC}">
              <c16:uniqueId val="{00000000-2EEF-4266-8691-C88870E3B50F}"/>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1258.43</c:v>
                </c:pt>
                <c:pt idx="3">
                  <c:v>1163.75</c:v>
                </c:pt>
                <c:pt idx="4">
                  <c:v>1195.47</c:v>
                </c:pt>
              </c:numCache>
            </c:numRef>
          </c:val>
          <c:smooth val="0"/>
          <c:extLst>
            <c:ext xmlns:c16="http://schemas.microsoft.com/office/drawing/2014/chart" uri="{C3380CC4-5D6E-409C-BE32-E72D297353CC}">
              <c16:uniqueId val="{00000001-2EEF-4266-8691-C88870E3B50F}"/>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98.63</c:v>
                </c:pt>
                <c:pt idx="3">
                  <c:v>96.61</c:v>
                </c:pt>
                <c:pt idx="4">
                  <c:v>92.02</c:v>
                </c:pt>
              </c:numCache>
            </c:numRef>
          </c:val>
          <c:extLst>
            <c:ext xmlns:c16="http://schemas.microsoft.com/office/drawing/2014/chart" uri="{C3380CC4-5D6E-409C-BE32-E72D297353CC}">
              <c16:uniqueId val="{00000000-AFCE-4761-A669-874F52D3A9A1}"/>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73.36</c:v>
                </c:pt>
                <c:pt idx="3">
                  <c:v>72.599999999999994</c:v>
                </c:pt>
                <c:pt idx="4">
                  <c:v>69.430000000000007</c:v>
                </c:pt>
              </c:numCache>
            </c:numRef>
          </c:val>
          <c:smooth val="0"/>
          <c:extLst>
            <c:ext xmlns:c16="http://schemas.microsoft.com/office/drawing/2014/chart" uri="{C3380CC4-5D6E-409C-BE32-E72D297353CC}">
              <c16:uniqueId val="{00000001-AFCE-4761-A669-874F52D3A9A1}"/>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158.52000000000001</c:v>
                </c:pt>
                <c:pt idx="3">
                  <c:v>163.47</c:v>
                </c:pt>
                <c:pt idx="4">
                  <c:v>168.82</c:v>
                </c:pt>
              </c:numCache>
            </c:numRef>
          </c:val>
          <c:extLst>
            <c:ext xmlns:c16="http://schemas.microsoft.com/office/drawing/2014/chart" uri="{C3380CC4-5D6E-409C-BE32-E72D297353CC}">
              <c16:uniqueId val="{00000000-60ED-4300-B8F6-B48BC1B702E3}"/>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224.88</c:v>
                </c:pt>
                <c:pt idx="3">
                  <c:v>228.64</c:v>
                </c:pt>
                <c:pt idx="4">
                  <c:v>239.46</c:v>
                </c:pt>
              </c:numCache>
            </c:numRef>
          </c:val>
          <c:smooth val="0"/>
          <c:extLst>
            <c:ext xmlns:c16="http://schemas.microsoft.com/office/drawing/2014/chart" uri="{C3380CC4-5D6E-409C-BE32-E72D297353CC}">
              <c16:uniqueId val="{00000001-60ED-4300-B8F6-B48BC1B702E3}"/>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【104.54】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【44.25】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【1,182.11】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【42.22】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【220.62】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【28.00】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S61" zoomScale="75" zoomScaleNormal="75" workbookViewId="0">
      <selection activeCell="BI86" sqref="BI8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0" t="s">
        <v>0</v>
      </c>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c r="AI2" s="70"/>
      <c r="AJ2" s="70"/>
      <c r="AK2" s="70"/>
      <c r="AL2" s="70"/>
      <c r="AM2" s="70"/>
      <c r="AN2" s="70"/>
      <c r="AO2" s="70"/>
      <c r="AP2" s="70"/>
      <c r="AQ2" s="70"/>
      <c r="AR2" s="70"/>
      <c r="AS2" s="70"/>
      <c r="AT2" s="70"/>
      <c r="AU2" s="70"/>
      <c r="AV2" s="70"/>
      <c r="AW2" s="70"/>
      <c r="AX2" s="70"/>
      <c r="AY2" s="70"/>
      <c r="AZ2" s="70"/>
      <c r="BA2" s="70"/>
      <c r="BB2" s="70"/>
      <c r="BC2" s="70"/>
      <c r="BD2" s="70"/>
      <c r="BE2" s="70"/>
      <c r="BF2" s="70"/>
      <c r="BG2" s="70"/>
      <c r="BH2" s="70"/>
      <c r="BI2" s="70"/>
      <c r="BJ2" s="70"/>
      <c r="BK2" s="70"/>
      <c r="BL2" s="70"/>
      <c r="BM2" s="70"/>
      <c r="BN2" s="70"/>
      <c r="BO2" s="70"/>
      <c r="BP2" s="70"/>
      <c r="BQ2" s="70"/>
      <c r="BR2" s="70"/>
      <c r="BS2" s="70"/>
      <c r="BT2" s="70"/>
      <c r="BU2" s="70"/>
      <c r="BV2" s="70"/>
      <c r="BW2" s="70"/>
      <c r="BX2" s="70"/>
      <c r="BY2" s="70"/>
      <c r="BZ2" s="70"/>
    </row>
    <row r="3" spans="1:78" ht="9.75" customHeight="1" x14ac:dyDescent="0.15">
      <c r="A3" s="2"/>
      <c r="B3" s="70"/>
      <c r="C3" s="70"/>
      <c r="D3" s="70"/>
      <c r="E3" s="70"/>
      <c r="F3" s="70"/>
      <c r="G3" s="70"/>
      <c r="H3" s="70"/>
      <c r="I3" s="70"/>
      <c r="J3" s="70"/>
      <c r="K3" s="70"/>
      <c r="L3" s="70"/>
      <c r="M3" s="70"/>
      <c r="N3" s="70"/>
      <c r="O3" s="70"/>
      <c r="P3" s="70"/>
      <c r="Q3" s="70"/>
      <c r="R3" s="70"/>
      <c r="S3" s="70"/>
      <c r="T3" s="70"/>
      <c r="U3" s="70"/>
      <c r="V3" s="70"/>
      <c r="W3" s="70"/>
      <c r="X3" s="70"/>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row>
    <row r="4" spans="1:78" ht="9.75" customHeight="1" x14ac:dyDescent="0.15">
      <c r="A4" s="2"/>
      <c r="B4" s="70"/>
      <c r="C4" s="70"/>
      <c r="D4" s="70"/>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70"/>
      <c r="AH4" s="70"/>
      <c r="AI4" s="70"/>
      <c r="AJ4" s="70"/>
      <c r="AK4" s="70"/>
      <c r="AL4" s="70"/>
      <c r="AM4" s="70"/>
      <c r="AN4" s="70"/>
      <c r="AO4" s="70"/>
      <c r="AP4" s="70"/>
      <c r="AQ4" s="70"/>
      <c r="AR4" s="70"/>
      <c r="AS4" s="70"/>
      <c r="AT4" s="70"/>
      <c r="AU4" s="70"/>
      <c r="AV4" s="70"/>
      <c r="AW4" s="70"/>
      <c r="AX4" s="70"/>
      <c r="AY4" s="70"/>
      <c r="AZ4" s="70"/>
      <c r="BA4" s="70"/>
      <c r="BB4" s="70"/>
      <c r="BC4" s="70"/>
      <c r="BD4" s="70"/>
      <c r="BE4" s="70"/>
      <c r="BF4" s="70"/>
      <c r="BG4" s="70"/>
      <c r="BH4" s="70"/>
      <c r="BI4" s="70"/>
      <c r="BJ4" s="70"/>
      <c r="BK4" s="70"/>
      <c r="BL4" s="70"/>
      <c r="BM4" s="70"/>
      <c r="BN4" s="70"/>
      <c r="BO4" s="70"/>
      <c r="BP4" s="70"/>
      <c r="BQ4" s="70"/>
      <c r="BR4" s="70"/>
      <c r="BS4" s="70"/>
      <c r="BT4" s="70"/>
      <c r="BU4" s="70"/>
      <c r="BV4" s="70"/>
      <c r="BW4" s="70"/>
      <c r="BX4" s="70"/>
      <c r="BY4" s="70"/>
      <c r="BZ4" s="7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1" t="str">
        <f>データ!H6</f>
        <v>富山県　小矢部市</v>
      </c>
      <c r="C6" s="71"/>
      <c r="D6" s="71"/>
      <c r="E6" s="71"/>
      <c r="F6" s="71"/>
      <c r="G6" s="71"/>
      <c r="H6" s="71"/>
      <c r="I6" s="71"/>
      <c r="J6" s="71"/>
      <c r="K6" s="71"/>
      <c r="L6" s="71"/>
      <c r="M6" s="71"/>
      <c r="N6" s="71"/>
      <c r="O6" s="71"/>
      <c r="P6" s="71"/>
      <c r="Q6" s="71"/>
      <c r="R6" s="71"/>
      <c r="S6" s="71"/>
      <c r="T6" s="71"/>
      <c r="U6" s="71"/>
      <c r="V6" s="71"/>
      <c r="W6" s="71"/>
      <c r="X6" s="71"/>
      <c r="Y6" s="71"/>
      <c r="Z6" s="71"/>
      <c r="AA6" s="71"/>
      <c r="AB6" s="71"/>
      <c r="AC6" s="7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0" t="s">
        <v>1</v>
      </c>
      <c r="C7" s="60"/>
      <c r="D7" s="60"/>
      <c r="E7" s="60"/>
      <c r="F7" s="60"/>
      <c r="G7" s="60"/>
      <c r="H7" s="60"/>
      <c r="I7" s="60" t="s">
        <v>2</v>
      </c>
      <c r="J7" s="60"/>
      <c r="K7" s="60"/>
      <c r="L7" s="60"/>
      <c r="M7" s="60"/>
      <c r="N7" s="60"/>
      <c r="O7" s="60"/>
      <c r="P7" s="60" t="s">
        <v>3</v>
      </c>
      <c r="Q7" s="60"/>
      <c r="R7" s="60"/>
      <c r="S7" s="60"/>
      <c r="T7" s="60"/>
      <c r="U7" s="60"/>
      <c r="V7" s="60"/>
      <c r="W7" s="60" t="s">
        <v>4</v>
      </c>
      <c r="X7" s="60"/>
      <c r="Y7" s="60"/>
      <c r="Z7" s="60"/>
      <c r="AA7" s="60"/>
      <c r="AB7" s="60"/>
      <c r="AC7" s="60"/>
      <c r="AD7" s="60" t="s">
        <v>5</v>
      </c>
      <c r="AE7" s="60"/>
      <c r="AF7" s="60"/>
      <c r="AG7" s="60"/>
      <c r="AH7" s="60"/>
      <c r="AI7" s="60"/>
      <c r="AJ7" s="60"/>
      <c r="AK7" s="3"/>
      <c r="AL7" s="60" t="s">
        <v>6</v>
      </c>
      <c r="AM7" s="60"/>
      <c r="AN7" s="60"/>
      <c r="AO7" s="60"/>
      <c r="AP7" s="60"/>
      <c r="AQ7" s="60"/>
      <c r="AR7" s="60"/>
      <c r="AS7" s="60"/>
      <c r="AT7" s="60" t="s">
        <v>7</v>
      </c>
      <c r="AU7" s="60"/>
      <c r="AV7" s="60"/>
      <c r="AW7" s="60"/>
      <c r="AX7" s="60"/>
      <c r="AY7" s="60"/>
      <c r="AZ7" s="60"/>
      <c r="BA7" s="60"/>
      <c r="BB7" s="60" t="s">
        <v>8</v>
      </c>
      <c r="BC7" s="60"/>
      <c r="BD7" s="60"/>
      <c r="BE7" s="60"/>
      <c r="BF7" s="60"/>
      <c r="BG7" s="60"/>
      <c r="BH7" s="60"/>
      <c r="BI7" s="60"/>
      <c r="BJ7" s="3"/>
      <c r="BK7" s="3"/>
      <c r="BL7" s="63" t="s">
        <v>9</v>
      </c>
      <c r="BM7" s="64"/>
      <c r="BN7" s="64"/>
      <c r="BO7" s="64"/>
      <c r="BP7" s="64"/>
      <c r="BQ7" s="64"/>
      <c r="BR7" s="64"/>
      <c r="BS7" s="64"/>
      <c r="BT7" s="64"/>
      <c r="BU7" s="64"/>
      <c r="BV7" s="64"/>
      <c r="BW7" s="64"/>
      <c r="BX7" s="64"/>
      <c r="BY7" s="65"/>
    </row>
    <row r="8" spans="1:78" ht="18.75" customHeight="1" x14ac:dyDescent="0.15">
      <c r="A8" s="2"/>
      <c r="B8" s="66" t="str">
        <f>データ!I6</f>
        <v>法適用</v>
      </c>
      <c r="C8" s="66"/>
      <c r="D8" s="66"/>
      <c r="E8" s="66"/>
      <c r="F8" s="66"/>
      <c r="G8" s="66"/>
      <c r="H8" s="66"/>
      <c r="I8" s="66" t="str">
        <f>データ!J6</f>
        <v>下水道事業</v>
      </c>
      <c r="J8" s="66"/>
      <c r="K8" s="66"/>
      <c r="L8" s="66"/>
      <c r="M8" s="66"/>
      <c r="N8" s="66"/>
      <c r="O8" s="66"/>
      <c r="P8" s="66" t="str">
        <f>データ!K6</f>
        <v>特定環境保全公共下水道</v>
      </c>
      <c r="Q8" s="66"/>
      <c r="R8" s="66"/>
      <c r="S8" s="66"/>
      <c r="T8" s="66"/>
      <c r="U8" s="66"/>
      <c r="V8" s="66"/>
      <c r="W8" s="66" t="str">
        <f>データ!L6</f>
        <v>D2</v>
      </c>
      <c r="X8" s="66"/>
      <c r="Y8" s="66"/>
      <c r="Z8" s="66"/>
      <c r="AA8" s="66"/>
      <c r="AB8" s="66"/>
      <c r="AC8" s="66"/>
      <c r="AD8" s="67" t="str">
        <f>データ!$M$6</f>
        <v>非設置</v>
      </c>
      <c r="AE8" s="67"/>
      <c r="AF8" s="67"/>
      <c r="AG8" s="67"/>
      <c r="AH8" s="67"/>
      <c r="AI8" s="67"/>
      <c r="AJ8" s="67"/>
      <c r="AK8" s="3"/>
      <c r="AL8" s="55">
        <f>データ!S6</f>
        <v>28602</v>
      </c>
      <c r="AM8" s="55"/>
      <c r="AN8" s="55"/>
      <c r="AO8" s="55"/>
      <c r="AP8" s="55"/>
      <c r="AQ8" s="55"/>
      <c r="AR8" s="55"/>
      <c r="AS8" s="55"/>
      <c r="AT8" s="54">
        <f>データ!T6</f>
        <v>134.07</v>
      </c>
      <c r="AU8" s="54"/>
      <c r="AV8" s="54"/>
      <c r="AW8" s="54"/>
      <c r="AX8" s="54"/>
      <c r="AY8" s="54"/>
      <c r="AZ8" s="54"/>
      <c r="BA8" s="54"/>
      <c r="BB8" s="54">
        <f>データ!U6</f>
        <v>213.34</v>
      </c>
      <c r="BC8" s="54"/>
      <c r="BD8" s="54"/>
      <c r="BE8" s="54"/>
      <c r="BF8" s="54"/>
      <c r="BG8" s="54"/>
      <c r="BH8" s="54"/>
      <c r="BI8" s="54"/>
      <c r="BJ8" s="3"/>
      <c r="BK8" s="3"/>
      <c r="BL8" s="68" t="s">
        <v>10</v>
      </c>
      <c r="BM8" s="69"/>
      <c r="BN8" s="58" t="s">
        <v>11</v>
      </c>
      <c r="BO8" s="58"/>
      <c r="BP8" s="58"/>
      <c r="BQ8" s="58"/>
      <c r="BR8" s="58"/>
      <c r="BS8" s="58"/>
      <c r="BT8" s="58"/>
      <c r="BU8" s="58"/>
      <c r="BV8" s="58"/>
      <c r="BW8" s="58"/>
      <c r="BX8" s="58"/>
      <c r="BY8" s="59"/>
    </row>
    <row r="9" spans="1:78" ht="18.75" customHeight="1" x14ac:dyDescent="0.15">
      <c r="A9" s="2"/>
      <c r="B9" s="60" t="s">
        <v>12</v>
      </c>
      <c r="C9" s="60"/>
      <c r="D9" s="60"/>
      <c r="E9" s="60"/>
      <c r="F9" s="60"/>
      <c r="G9" s="60"/>
      <c r="H9" s="60"/>
      <c r="I9" s="60" t="s">
        <v>13</v>
      </c>
      <c r="J9" s="60"/>
      <c r="K9" s="60"/>
      <c r="L9" s="60"/>
      <c r="M9" s="60"/>
      <c r="N9" s="60"/>
      <c r="O9" s="60"/>
      <c r="P9" s="60" t="s">
        <v>14</v>
      </c>
      <c r="Q9" s="60"/>
      <c r="R9" s="60"/>
      <c r="S9" s="60"/>
      <c r="T9" s="60"/>
      <c r="U9" s="60"/>
      <c r="V9" s="60"/>
      <c r="W9" s="60" t="s">
        <v>15</v>
      </c>
      <c r="X9" s="60"/>
      <c r="Y9" s="60"/>
      <c r="Z9" s="60"/>
      <c r="AA9" s="60"/>
      <c r="AB9" s="60"/>
      <c r="AC9" s="60"/>
      <c r="AD9" s="60" t="s">
        <v>16</v>
      </c>
      <c r="AE9" s="60"/>
      <c r="AF9" s="60"/>
      <c r="AG9" s="60"/>
      <c r="AH9" s="60"/>
      <c r="AI9" s="60"/>
      <c r="AJ9" s="60"/>
      <c r="AK9" s="3"/>
      <c r="AL9" s="60" t="s">
        <v>17</v>
      </c>
      <c r="AM9" s="60"/>
      <c r="AN9" s="60"/>
      <c r="AO9" s="60"/>
      <c r="AP9" s="60"/>
      <c r="AQ9" s="60"/>
      <c r="AR9" s="60"/>
      <c r="AS9" s="60"/>
      <c r="AT9" s="60" t="s">
        <v>18</v>
      </c>
      <c r="AU9" s="60"/>
      <c r="AV9" s="60"/>
      <c r="AW9" s="60"/>
      <c r="AX9" s="60"/>
      <c r="AY9" s="60"/>
      <c r="AZ9" s="60"/>
      <c r="BA9" s="60"/>
      <c r="BB9" s="60" t="s">
        <v>19</v>
      </c>
      <c r="BC9" s="60"/>
      <c r="BD9" s="60"/>
      <c r="BE9" s="60"/>
      <c r="BF9" s="60"/>
      <c r="BG9" s="60"/>
      <c r="BH9" s="60"/>
      <c r="BI9" s="60"/>
      <c r="BJ9" s="3"/>
      <c r="BK9" s="3"/>
      <c r="BL9" s="61" t="s">
        <v>20</v>
      </c>
      <c r="BM9" s="62"/>
      <c r="BN9" s="52" t="s">
        <v>21</v>
      </c>
      <c r="BO9" s="52"/>
      <c r="BP9" s="52"/>
      <c r="BQ9" s="52"/>
      <c r="BR9" s="52"/>
      <c r="BS9" s="52"/>
      <c r="BT9" s="52"/>
      <c r="BU9" s="52"/>
      <c r="BV9" s="52"/>
      <c r="BW9" s="52"/>
      <c r="BX9" s="52"/>
      <c r="BY9" s="53"/>
    </row>
    <row r="10" spans="1:78" ht="18.75" customHeight="1" x14ac:dyDescent="0.15">
      <c r="A10" s="2"/>
      <c r="B10" s="54" t="str">
        <f>データ!N6</f>
        <v>-</v>
      </c>
      <c r="C10" s="54"/>
      <c r="D10" s="54"/>
      <c r="E10" s="54"/>
      <c r="F10" s="54"/>
      <c r="G10" s="54"/>
      <c r="H10" s="54"/>
      <c r="I10" s="54">
        <f>データ!O6</f>
        <v>40.76</v>
      </c>
      <c r="J10" s="54"/>
      <c r="K10" s="54"/>
      <c r="L10" s="54"/>
      <c r="M10" s="54"/>
      <c r="N10" s="54"/>
      <c r="O10" s="54"/>
      <c r="P10" s="54">
        <f>データ!P6</f>
        <v>33.79</v>
      </c>
      <c r="Q10" s="54"/>
      <c r="R10" s="54"/>
      <c r="S10" s="54"/>
      <c r="T10" s="54"/>
      <c r="U10" s="54"/>
      <c r="V10" s="54"/>
      <c r="W10" s="54">
        <f>データ!Q6</f>
        <v>77.94</v>
      </c>
      <c r="X10" s="54"/>
      <c r="Y10" s="54"/>
      <c r="Z10" s="54"/>
      <c r="AA10" s="54"/>
      <c r="AB10" s="54"/>
      <c r="AC10" s="54"/>
      <c r="AD10" s="55">
        <f>データ!R6</f>
        <v>3300</v>
      </c>
      <c r="AE10" s="55"/>
      <c r="AF10" s="55"/>
      <c r="AG10" s="55"/>
      <c r="AH10" s="55"/>
      <c r="AI10" s="55"/>
      <c r="AJ10" s="55"/>
      <c r="AK10" s="2"/>
      <c r="AL10" s="55">
        <f>データ!V6</f>
        <v>9620</v>
      </c>
      <c r="AM10" s="55"/>
      <c r="AN10" s="55"/>
      <c r="AO10" s="55"/>
      <c r="AP10" s="55"/>
      <c r="AQ10" s="55"/>
      <c r="AR10" s="55"/>
      <c r="AS10" s="55"/>
      <c r="AT10" s="54">
        <f>データ!W6</f>
        <v>3.66</v>
      </c>
      <c r="AU10" s="54"/>
      <c r="AV10" s="54"/>
      <c r="AW10" s="54"/>
      <c r="AX10" s="54"/>
      <c r="AY10" s="54"/>
      <c r="AZ10" s="54"/>
      <c r="BA10" s="54"/>
      <c r="BB10" s="54">
        <f>データ!X6</f>
        <v>2628.42</v>
      </c>
      <c r="BC10" s="54"/>
      <c r="BD10" s="54"/>
      <c r="BE10" s="54"/>
      <c r="BF10" s="54"/>
      <c r="BG10" s="54"/>
      <c r="BH10" s="54"/>
      <c r="BI10" s="54"/>
      <c r="BJ10" s="2"/>
      <c r="BK10" s="2"/>
      <c r="BL10" s="56" t="s">
        <v>22</v>
      </c>
      <c r="BM10" s="57"/>
      <c r="BN10" s="45" t="s">
        <v>23</v>
      </c>
      <c r="BO10" s="45"/>
      <c r="BP10" s="45"/>
      <c r="BQ10" s="45"/>
      <c r="BR10" s="45"/>
      <c r="BS10" s="45"/>
      <c r="BT10" s="45"/>
      <c r="BU10" s="45"/>
      <c r="BV10" s="45"/>
      <c r="BW10" s="45"/>
      <c r="BX10" s="45"/>
      <c r="BY10" s="4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7" t="s">
        <v>24</v>
      </c>
      <c r="BM11" s="47"/>
      <c r="BN11" s="47"/>
      <c r="BO11" s="47"/>
      <c r="BP11" s="47"/>
      <c r="BQ11" s="47"/>
      <c r="BR11" s="47"/>
      <c r="BS11" s="47"/>
      <c r="BT11" s="47"/>
      <c r="BU11" s="47"/>
      <c r="BV11" s="47"/>
      <c r="BW11" s="47"/>
      <c r="BX11" s="47"/>
      <c r="BY11" s="47"/>
      <c r="BZ11" s="4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7"/>
      <c r="BM12" s="47"/>
      <c r="BN12" s="47"/>
      <c r="BO12" s="47"/>
      <c r="BP12" s="47"/>
      <c r="BQ12" s="47"/>
      <c r="BR12" s="47"/>
      <c r="BS12" s="47"/>
      <c r="BT12" s="47"/>
      <c r="BU12" s="47"/>
      <c r="BV12" s="47"/>
      <c r="BW12" s="47"/>
      <c r="BX12" s="47"/>
      <c r="BY12" s="47"/>
      <c r="BZ12" s="4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8"/>
      <c r="BM13" s="48"/>
      <c r="BN13" s="48"/>
      <c r="BO13" s="48"/>
      <c r="BP13" s="48"/>
      <c r="BQ13" s="48"/>
      <c r="BR13" s="48"/>
      <c r="BS13" s="48"/>
      <c r="BT13" s="48"/>
      <c r="BU13" s="48"/>
      <c r="BV13" s="48"/>
      <c r="BW13" s="48"/>
      <c r="BX13" s="48"/>
      <c r="BY13" s="48"/>
      <c r="BZ13" s="48"/>
    </row>
    <row r="14" spans="1:78" ht="13.5" customHeight="1" x14ac:dyDescent="0.15">
      <c r="A14" s="2"/>
      <c r="B14" s="49" t="s">
        <v>25</v>
      </c>
      <c r="C14" s="50"/>
      <c r="D14" s="50"/>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c r="AQ14" s="50"/>
      <c r="AR14" s="50"/>
      <c r="AS14" s="50"/>
      <c r="AT14" s="50"/>
      <c r="AU14" s="50"/>
      <c r="AV14" s="50"/>
      <c r="AW14" s="50"/>
      <c r="AX14" s="50"/>
      <c r="AY14" s="50"/>
      <c r="AZ14" s="50"/>
      <c r="BA14" s="50"/>
      <c r="BB14" s="50"/>
      <c r="BC14" s="50"/>
      <c r="BD14" s="50"/>
      <c r="BE14" s="50"/>
      <c r="BF14" s="50"/>
      <c r="BG14" s="50"/>
      <c r="BH14" s="50"/>
      <c r="BI14" s="50"/>
      <c r="BJ14" s="51"/>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113</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114</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115</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【104.54】</v>
      </c>
      <c r="F85" s="12" t="str">
        <f>データ!AT6</f>
        <v>【65.93】</v>
      </c>
      <c r="G85" s="12" t="str">
        <f>データ!BE6</f>
        <v>【44.25】</v>
      </c>
      <c r="H85" s="12" t="str">
        <f>データ!BP6</f>
        <v>【1,182.11】</v>
      </c>
      <c r="I85" s="12" t="str">
        <f>データ!CA6</f>
        <v>【73.78】</v>
      </c>
      <c r="J85" s="12" t="str">
        <f>データ!CL6</f>
        <v>【220.62】</v>
      </c>
      <c r="K85" s="12" t="str">
        <f>データ!CW6</f>
        <v>【42.22】</v>
      </c>
      <c r="L85" s="12" t="str">
        <f>データ!DH6</f>
        <v>【85.67】</v>
      </c>
      <c r="M85" s="12" t="str">
        <f>データ!DS6</f>
        <v>【28.00】</v>
      </c>
      <c r="N85" s="12" t="str">
        <f>データ!ED6</f>
        <v>【0.03】</v>
      </c>
      <c r="O85" s="12" t="str">
        <f>データ!EO6</f>
        <v>【0.13】</v>
      </c>
    </row>
  </sheetData>
  <sheetProtection algorithmName="SHA-512" hashValue="Uky0MBTWk/UL/JMgT6PySVpGKmFv8C5sY1G2zqbHC6gPCKxm3H+ULLyYHAgnXsS8o+ED9hRSscr9r6q9PWAp/Q==" saltValue="HnlsXHnHWvdQWNfUMJ0Jy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162094</v>
      </c>
      <c r="D6" s="19">
        <f t="shared" si="3"/>
        <v>46</v>
      </c>
      <c r="E6" s="19">
        <f t="shared" si="3"/>
        <v>17</v>
      </c>
      <c r="F6" s="19">
        <f t="shared" si="3"/>
        <v>4</v>
      </c>
      <c r="G6" s="19">
        <f t="shared" si="3"/>
        <v>0</v>
      </c>
      <c r="H6" s="19" t="str">
        <f t="shared" si="3"/>
        <v>富山県　小矢部市</v>
      </c>
      <c r="I6" s="19" t="str">
        <f t="shared" si="3"/>
        <v>法適用</v>
      </c>
      <c r="J6" s="19" t="str">
        <f t="shared" si="3"/>
        <v>下水道事業</v>
      </c>
      <c r="K6" s="19" t="str">
        <f t="shared" si="3"/>
        <v>特定環境保全公共下水道</v>
      </c>
      <c r="L6" s="19" t="str">
        <f t="shared" si="3"/>
        <v>D2</v>
      </c>
      <c r="M6" s="19" t="str">
        <f t="shared" si="3"/>
        <v>非設置</v>
      </c>
      <c r="N6" s="20" t="str">
        <f t="shared" si="3"/>
        <v>-</v>
      </c>
      <c r="O6" s="20">
        <f t="shared" si="3"/>
        <v>40.76</v>
      </c>
      <c r="P6" s="20">
        <f t="shared" si="3"/>
        <v>33.79</v>
      </c>
      <c r="Q6" s="20">
        <f t="shared" si="3"/>
        <v>77.94</v>
      </c>
      <c r="R6" s="20">
        <f t="shared" si="3"/>
        <v>3300</v>
      </c>
      <c r="S6" s="20">
        <f t="shared" si="3"/>
        <v>28602</v>
      </c>
      <c r="T6" s="20">
        <f t="shared" si="3"/>
        <v>134.07</v>
      </c>
      <c r="U6" s="20">
        <f t="shared" si="3"/>
        <v>213.34</v>
      </c>
      <c r="V6" s="20">
        <f t="shared" si="3"/>
        <v>9620</v>
      </c>
      <c r="W6" s="20">
        <f t="shared" si="3"/>
        <v>3.66</v>
      </c>
      <c r="X6" s="20">
        <f t="shared" si="3"/>
        <v>2628.42</v>
      </c>
      <c r="Y6" s="21" t="str">
        <f>IF(Y7="",NA(),Y7)</f>
        <v>-</v>
      </c>
      <c r="Z6" s="21" t="str">
        <f t="shared" ref="Z6:AH6" si="4">IF(Z7="",NA(),Z7)</f>
        <v>-</v>
      </c>
      <c r="AA6" s="21">
        <f t="shared" si="4"/>
        <v>98.83</v>
      </c>
      <c r="AB6" s="21">
        <f t="shared" si="4"/>
        <v>102.55</v>
      </c>
      <c r="AC6" s="21">
        <f t="shared" si="4"/>
        <v>102.11</v>
      </c>
      <c r="AD6" s="21" t="str">
        <f t="shared" si="4"/>
        <v>-</v>
      </c>
      <c r="AE6" s="21" t="str">
        <f t="shared" si="4"/>
        <v>-</v>
      </c>
      <c r="AF6" s="21">
        <f t="shared" si="4"/>
        <v>105.78</v>
      </c>
      <c r="AG6" s="21">
        <f t="shared" si="4"/>
        <v>106.09</v>
      </c>
      <c r="AH6" s="21">
        <f t="shared" si="4"/>
        <v>106.44</v>
      </c>
      <c r="AI6" s="20" t="str">
        <f>IF(AI7="","",IF(AI7="-","【-】","【"&amp;SUBSTITUTE(TEXT(AI7,"#,##0.00"),"-","△")&amp;"】"))</f>
        <v>【104.54】</v>
      </c>
      <c r="AJ6" s="21" t="str">
        <f>IF(AJ7="",NA(),AJ7)</f>
        <v>-</v>
      </c>
      <c r="AK6" s="21" t="str">
        <f t="shared" ref="AK6:AS6" si="5">IF(AK7="",NA(),AK7)</f>
        <v>-</v>
      </c>
      <c r="AL6" s="20">
        <f t="shared" si="5"/>
        <v>0</v>
      </c>
      <c r="AM6" s="20">
        <f t="shared" si="5"/>
        <v>0</v>
      </c>
      <c r="AN6" s="20">
        <f t="shared" si="5"/>
        <v>0</v>
      </c>
      <c r="AO6" s="21" t="str">
        <f t="shared" si="5"/>
        <v>-</v>
      </c>
      <c r="AP6" s="21" t="str">
        <f t="shared" si="5"/>
        <v>-</v>
      </c>
      <c r="AQ6" s="21">
        <f t="shared" si="5"/>
        <v>63.96</v>
      </c>
      <c r="AR6" s="21">
        <f t="shared" si="5"/>
        <v>69.42</v>
      </c>
      <c r="AS6" s="21">
        <f t="shared" si="5"/>
        <v>72.86</v>
      </c>
      <c r="AT6" s="20" t="str">
        <f>IF(AT7="","",IF(AT7="-","【-】","【"&amp;SUBSTITUTE(TEXT(AT7,"#,##0.00"),"-","△")&amp;"】"))</f>
        <v>【65.93】</v>
      </c>
      <c r="AU6" s="21" t="str">
        <f>IF(AU7="",NA(),AU7)</f>
        <v>-</v>
      </c>
      <c r="AV6" s="21" t="str">
        <f t="shared" ref="AV6:BD6" si="6">IF(AV7="",NA(),AV7)</f>
        <v>-</v>
      </c>
      <c r="AW6" s="21">
        <f t="shared" si="6"/>
        <v>48.6</v>
      </c>
      <c r="AX6" s="21">
        <f t="shared" si="6"/>
        <v>45.48</v>
      </c>
      <c r="AY6" s="21">
        <f t="shared" si="6"/>
        <v>43.31</v>
      </c>
      <c r="AZ6" s="21" t="str">
        <f t="shared" si="6"/>
        <v>-</v>
      </c>
      <c r="BA6" s="21" t="str">
        <f t="shared" si="6"/>
        <v>-</v>
      </c>
      <c r="BB6" s="21">
        <f t="shared" si="6"/>
        <v>44.24</v>
      </c>
      <c r="BC6" s="21">
        <f t="shared" si="6"/>
        <v>43.07</v>
      </c>
      <c r="BD6" s="21">
        <f t="shared" si="6"/>
        <v>45.42</v>
      </c>
      <c r="BE6" s="20" t="str">
        <f>IF(BE7="","",IF(BE7="-","【-】","【"&amp;SUBSTITUTE(TEXT(BE7,"#,##0.00"),"-","△")&amp;"】"))</f>
        <v>【44.25】</v>
      </c>
      <c r="BF6" s="21" t="str">
        <f>IF(BF7="",NA(),BF7)</f>
        <v>-</v>
      </c>
      <c r="BG6" s="21" t="str">
        <f t="shared" ref="BG6:BO6" si="7">IF(BG7="",NA(),BG7)</f>
        <v>-</v>
      </c>
      <c r="BH6" s="21">
        <f t="shared" si="7"/>
        <v>3957.47</v>
      </c>
      <c r="BI6" s="21">
        <f t="shared" si="7"/>
        <v>3281.1</v>
      </c>
      <c r="BJ6" s="21">
        <f t="shared" si="7"/>
        <v>4621.87</v>
      </c>
      <c r="BK6" s="21" t="str">
        <f t="shared" si="7"/>
        <v>-</v>
      </c>
      <c r="BL6" s="21" t="str">
        <f t="shared" si="7"/>
        <v>-</v>
      </c>
      <c r="BM6" s="21">
        <f t="shared" si="7"/>
        <v>1258.43</v>
      </c>
      <c r="BN6" s="21">
        <f t="shared" si="7"/>
        <v>1163.75</v>
      </c>
      <c r="BO6" s="21">
        <f t="shared" si="7"/>
        <v>1195.47</v>
      </c>
      <c r="BP6" s="20" t="str">
        <f>IF(BP7="","",IF(BP7="-","【-】","【"&amp;SUBSTITUTE(TEXT(BP7,"#,##0.00"),"-","△")&amp;"】"))</f>
        <v>【1,182.11】</v>
      </c>
      <c r="BQ6" s="21" t="str">
        <f>IF(BQ7="",NA(),BQ7)</f>
        <v>-</v>
      </c>
      <c r="BR6" s="21" t="str">
        <f t="shared" ref="BR6:BZ6" si="8">IF(BR7="",NA(),BR7)</f>
        <v>-</v>
      </c>
      <c r="BS6" s="21">
        <f t="shared" si="8"/>
        <v>98.63</v>
      </c>
      <c r="BT6" s="21">
        <f t="shared" si="8"/>
        <v>96.61</v>
      </c>
      <c r="BU6" s="21">
        <f t="shared" si="8"/>
        <v>92.02</v>
      </c>
      <c r="BV6" s="21" t="str">
        <f t="shared" si="8"/>
        <v>-</v>
      </c>
      <c r="BW6" s="21" t="str">
        <f t="shared" si="8"/>
        <v>-</v>
      </c>
      <c r="BX6" s="21">
        <f t="shared" si="8"/>
        <v>73.36</v>
      </c>
      <c r="BY6" s="21">
        <f t="shared" si="8"/>
        <v>72.599999999999994</v>
      </c>
      <c r="BZ6" s="21">
        <f t="shared" si="8"/>
        <v>69.430000000000007</v>
      </c>
      <c r="CA6" s="20" t="str">
        <f>IF(CA7="","",IF(CA7="-","【-】","【"&amp;SUBSTITUTE(TEXT(CA7,"#,##0.00"),"-","△")&amp;"】"))</f>
        <v>【73.78】</v>
      </c>
      <c r="CB6" s="21" t="str">
        <f>IF(CB7="",NA(),CB7)</f>
        <v>-</v>
      </c>
      <c r="CC6" s="21" t="str">
        <f t="shared" ref="CC6:CK6" si="9">IF(CC7="",NA(),CC7)</f>
        <v>-</v>
      </c>
      <c r="CD6" s="21">
        <f t="shared" si="9"/>
        <v>158.52000000000001</v>
      </c>
      <c r="CE6" s="21">
        <f t="shared" si="9"/>
        <v>163.47</v>
      </c>
      <c r="CF6" s="21">
        <f t="shared" si="9"/>
        <v>168.82</v>
      </c>
      <c r="CG6" s="21" t="str">
        <f t="shared" si="9"/>
        <v>-</v>
      </c>
      <c r="CH6" s="21" t="str">
        <f t="shared" si="9"/>
        <v>-</v>
      </c>
      <c r="CI6" s="21">
        <f t="shared" si="9"/>
        <v>224.88</v>
      </c>
      <c r="CJ6" s="21">
        <f t="shared" si="9"/>
        <v>228.64</v>
      </c>
      <c r="CK6" s="21">
        <f t="shared" si="9"/>
        <v>239.46</v>
      </c>
      <c r="CL6" s="20" t="str">
        <f>IF(CL7="","",IF(CL7="-","【-】","【"&amp;SUBSTITUTE(TEXT(CL7,"#,##0.00"),"-","△")&amp;"】"))</f>
        <v>【220.62】</v>
      </c>
      <c r="CM6" s="21" t="str">
        <f>IF(CM7="",NA(),CM7)</f>
        <v>-</v>
      </c>
      <c r="CN6" s="21" t="str">
        <f t="shared" ref="CN6:CV6" si="10">IF(CN7="",NA(),CN7)</f>
        <v>-</v>
      </c>
      <c r="CO6" s="21" t="str">
        <f t="shared" si="10"/>
        <v>-</v>
      </c>
      <c r="CP6" s="21" t="str">
        <f t="shared" si="10"/>
        <v>-</v>
      </c>
      <c r="CQ6" s="21" t="str">
        <f t="shared" si="10"/>
        <v>-</v>
      </c>
      <c r="CR6" s="21" t="str">
        <f t="shared" si="10"/>
        <v>-</v>
      </c>
      <c r="CS6" s="21" t="str">
        <f t="shared" si="10"/>
        <v>-</v>
      </c>
      <c r="CT6" s="21">
        <f t="shared" si="10"/>
        <v>42.4</v>
      </c>
      <c r="CU6" s="21">
        <f t="shared" si="10"/>
        <v>42.28</v>
      </c>
      <c r="CV6" s="21">
        <f t="shared" si="10"/>
        <v>41.06</v>
      </c>
      <c r="CW6" s="20" t="str">
        <f>IF(CW7="","",IF(CW7="-","【-】","【"&amp;SUBSTITUTE(TEXT(CW7,"#,##0.00"),"-","△")&amp;"】"))</f>
        <v>【42.22】</v>
      </c>
      <c r="CX6" s="21" t="str">
        <f>IF(CX7="",NA(),CX7)</f>
        <v>-</v>
      </c>
      <c r="CY6" s="21" t="str">
        <f t="shared" ref="CY6:DG6" si="11">IF(CY7="",NA(),CY7)</f>
        <v>-</v>
      </c>
      <c r="CZ6" s="21">
        <f t="shared" si="11"/>
        <v>74.739999999999995</v>
      </c>
      <c r="DA6" s="21">
        <f t="shared" si="11"/>
        <v>73.22</v>
      </c>
      <c r="DB6" s="21">
        <f t="shared" si="11"/>
        <v>74.88</v>
      </c>
      <c r="DC6" s="21" t="str">
        <f t="shared" si="11"/>
        <v>-</v>
      </c>
      <c r="DD6" s="21" t="str">
        <f t="shared" si="11"/>
        <v>-</v>
      </c>
      <c r="DE6" s="21">
        <f t="shared" si="11"/>
        <v>84.19</v>
      </c>
      <c r="DF6" s="21">
        <f t="shared" si="11"/>
        <v>84.34</v>
      </c>
      <c r="DG6" s="21">
        <f t="shared" si="11"/>
        <v>84.34</v>
      </c>
      <c r="DH6" s="20" t="str">
        <f>IF(DH7="","",IF(DH7="-","【-】","【"&amp;SUBSTITUTE(TEXT(DH7,"#,##0.00"),"-","△")&amp;"】"))</f>
        <v>【85.67】</v>
      </c>
      <c r="DI6" s="21" t="str">
        <f>IF(DI7="",NA(),DI7)</f>
        <v>-</v>
      </c>
      <c r="DJ6" s="21" t="str">
        <f t="shared" ref="DJ6:DR6" si="12">IF(DJ7="",NA(),DJ7)</f>
        <v>-</v>
      </c>
      <c r="DK6" s="21">
        <f t="shared" si="12"/>
        <v>3.07</v>
      </c>
      <c r="DL6" s="21">
        <f t="shared" si="12"/>
        <v>5.48</v>
      </c>
      <c r="DM6" s="21">
        <f t="shared" si="12"/>
        <v>7.81</v>
      </c>
      <c r="DN6" s="21" t="str">
        <f t="shared" si="12"/>
        <v>-</v>
      </c>
      <c r="DO6" s="21" t="str">
        <f t="shared" si="12"/>
        <v>-</v>
      </c>
      <c r="DP6" s="21">
        <f t="shared" si="12"/>
        <v>21.36</v>
      </c>
      <c r="DQ6" s="21">
        <f t="shared" si="12"/>
        <v>22.79</v>
      </c>
      <c r="DR6" s="21">
        <f t="shared" si="12"/>
        <v>24.8</v>
      </c>
      <c r="DS6" s="20" t="str">
        <f>IF(DS7="","",IF(DS7="-","【-】","【"&amp;SUBSTITUTE(TEXT(DS7,"#,##0.00"),"-","△")&amp;"】"))</f>
        <v>【28.00】</v>
      </c>
      <c r="DT6" s="21" t="str">
        <f>IF(DT7="",NA(),DT7)</f>
        <v>-</v>
      </c>
      <c r="DU6" s="21" t="str">
        <f t="shared" ref="DU6:EC6" si="13">IF(DU7="",NA(),DU7)</f>
        <v>-</v>
      </c>
      <c r="DV6" s="20">
        <f t="shared" si="13"/>
        <v>0</v>
      </c>
      <c r="DW6" s="20">
        <f t="shared" si="13"/>
        <v>0</v>
      </c>
      <c r="DX6" s="20">
        <f t="shared" si="13"/>
        <v>0</v>
      </c>
      <c r="DY6" s="21" t="str">
        <f t="shared" si="13"/>
        <v>-</v>
      </c>
      <c r="DZ6" s="21" t="str">
        <f t="shared" si="13"/>
        <v>-</v>
      </c>
      <c r="EA6" s="21">
        <f t="shared" si="13"/>
        <v>0.01</v>
      </c>
      <c r="EB6" s="21">
        <f t="shared" si="13"/>
        <v>0.01</v>
      </c>
      <c r="EC6" s="21">
        <f t="shared" si="13"/>
        <v>0.02</v>
      </c>
      <c r="ED6" s="20" t="str">
        <f>IF(ED7="","",IF(ED7="-","【-】","【"&amp;SUBSTITUTE(TEXT(ED7,"#,##0.00"),"-","△")&amp;"】"))</f>
        <v>【0.03】</v>
      </c>
      <c r="EE6" s="21" t="str">
        <f>IF(EE7="",NA(),EE7)</f>
        <v>-</v>
      </c>
      <c r="EF6" s="21" t="str">
        <f t="shared" ref="EF6:EN6" si="14">IF(EF7="",NA(),EF7)</f>
        <v>-</v>
      </c>
      <c r="EG6" s="20">
        <f t="shared" si="14"/>
        <v>0</v>
      </c>
      <c r="EH6" s="20">
        <f t="shared" si="14"/>
        <v>0</v>
      </c>
      <c r="EI6" s="20">
        <f t="shared" si="14"/>
        <v>0</v>
      </c>
      <c r="EJ6" s="21" t="str">
        <f t="shared" si="14"/>
        <v>-</v>
      </c>
      <c r="EK6" s="21" t="str">
        <f t="shared" si="14"/>
        <v>-</v>
      </c>
      <c r="EL6" s="21">
        <f t="shared" si="14"/>
        <v>0.39</v>
      </c>
      <c r="EM6" s="21">
        <f t="shared" si="14"/>
        <v>0.1</v>
      </c>
      <c r="EN6" s="21">
        <f t="shared" si="14"/>
        <v>0.08</v>
      </c>
      <c r="EO6" s="20" t="str">
        <f>IF(EO7="","",IF(EO7="-","【-】","【"&amp;SUBSTITUTE(TEXT(EO7,"#,##0.00"),"-","△")&amp;"】"))</f>
        <v>【0.13】</v>
      </c>
    </row>
    <row r="7" spans="1:148" s="22" customFormat="1" x14ac:dyDescent="0.15">
      <c r="A7" s="14"/>
      <c r="B7" s="23">
        <v>2022</v>
      </c>
      <c r="C7" s="23">
        <v>162094</v>
      </c>
      <c r="D7" s="23">
        <v>46</v>
      </c>
      <c r="E7" s="23">
        <v>17</v>
      </c>
      <c r="F7" s="23">
        <v>4</v>
      </c>
      <c r="G7" s="23">
        <v>0</v>
      </c>
      <c r="H7" s="23" t="s">
        <v>96</v>
      </c>
      <c r="I7" s="23" t="s">
        <v>97</v>
      </c>
      <c r="J7" s="23" t="s">
        <v>98</v>
      </c>
      <c r="K7" s="23" t="s">
        <v>99</v>
      </c>
      <c r="L7" s="23" t="s">
        <v>100</v>
      </c>
      <c r="M7" s="23" t="s">
        <v>101</v>
      </c>
      <c r="N7" s="24" t="s">
        <v>102</v>
      </c>
      <c r="O7" s="24">
        <v>40.76</v>
      </c>
      <c r="P7" s="24">
        <v>33.79</v>
      </c>
      <c r="Q7" s="24">
        <v>77.94</v>
      </c>
      <c r="R7" s="24">
        <v>3300</v>
      </c>
      <c r="S7" s="24">
        <v>28602</v>
      </c>
      <c r="T7" s="24">
        <v>134.07</v>
      </c>
      <c r="U7" s="24">
        <v>213.34</v>
      </c>
      <c r="V7" s="24">
        <v>9620</v>
      </c>
      <c r="W7" s="24">
        <v>3.66</v>
      </c>
      <c r="X7" s="24">
        <v>2628.42</v>
      </c>
      <c r="Y7" s="24" t="s">
        <v>102</v>
      </c>
      <c r="Z7" s="24" t="s">
        <v>102</v>
      </c>
      <c r="AA7" s="24">
        <v>98.83</v>
      </c>
      <c r="AB7" s="24">
        <v>102.55</v>
      </c>
      <c r="AC7" s="24">
        <v>102.11</v>
      </c>
      <c r="AD7" s="24" t="s">
        <v>102</v>
      </c>
      <c r="AE7" s="24" t="s">
        <v>102</v>
      </c>
      <c r="AF7" s="24">
        <v>105.78</v>
      </c>
      <c r="AG7" s="24">
        <v>106.09</v>
      </c>
      <c r="AH7" s="24">
        <v>106.44</v>
      </c>
      <c r="AI7" s="24">
        <v>104.54</v>
      </c>
      <c r="AJ7" s="24" t="s">
        <v>102</v>
      </c>
      <c r="AK7" s="24" t="s">
        <v>102</v>
      </c>
      <c r="AL7" s="24">
        <v>0</v>
      </c>
      <c r="AM7" s="24">
        <v>0</v>
      </c>
      <c r="AN7" s="24">
        <v>0</v>
      </c>
      <c r="AO7" s="24" t="s">
        <v>102</v>
      </c>
      <c r="AP7" s="24" t="s">
        <v>102</v>
      </c>
      <c r="AQ7" s="24">
        <v>63.96</v>
      </c>
      <c r="AR7" s="24">
        <v>69.42</v>
      </c>
      <c r="AS7" s="24">
        <v>72.86</v>
      </c>
      <c r="AT7" s="24">
        <v>65.930000000000007</v>
      </c>
      <c r="AU7" s="24" t="s">
        <v>102</v>
      </c>
      <c r="AV7" s="24" t="s">
        <v>102</v>
      </c>
      <c r="AW7" s="24">
        <v>48.6</v>
      </c>
      <c r="AX7" s="24">
        <v>45.48</v>
      </c>
      <c r="AY7" s="24">
        <v>43.31</v>
      </c>
      <c r="AZ7" s="24" t="s">
        <v>102</v>
      </c>
      <c r="BA7" s="24" t="s">
        <v>102</v>
      </c>
      <c r="BB7" s="24">
        <v>44.24</v>
      </c>
      <c r="BC7" s="24">
        <v>43.07</v>
      </c>
      <c r="BD7" s="24">
        <v>45.42</v>
      </c>
      <c r="BE7" s="24">
        <v>44.25</v>
      </c>
      <c r="BF7" s="24" t="s">
        <v>102</v>
      </c>
      <c r="BG7" s="24" t="s">
        <v>102</v>
      </c>
      <c r="BH7" s="24">
        <v>3957.47</v>
      </c>
      <c r="BI7" s="24">
        <v>3281.1</v>
      </c>
      <c r="BJ7" s="24">
        <v>4621.87</v>
      </c>
      <c r="BK7" s="24" t="s">
        <v>102</v>
      </c>
      <c r="BL7" s="24" t="s">
        <v>102</v>
      </c>
      <c r="BM7" s="24">
        <v>1258.43</v>
      </c>
      <c r="BN7" s="24">
        <v>1163.75</v>
      </c>
      <c r="BO7" s="24">
        <v>1195.47</v>
      </c>
      <c r="BP7" s="24">
        <v>1182.1099999999999</v>
      </c>
      <c r="BQ7" s="24" t="s">
        <v>102</v>
      </c>
      <c r="BR7" s="24" t="s">
        <v>102</v>
      </c>
      <c r="BS7" s="24">
        <v>98.63</v>
      </c>
      <c r="BT7" s="24">
        <v>96.61</v>
      </c>
      <c r="BU7" s="24">
        <v>92.02</v>
      </c>
      <c r="BV7" s="24" t="s">
        <v>102</v>
      </c>
      <c r="BW7" s="24" t="s">
        <v>102</v>
      </c>
      <c r="BX7" s="24">
        <v>73.36</v>
      </c>
      <c r="BY7" s="24">
        <v>72.599999999999994</v>
      </c>
      <c r="BZ7" s="24">
        <v>69.430000000000007</v>
      </c>
      <c r="CA7" s="24">
        <v>73.78</v>
      </c>
      <c r="CB7" s="24" t="s">
        <v>102</v>
      </c>
      <c r="CC7" s="24" t="s">
        <v>102</v>
      </c>
      <c r="CD7" s="24">
        <v>158.52000000000001</v>
      </c>
      <c r="CE7" s="24">
        <v>163.47</v>
      </c>
      <c r="CF7" s="24">
        <v>168.82</v>
      </c>
      <c r="CG7" s="24" t="s">
        <v>102</v>
      </c>
      <c r="CH7" s="24" t="s">
        <v>102</v>
      </c>
      <c r="CI7" s="24">
        <v>224.88</v>
      </c>
      <c r="CJ7" s="24">
        <v>228.64</v>
      </c>
      <c r="CK7" s="24">
        <v>239.46</v>
      </c>
      <c r="CL7" s="24">
        <v>220.62</v>
      </c>
      <c r="CM7" s="24" t="s">
        <v>102</v>
      </c>
      <c r="CN7" s="24" t="s">
        <v>102</v>
      </c>
      <c r="CO7" s="24" t="s">
        <v>102</v>
      </c>
      <c r="CP7" s="24" t="s">
        <v>102</v>
      </c>
      <c r="CQ7" s="24" t="s">
        <v>102</v>
      </c>
      <c r="CR7" s="24" t="s">
        <v>102</v>
      </c>
      <c r="CS7" s="24" t="s">
        <v>102</v>
      </c>
      <c r="CT7" s="24">
        <v>42.4</v>
      </c>
      <c r="CU7" s="24">
        <v>42.28</v>
      </c>
      <c r="CV7" s="24">
        <v>41.06</v>
      </c>
      <c r="CW7" s="24">
        <v>42.22</v>
      </c>
      <c r="CX7" s="24" t="s">
        <v>102</v>
      </c>
      <c r="CY7" s="24" t="s">
        <v>102</v>
      </c>
      <c r="CZ7" s="24">
        <v>74.739999999999995</v>
      </c>
      <c r="DA7" s="24">
        <v>73.22</v>
      </c>
      <c r="DB7" s="24">
        <v>74.88</v>
      </c>
      <c r="DC7" s="24" t="s">
        <v>102</v>
      </c>
      <c r="DD7" s="24" t="s">
        <v>102</v>
      </c>
      <c r="DE7" s="24">
        <v>84.19</v>
      </c>
      <c r="DF7" s="24">
        <v>84.34</v>
      </c>
      <c r="DG7" s="24">
        <v>84.34</v>
      </c>
      <c r="DH7" s="24">
        <v>85.67</v>
      </c>
      <c r="DI7" s="24" t="s">
        <v>102</v>
      </c>
      <c r="DJ7" s="24" t="s">
        <v>102</v>
      </c>
      <c r="DK7" s="24">
        <v>3.07</v>
      </c>
      <c r="DL7" s="24">
        <v>5.48</v>
      </c>
      <c r="DM7" s="24">
        <v>7.81</v>
      </c>
      <c r="DN7" s="24" t="s">
        <v>102</v>
      </c>
      <c r="DO7" s="24" t="s">
        <v>102</v>
      </c>
      <c r="DP7" s="24">
        <v>21.36</v>
      </c>
      <c r="DQ7" s="24">
        <v>22.79</v>
      </c>
      <c r="DR7" s="24">
        <v>24.8</v>
      </c>
      <c r="DS7" s="24">
        <v>28</v>
      </c>
      <c r="DT7" s="24" t="s">
        <v>102</v>
      </c>
      <c r="DU7" s="24" t="s">
        <v>102</v>
      </c>
      <c r="DV7" s="24">
        <v>0</v>
      </c>
      <c r="DW7" s="24">
        <v>0</v>
      </c>
      <c r="DX7" s="24">
        <v>0</v>
      </c>
      <c r="DY7" s="24" t="s">
        <v>102</v>
      </c>
      <c r="DZ7" s="24" t="s">
        <v>102</v>
      </c>
      <c r="EA7" s="24">
        <v>0.01</v>
      </c>
      <c r="EB7" s="24">
        <v>0.01</v>
      </c>
      <c r="EC7" s="24">
        <v>0.02</v>
      </c>
      <c r="ED7" s="24">
        <v>0.03</v>
      </c>
      <c r="EE7" s="24" t="s">
        <v>102</v>
      </c>
      <c r="EF7" s="24" t="s">
        <v>102</v>
      </c>
      <c r="EG7" s="24">
        <v>0</v>
      </c>
      <c r="EH7" s="24">
        <v>0</v>
      </c>
      <c r="EI7" s="24">
        <v>0</v>
      </c>
      <c r="EJ7" s="24" t="s">
        <v>102</v>
      </c>
      <c r="EK7" s="24" t="s">
        <v>102</v>
      </c>
      <c r="EL7" s="24">
        <v>0.39</v>
      </c>
      <c r="EM7" s="24">
        <v>0.1</v>
      </c>
      <c r="EN7" s="24">
        <v>0.08</v>
      </c>
      <c r="EO7" s="24">
        <v>0.13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dcterms:created xsi:type="dcterms:W3CDTF">2023-12-12T00:55:21Z</dcterms:created>
  <dcterms:modified xsi:type="dcterms:W3CDTF">2024-01-18T04:44:58Z</dcterms:modified>
  <cp:category/>
</cp:coreProperties>
</file>