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920" yWindow="-2145" windowWidth="29040" windowHeight="15840" tabRatio="867" activeTab="4"/>
  </bookViews>
  <sheets>
    <sheet name="基本情報入力シート" sheetId="73" r:id="rId1"/>
    <sheet name="別紙様式2-1（補助金）" sheetId="78" r:id="rId2"/>
    <sheet name="別紙様式2-2（補助金）" sheetId="79" r:id="rId3"/>
    <sheet name="別紙様式2-3（補助金）" sheetId="82" r:id="rId4"/>
    <sheet name="様式第１号" sheetId="83" r:id="rId5"/>
    <sheet name="【参考】数式用" sheetId="81" state="hidden" r:id="rId6"/>
  </sheets>
  <definedNames>
    <definedName name="_xlnm._FilterDatabase" localSheetId="5" hidden="1">【参考】数式用!#REF!</definedName>
    <definedName name="_Hlk99110011" localSheetId="4">様式第１号!$C$26</definedName>
    <definedName name="_Hlk99110091" localSheetId="4">様式第１号!$C$27</definedName>
    <definedName name="_xlnm.Print_Area" localSheetId="5">【参考】数式用!$A$1:$B$28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Area" localSheetId="3">'別紙様式2-3（補助金）'!$A$1:$D$19</definedName>
    <definedName name="_xlnm.Print_Area" localSheetId="4">様式第１号!$A$1:$H$34</definedName>
    <definedName name="_xlnm.Print_Titles" localSheetId="2">'別紙様式2-2（補助金）'!$9:$11</definedName>
    <definedName name="サービス名" localSheetId="5">【参考】数式用!$A$3:$A$28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83" l="1"/>
  <c r="AA40" i="73" l="1"/>
  <c r="E7" i="83" l="1"/>
  <c r="B7" i="82"/>
  <c r="E9" i="83"/>
  <c r="E8" i="83"/>
  <c r="B5" i="82"/>
  <c r="B8" i="82" l="1"/>
  <c r="B4" i="82"/>
  <c r="D3" i="82"/>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C23" i="83"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B6" i="82" s="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Z9" authorId="0" shapeId="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 ref="AA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<sst xmlns="http://schemas.openxmlformats.org/spreadsheetml/2006/main" count="6180" uniqueCount="2463">
  <si>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</si>
  <si>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</si>
  <si>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</si>
  <si>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</si>
  <si>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</si>
  <si>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</si>
  <si>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</si>
  <si>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</si>
  <si>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</si>
  <si>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</si>
  <si>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</si>
  <si>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</si>
  <si>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</si>
  <si>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</si>
  <si>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</si>
  <si>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</si>
  <si>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</si>
  <si>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</si>
  <si>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</si>
  <si>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</si>
  <si>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</si>
  <si>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</si>
  <si>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</si>
  <si>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</si>
  <si>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</si>
  <si>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</si>
  <si>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</si>
  <si>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</si>
  <si>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</si>
  <si>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</si>
  <si>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</si>
  <si>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</si>
  <si>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</si>
  <si>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</si>
  <si>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</si>
  <si>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</si>
  <si>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</si>
  <si>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</si>
  <si>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</si>
  <si>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</si>
  <si>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</si>
  <si>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</si>
  <si>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</si>
  <si>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</si>
  <si>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</si>
  <si>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</si>
  <si>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</si>
  <si>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</si>
  <si>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</si>
  <si>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</si>
  <si>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</si>
  <si>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</si>
  <si>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</si>
  <si>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</si>
  <si>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</si>
  <si>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</si>
  <si>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</si>
  <si>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</si>
  <si>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</si>
  <si>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</si>
  <si>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</si>
  <si>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</si>
  <si>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</si>
  <si>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</si>
  <si>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</si>
  <si>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</si>
  <si>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</si>
  <si>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</si>
  <si>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</si>
  <si>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</si>
  <si>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</si>
  <si>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</si>
  <si>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</si>
  <si>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</si>
  <si>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</si>
  <si>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</si>
  <si>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</si>
  <si>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</si>
  <si>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</si>
  <si>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</si>
  <si>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</si>
  <si>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</si>
  <si>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</si>
  <si>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</si>
  <si>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</si>
  <si>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</si>
  <si>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</si>
  <si>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</si>
  <si>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</si>
  <si>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</si>
  <si>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</si>
  <si>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</si>
  <si>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</si>
  <si>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</si>
  <si>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</si>
  <si>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</si>
  <si>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</si>
  <si>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</si>
  <si>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</si>
  <si>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</si>
  <si>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</si>
  <si>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</si>
  <si>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</si>
  <si>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</si>
  <si>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</si>
  <si>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</si>
  <si>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</si>
  <si>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</si>
  <si>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</si>
  <si>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</si>
  <si>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</si>
  <si>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</si>
  <si>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</si>
  <si>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</si>
  <si>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</si>
  <si>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</si>
  <si>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</si>
  <si>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</si>
  <si>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</si>
  <si>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</si>
  <si>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</si>
  <si>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</si>
  <si>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</si>
  <si>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</si>
  <si>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</si>
  <si>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</si>
  <si>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</si>
  <si>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</si>
  <si>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</si>
  <si>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</si>
  <si>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</si>
  <si>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</si>
  <si>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</si>
  <si>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</si>
  <si>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</si>
  <si>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</si>
  <si>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</si>
  <si>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</si>
  <si>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</si>
  <si>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</si>
  <si>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</si>
  <si>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</si>
  <si>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</si>
  <si>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</si>
  <si>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</si>
  <si>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</si>
  <si>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</si>
  <si>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</si>
  <si>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</si>
  <si>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</si>
  <si>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</si>
  <si>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</si>
  <si>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</si>
  <si>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</si>
  <si>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</si>
  <si>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</si>
  <si>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</si>
  <si>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</si>
  <si>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</si>
  <si>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</si>
  <si>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</si>
  <si>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</si>
  <si>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</si>
  <si>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</si>
  <si>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</si>
  <si>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</si>
  <si>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</si>
  <si>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</si>
  <si>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</si>
  <si>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</si>
  <si>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</si>
  <si>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</si>
  <si>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</si>
  <si>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</si>
  <si>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</si>
  <si>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</si>
  <si>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</si>
  <si>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</si>
  <si>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</si>
  <si>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</si>
  <si>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</si>
  <si>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</si>
  <si>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</si>
  <si>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</si>
  <si>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</si>
  <si>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</si>
  <si>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</si>
  <si>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</si>
  <si>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</si>
  <si>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</si>
  <si>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</si>
  <si>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</si>
  <si>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</si>
  <si>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</si>
  <si>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</si>
  <si>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</si>
  <si>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</si>
  <si>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</si>
  <si>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</si>
  <si>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</si>
  <si>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</si>
  <si>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</si>
  <si>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</si>
  <si>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</si>
  <si>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</si>
  <si>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</si>
  <si>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</si>
  <si>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</si>
  <si>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</si>
  <si>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</si>
  <si>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</si>
  <si>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</si>
  <si>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</si>
  <si>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</si>
  <si>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</si>
  <si>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</si>
  <si>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</si>
  <si>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</si>
  <si>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</si>
  <si>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</si>
  <si>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</si>
  <si>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</si>
  <si>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</si>
  <si>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</si>
  <si>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</si>
  <si>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</si>
  <si>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</si>
  <si>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</si>
  <si>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</si>
  <si>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</si>
  <si>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</si>
  <si>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</si>
  <si>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</si>
  <si>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</si>
  <si>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</si>
  <si>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</si>
  <si>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</si>
  <si>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</si>
  <si>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</si>
  <si>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</si>
  <si>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</si>
  <si>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</si>
  <si>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</si>
  <si>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</si>
  <si>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</si>
  <si>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</si>
  <si>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</si>
  <si>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</si>
  <si>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</si>
  <si>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</si>
  <si>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</si>
  <si>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</si>
  <si>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</si>
  <si>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</si>
  <si>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</si>
  <si>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</si>
  <si>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</si>
  <si>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</si>
  <si>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</si>
  <si>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</si>
  <si>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</si>
  <si>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</si>
  <si>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</si>
  <si>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</si>
  <si>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</si>
  <si>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</si>
  <si>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</si>
  <si>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</si>
  <si>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</si>
  <si>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</si>
  <si>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</si>
  <si>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</si>
  <si>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</si>
  <si>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</si>
  <si>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</si>
  <si>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</si>
  <si>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</si>
  <si>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</si>
  <si>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</si>
  <si>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</si>
  <si>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</si>
  <si>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</si>
  <si>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</si>
  <si>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</si>
  <si>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</si>
  <si>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</si>
  <si>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</si>
  <si>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</si>
  <si>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</si>
  <si>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</si>
  <si>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</si>
  <si>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</si>
  <si>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</si>
  <si>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</si>
  <si>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</si>
  <si>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</si>
  <si>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</si>
  <si>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</si>
  <si>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</si>
  <si>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</si>
  <si>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</si>
  <si>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</si>
  <si>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</si>
  <si>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</si>
  <si>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</si>
  <si>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</si>
  <si>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</si>
  <si>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</si>
  <si>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</si>
  <si>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</si>
  <si>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</si>
  <si>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</si>
  <si>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</si>
  <si>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</si>
  <si>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</si>
  <si>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</si>
  <si>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</si>
  <si>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</si>
  <si>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</si>
  <si>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</si>
  <si>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</si>
  <si>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</si>
  <si>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</si>
  <si>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</si>
  <si>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</si>
  <si>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</si>
  <si>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</si>
  <si>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</si>
  <si>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</si>
  <si>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</si>
  <si>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</si>
  <si>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</si>
  <si>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</si>
  <si>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</si>
  <si>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</si>
  <si>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</si>
  <si>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</si>
  <si>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</si>
  <si>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</si>
  <si>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</si>
  <si>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</si>
  <si>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</si>
  <si>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</si>
  <si>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</si>
  <si>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</si>
  <si>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</si>
  <si>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</si>
  <si>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</si>
  <si>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</si>
  <si>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</si>
  <si>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</si>
  <si>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</si>
  <si>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</si>
  <si>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</si>
  <si>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</si>
  <si>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</si>
  <si>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</si>
  <si>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</si>
  <si>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</si>
  <si>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</si>
  <si>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</si>
  <si>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</si>
  <si>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</si>
  <si>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</si>
  <si>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</si>
  <si>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</si>
  <si>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</si>
  <si>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</si>
  <si>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</si>
  <si>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</si>
  <si>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</si>
  <si>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</si>
  <si>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</si>
  <si>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</si>
  <si>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</si>
  <si>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</si>
  <si>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</si>
  <si>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</si>
  <si>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</si>
  <si>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</si>
  <si>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</si>
  <si>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</si>
  <si>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</si>
  <si>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</si>
  <si>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</si>
  <si>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</si>
  <si>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</si>
  <si>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</si>
  <si>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</si>
  <si>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</si>
  <si>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</si>
  <si>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</si>
  <si>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</si>
  <si>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</si>
  <si>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</si>
  <si>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</si>
  <si>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</si>
  <si>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</si>
  <si>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</si>
  <si>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</si>
  <si>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</si>
  <si>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</si>
  <si>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</si>
  <si>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</si>
  <si>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</si>
  <si>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</si>
  <si>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</si>
  <si>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</si>
  <si>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</si>
  <si>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</si>
  <si>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</si>
  <si>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</si>
  <si>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</si>
  <si>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</si>
  <si>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</si>
  <si>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</si>
  <si>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</si>
  <si>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</si>
  <si>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</si>
  <si>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</si>
  <si>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</si>
  <si>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</si>
  <si>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</si>
  <si>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</si>
  <si>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</si>
  <si>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</si>
  <si>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</si>
  <si>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</si>
  <si>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</si>
  <si>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</si>
  <si>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</si>
  <si>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</si>
  <si>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</si>
  <si>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</si>
  <si>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</si>
  <si>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</si>
  <si>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</si>
  <si>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</si>
  <si>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</si>
  <si>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</si>
  <si>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</si>
  <si>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</si>
  <si>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</si>
  <si>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</si>
  <si>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</si>
  <si>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</si>
  <si>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</si>
  <si>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</si>
  <si>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</si>
  <si>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</si>
  <si>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</si>
  <si>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</si>
  <si>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</si>
  <si>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</si>
  <si>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</si>
  <si>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</si>
  <si>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</si>
  <si>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</si>
  <si>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</si>
  <si>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</si>
  <si>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</si>
  <si>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</si>
  <si>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</si>
  <si>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</si>
  <si>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</si>
  <si>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</si>
  <si>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</si>
  <si>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</si>
  <si>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</si>
  <si>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</si>
  <si>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</si>
  <si>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</si>
  <si>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</si>
  <si>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</si>
  <si>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</si>
  <si>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</si>
  <si>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</si>
  <si>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</si>
  <si>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</si>
  <si>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</si>
  <si>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</si>
  <si>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</si>
  <si>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</si>
  <si>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</si>
  <si>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</si>
  <si>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</si>
  <si>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</si>
  <si>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</si>
  <si>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</si>
  <si>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</si>
  <si>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</si>
  <si>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</si>
  <si>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</si>
  <si>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</si>
  <si>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</si>
  <si>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</si>
  <si>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</si>
  <si>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</si>
  <si>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</si>
  <si>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</si>
  <si>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</si>
  <si>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</si>
  <si>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</si>
  <si>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</si>
  <si>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</si>
  <si>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</si>
  <si>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</si>
  <si>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</si>
  <si>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</si>
  <si>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</si>
  <si>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</si>
  <si>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</si>
  <si>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</si>
  <si>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</si>
  <si>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</si>
  <si>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</si>
  <si>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</si>
  <si>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</si>
  <si>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</si>
  <si>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</si>
  <si>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</si>
  <si>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</si>
  <si>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</si>
  <si>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</si>
  <si>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</si>
  <si>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</si>
  <si>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</si>
  <si>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</si>
  <si>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</si>
  <si>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</si>
  <si>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</si>
  <si>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</si>
  <si>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</si>
  <si>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</si>
  <si>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</si>
  <si>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</si>
  <si>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</si>
  <si>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</si>
  <si>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</si>
  <si>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</si>
  <si>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</si>
  <si>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</si>
  <si>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</si>
  <si>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</si>
  <si>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</si>
  <si>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</si>
  <si>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</si>
  <si>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</si>
  <si>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</si>
  <si>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</si>
  <si>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</si>
  <si>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</si>
  <si>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</si>
  <si>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</si>
  <si>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</si>
  <si>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</si>
  <si>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</si>
  <si>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</si>
  <si>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</si>
  <si>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</si>
  <si>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</si>
  <si>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</si>
  <si>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</si>
  <si>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</si>
  <si>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</si>
  <si>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</si>
  <si>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</si>
  <si>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</si>
  <si>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</si>
  <si>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</si>
  <si>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</si>
  <si>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</si>
  <si>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</si>
  <si>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</si>
  <si>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</si>
  <si>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</si>
  <si>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</si>
  <si>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</si>
  <si>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</si>
  <si>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</si>
  <si>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</si>
  <si>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</si>
  <si>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</si>
  <si>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</si>
  <si>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</si>
  <si>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</si>
  <si>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</si>
  <si>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</si>
  <si>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</si>
  <si>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</si>
  <si>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</si>
  <si>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</si>
  <si>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</si>
  <si>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</si>
  <si>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</si>
  <si>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</si>
  <si>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</si>
  <si>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</si>
  <si>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</si>
  <si>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</si>
  <si>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</si>
  <si>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</si>
  <si>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</si>
  <si>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</si>
  <si>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</si>
  <si>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</si>
  <si>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</si>
  <si>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</si>
  <si>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</si>
  <si>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</si>
  <si>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</si>
  <si>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</si>
  <si>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</si>
  <si>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</si>
  <si>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</si>
  <si>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</si>
  <si>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</si>
  <si>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</si>
  <si>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</si>
  <si>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</si>
  <si>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</si>
  <si>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</si>
  <si>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</si>
  <si>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</si>
  <si>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</si>
  <si>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</si>
  <si>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</si>
  <si>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</si>
  <si>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</si>
  <si>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</si>
  <si>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</si>
  <si>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</si>
  <si>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</si>
  <si>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</si>
  <si>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</si>
  <si>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</si>
  <si>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</si>
  <si>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</si>
  <si>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</si>
  <si>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</si>
  <si>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</si>
  <si>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</si>
  <si>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</si>
  <si>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</si>
  <si>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</si>
  <si>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</si>
  <si>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</si>
  <si>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</si>
  <si>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</si>
  <si>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</si>
  <si>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</si>
  <si>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</si>
  <si>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</si>
  <si>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</si>
  <si>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</si>
  <si>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</si>
  <si>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</si>
  <si>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</si>
  <si>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</si>
  <si>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</si>
  <si>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</si>
  <si>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</si>
  <si>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</si>
  <si>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</si>
  <si>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</si>
  <si>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</si>
  <si>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</si>
  <si>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</si>
  <si>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</si>
  <si>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</si>
  <si>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</si>
  <si>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</si>
  <si>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</si>
  <si>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</si>
  <si>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</si>
  <si>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</si>
  <si>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</si>
  <si>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</si>
  <si>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</si>
  <si>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</si>
  <si>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</si>
  <si>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</si>
  <si>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</si>
  <si>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</si>
  <si>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</si>
  <si>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</si>
  <si>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</si>
  <si>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</si>
  <si>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</si>
  <si>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</si>
  <si>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</si>
  <si>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</si>
  <si>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</si>
  <si>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</si>
  <si>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</si>
  <si>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</si>
  <si>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</si>
  <si>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</si>
  <si>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</si>
  <si>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</si>
  <si>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</si>
  <si>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</si>
  <si>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</si>
  <si>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</si>
  <si>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</si>
  <si>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</si>
  <si>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</si>
  <si>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</si>
  <si>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</si>
  <si>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</si>
  <si>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</si>
  <si>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</si>
  <si>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</si>
  <si>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</si>
  <si>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</si>
  <si>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</si>
  <si>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</si>
  <si>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</si>
  <si>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</si>
  <si>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</si>
  <si>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</si>
  <si>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</si>
  <si>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</si>
  <si>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</si>
  <si>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</si>
  <si>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</si>
  <si>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</si>
  <si>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</si>
  <si>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</si>
  <si>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</si>
  <si>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</si>
  <si>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</si>
  <si>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</si>
  <si>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</si>
  <si>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</si>
  <si>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</si>
  <si>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</si>
  <si>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</si>
  <si>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</si>
  <si>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</si>
  <si>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</si>
  <si>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</si>
  <si>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</si>
  <si>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</si>
  <si>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</si>
  <si>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</si>
  <si>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</si>
  <si>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</si>
  <si>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</si>
  <si>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</si>
  <si>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</si>
  <si>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</si>
  <si>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</si>
  <si>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</si>
  <si>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</si>
  <si>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</si>
  <si>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</si>
  <si>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</si>
  <si>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</si>
  <si>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</si>
  <si>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</si>
  <si>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</si>
  <si>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</si>
  <si>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</si>
  <si>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</si>
  <si>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</si>
  <si>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</si>
  <si>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</si>
  <si>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</si>
  <si>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</si>
  <si>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</si>
  <si>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</si>
  <si>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</si>
  <si>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</si>
  <si>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</si>
  <si>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</si>
  <si>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</si>
  <si>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</si>
  <si>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</si>
  <si>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</si>
  <si>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</si>
  <si>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</si>
  <si>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</si>
  <si>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</si>
  <si>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</si>
  <si>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</si>
  <si>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</si>
  <si>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</si>
  <si>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</si>
  <si>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</si>
  <si>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</si>
  <si>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</si>
  <si>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</si>
  <si>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</si>
  <si>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</si>
  <si>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</si>
  <si>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</si>
  <si>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</si>
  <si>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</si>
  <si>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</si>
  <si>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</si>
  <si>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</si>
  <si>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</si>
  <si>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</si>
  <si>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</si>
  <si>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</si>
  <si>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</si>
  <si>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</si>
  <si>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</si>
  <si>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</si>
  <si>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</si>
  <si>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</si>
  <si>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</si>
  <si>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</si>
  <si>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</si>
  <si>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</si>
  <si>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</si>
  <si>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</si>
  <si>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</si>
  <si>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</si>
  <si>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</si>
  <si>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</si>
  <si>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</si>
  <si>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</si>
  <si>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</si>
  <si>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</si>
  <si>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</si>
  <si>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</si>
  <si>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</si>
  <si>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</si>
  <si>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</si>
  <si>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</si>
  <si>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</si>
  <si>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</si>
  <si>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</si>
  <si>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</si>
  <si>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</si>
  <si>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</si>
  <si>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</si>
  <si>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</si>
  <si>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</si>
  <si>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</si>
  <si>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</si>
  <si>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</si>
  <si>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</si>
  <si>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</si>
  <si>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</si>
  <si>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</si>
  <si>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</si>
  <si>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</si>
  <si>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</si>
  <si>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</si>
  <si>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</si>
  <si>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</si>
  <si>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</si>
  <si>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</si>
  <si>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</si>
  <si>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</si>
  <si>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</si>
  <si>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</si>
  <si>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</si>
  <si>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</si>
  <si>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</si>
  <si>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</si>
  <si>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</si>
  <si>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</si>
  <si>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</si>
  <si>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</si>
  <si>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</si>
  <si>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</si>
  <si>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</si>
  <si>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</si>
  <si>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</si>
  <si>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</si>
  <si>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</si>
  <si>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</si>
  <si>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</si>
  <si>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</si>
  <si>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</si>
  <si>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</si>
  <si>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</si>
  <si>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</si>
  <si>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</si>
  <si>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</si>
  <si>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</si>
  <si>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</si>
  <si>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</si>
  <si>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</si>
  <si>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</si>
  <si>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</si>
  <si>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</si>
  <si>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</si>
  <si>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</si>
  <si>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</si>
  <si>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</si>
  <si>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</si>
  <si>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</si>
  <si>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</si>
  <si>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</si>
  <si>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</si>
  <si>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</si>
  <si>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</si>
  <si>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</si>
  <si>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</si>
  <si>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</si>
  <si>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</si>
  <si>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</si>
  <si>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</si>
  <si>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</si>
  <si>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</si>
  <si>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</si>
  <si>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</si>
  <si>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</si>
  <si>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</si>
  <si>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</si>
  <si>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</si>
  <si>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</si>
  <si>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</si>
  <si>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</si>
  <si>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</si>
  <si>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</si>
  <si>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</si>
  <si>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</si>
  <si>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</si>
  <si>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</si>
  <si>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</si>
  <si>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</si>
  <si>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</si>
  <si>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</si>
  <si>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</si>
  <si>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</si>
  <si>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</si>
  <si>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</si>
  <si>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</si>
  <si>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</si>
  <si>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</si>
  <si>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</si>
  <si>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</si>
  <si>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</si>
  <si>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</si>
  <si>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</si>
  <si>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</si>
  <si>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</si>
  <si>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</si>
  <si>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</si>
  <si>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</si>
  <si>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</si>
  <si>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</si>
  <si>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</si>
  <si>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</si>
  <si>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</si>
  <si>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</si>
  <si>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</si>
  <si>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</si>
  <si>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</si>
  <si>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</si>
  <si>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</si>
  <si>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</si>
  <si>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</si>
  <si>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</si>
  <si>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</si>
  <si>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</si>
  <si>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</si>
  <si>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</si>
  <si>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</si>
  <si>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</si>
  <si>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</si>
  <si>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</si>
  <si>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</si>
  <si>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</si>
  <si>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</si>
  <si>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</si>
  <si>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</si>
  <si>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</si>
  <si>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</si>
  <si>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</si>
  <si>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</si>
  <si>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</si>
  <si>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</si>
  <si>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</si>
  <si>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</si>
  <si>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</si>
  <si>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</si>
  <si>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</si>
  <si>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</si>
  <si>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</si>
  <si>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</si>
  <si>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</si>
  <si>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</si>
  <si>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</si>
  <si>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</si>
  <si>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</si>
  <si>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</si>
  <si>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</si>
  <si>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</si>
  <si>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</si>
  <si>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</si>
  <si>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</si>
  <si>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</si>
  <si>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</si>
  <si>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</si>
  <si>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</si>
  <si>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</si>
  <si>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</si>
  <si>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</si>
  <si>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</si>
  <si>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</si>
  <si>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</si>
  <si>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</si>
  <si>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</si>
  <si>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</si>
  <si>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</si>
  <si>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</si>
  <si>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</si>
  <si>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</si>
  <si>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</si>
  <si>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</si>
  <si>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</si>
  <si>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</si>
  <si>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</si>
  <si>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</si>
  <si>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</si>
  <si>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</si>
  <si>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</si>
  <si>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</si>
  <si>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</si>
  <si>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</si>
  <si>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</si>
  <si>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</si>
  <si>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</si>
  <si>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</si>
  <si>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</si>
  <si>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</si>
  <si>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</si>
  <si>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</si>
  <si>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</si>
  <si>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</si>
  <si>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</si>
  <si>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</si>
  <si>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</si>
  <si>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</si>
  <si>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</si>
  <si>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</si>
  <si>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</si>
  <si>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</si>
  <si>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</si>
  <si>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</si>
  <si>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</si>
  <si>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</si>
  <si>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</si>
  <si>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</si>
  <si>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</si>
  <si>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</si>
  <si>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</si>
  <si>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</si>
  <si>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</si>
  <si>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</si>
  <si>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</si>
  <si>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</si>
  <si>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</si>
  <si>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</si>
  <si>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</si>
  <si>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</si>
  <si>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</si>
  <si>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</si>
  <si>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</si>
  <si>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</si>
  <si>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</si>
  <si>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</si>
  <si>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</si>
  <si>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</si>
  <si>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</si>
  <si>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</si>
  <si>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</si>
  <si>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</si>
  <si>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</si>
  <si>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</si>
  <si>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</si>
  <si>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</si>
  <si>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</si>
  <si>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</si>
  <si>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</si>
  <si>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</si>
  <si>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</si>
  <si>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</si>
  <si>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</si>
  <si>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</si>
  <si>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</si>
  <si>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</si>
  <si>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</si>
  <si>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</si>
  <si>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</si>
  <si>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</si>
  <si>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</si>
  <si>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</si>
  <si>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</si>
  <si>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</si>
  <si>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</si>
  <si>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</si>
  <si>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</si>
  <si>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</si>
  <si>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</si>
  <si>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</si>
  <si>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</si>
  <si>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</si>
  <si>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</si>
  <si>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</si>
  <si>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</si>
  <si>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</si>
  <si>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</si>
  <si>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</si>
  <si>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</si>
  <si>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</si>
  <si>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</si>
  <si>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</si>
  <si>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</si>
  <si>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</si>
  <si>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</si>
  <si>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</si>
  <si>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</si>
  <si>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</si>
  <si>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</si>
  <si>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</si>
  <si>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</si>
  <si>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</si>
  <si>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</si>
  <si>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</si>
  <si>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</si>
  <si>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</si>
  <si>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</si>
  <si>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</si>
  <si>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</si>
  <si>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</si>
  <si>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</si>
  <si>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</si>
  <si>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</si>
  <si>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</si>
  <si>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</si>
  <si>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</si>
  <si>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</si>
  <si>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</si>
  <si>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</si>
  <si>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</si>
  <si>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</si>
  <si>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</si>
  <si>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</si>
  <si>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</si>
  <si>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</si>
  <si>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</si>
  <si>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</si>
  <si>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</si>
  <si>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</si>
  <si>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</si>
  <si>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</si>
  <si>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</si>
  <si>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</si>
  <si>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</si>
  <si>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</si>
  <si>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</si>
  <si>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</si>
  <si>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</si>
  <si>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</si>
  <si>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</si>
  <si>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</si>
  <si>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</si>
  <si>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</si>
  <si>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</si>
  <si>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</si>
  <si>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</si>
  <si>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</si>
  <si>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</si>
  <si>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</si>
  <si>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</si>
  <si>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</si>
  <si>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</si>
  <si>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</si>
  <si>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</si>
  <si>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</si>
  <si>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</si>
  <si>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</si>
  <si>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</si>
  <si>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</si>
  <si>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</si>
  <si>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</si>
  <si>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</si>
  <si>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</si>
  <si>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</si>
  <si>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</si>
  <si>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</si>
  <si>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</si>
  <si>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</si>
  <si>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</si>
  <si>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</si>
  <si>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</si>
  <si>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</si>
  <si>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</si>
  <si>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</si>
  <si>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</si>
  <si>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</si>
  <si>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</si>
  <si>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</si>
  <si>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</si>
  <si>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</si>
  <si>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</si>
  <si>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</si>
  <si>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</si>
  <si>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</si>
  <si>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</si>
  <si>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</si>
  <si>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</si>
  <si>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</si>
  <si>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</si>
  <si>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</si>
  <si>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</si>
  <si>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</si>
  <si>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</si>
  <si>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</si>
  <si>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</si>
  <si>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</si>
  <si>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</si>
  <si>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</si>
  <si>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</si>
  <si>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</si>
  <si>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</si>
  <si>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</si>
  <si>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</si>
  <si>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</si>
  <si>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</si>
  <si>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</si>
  <si>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</si>
  <si>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</si>
  <si>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</si>
  <si>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</si>
  <si>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</si>
  <si>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</si>
  <si>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</si>
  <si>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</si>
  <si>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</si>
  <si>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</si>
  <si>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</si>
  <si>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</si>
  <si>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</si>
  <si>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</si>
  <si>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</si>
  <si>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</si>
  <si>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</si>
  <si>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</si>
  <si>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</si>
  <si>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</si>
  <si>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</si>
  <si>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</si>
  <si>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</si>
  <si>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</si>
  <si>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</si>
  <si>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</si>
  <si>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</si>
  <si>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</si>
  <si>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</si>
  <si>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</si>
  <si>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</si>
  <si>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</si>
  <si>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</si>
  <si>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</si>
  <si>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</si>
  <si>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</si>
  <si>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</si>
  <si>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</si>
  <si>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</si>
  <si>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</si>
  <si>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</si>
  <si>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</si>
  <si>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</si>
  <si>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</si>
  <si>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</si>
  <si>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</si>
  <si>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</si>
  <si>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</si>
  <si>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</si>
  <si>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</si>
  <si>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</si>
  <si>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</si>
  <si>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</si>
  <si>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</si>
  <si>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</si>
  <si>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</si>
  <si>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</si>
  <si>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</si>
  <si>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</si>
  <si>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</si>
  <si>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</si>
  <si>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</si>
  <si>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</si>
  <si>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</si>
  <si>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</si>
  <si>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</si>
  <si>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</si>
  <si>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</si>
  <si>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</si>
  <si>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</si>
  <si>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</si>
  <si>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</si>
  <si>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</si>
  <si>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</si>
  <si>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</si>
  <si>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</si>
  <si>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</si>
  <si>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</si>
  <si>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</si>
  <si>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</si>
  <si>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</si>
  <si>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</si>
  <si>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</si>
  <si>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</si>
  <si>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</si>
  <si>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</si>
  <si>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</si>
  <si>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</si>
  <si>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</si>
  <si>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</si>
  <si>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</si>
  <si>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</si>
  <si>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</si>
  <si>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</si>
  <si>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</si>
  <si>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</si>
  <si>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</si>
  <si>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</si>
  <si>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</si>
  <si>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</si>
  <si>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</si>
  <si>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</si>
  <si>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</si>
  <si>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</si>
  <si>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</si>
  <si>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</si>
  <si>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</si>
  <si>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</si>
  <si>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</si>
  <si>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</si>
  <si>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</si>
  <si>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</si>
  <si>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</si>
  <si>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</si>
  <si>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</si>
  <si>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</si>
  <si>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</si>
  <si>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</si>
  <si>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</si>
  <si>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</si>
  <si>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</si>
  <si>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</si>
  <si>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</si>
  <si>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</si>
  <si>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</si>
  <si>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</si>
  <si>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</si>
  <si>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</si>
  <si>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</si>
  <si>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</si>
  <si>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</si>
  <si>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</si>
  <si>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</si>
  <si>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</si>
  <si>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</si>
  <si>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</si>
  <si>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</si>
  <si>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</si>
  <si>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</si>
  <si>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</si>
  <si>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</si>
  <si>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</si>
  <si>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</si>
  <si>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</si>
  <si>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</si>
  <si>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</si>
  <si>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</si>
  <si>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</si>
  <si>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</si>
  <si>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</si>
  <si>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</si>
  <si>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</si>
  <si>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</si>
  <si>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</si>
  <si>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</si>
  <si>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</si>
  <si>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</si>
  <si>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</si>
  <si>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</si>
  <si>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</si>
  <si>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</si>
  <si>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</si>
  <si>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</si>
  <si>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</si>
  <si>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</si>
  <si>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</si>
  <si>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</si>
  <si>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</si>
  <si>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</si>
  <si>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</si>
  <si>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</si>
  <si>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</si>
  <si>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</si>
  <si>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</si>
  <si>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</si>
  <si>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</si>
  <si>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</si>
  <si>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</si>
  <si>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</si>
  <si>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</si>
  <si>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</si>
  <si>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</si>
  <si>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</si>
  <si>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</si>
  <si>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</si>
  <si>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</si>
  <si>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</si>
  <si>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</si>
  <si>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</si>
  <si>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</si>
  <si>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</si>
  <si>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</si>
  <si>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</si>
  <si>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</si>
  <si>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</si>
  <si>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</si>
  <si>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</si>
  <si>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</si>
  <si>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</si>
  <si>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</si>
  <si>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</si>
  <si>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</si>
  <si>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</si>
  <si>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</si>
  <si>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</si>
  <si>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</si>
  <si>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</si>
  <si>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</si>
  <si>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</si>
  <si>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</si>
  <si>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</si>
  <si>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</si>
  <si>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</si>
  <si>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</si>
  <si>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</si>
  <si>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</si>
  <si>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</si>
  <si>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</si>
  <si>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</si>
  <si>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</si>
  <si>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</si>
  <si>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</si>
  <si>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</si>
  <si>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</si>
  <si>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</si>
  <si>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</si>
  <si>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</si>
  <si>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</si>
  <si>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</si>
  <si>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</si>
  <si>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</si>
  <si>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</si>
  <si>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</si>
  <si>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</si>
  <si>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</si>
  <si>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</si>
  <si>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</si>
  <si>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</si>
  <si>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</si>
  <si>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</si>
  <si>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</si>
  <si>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</si>
  <si>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</si>
  <si>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</si>
  <si>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</si>
  <si>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</si>
  <si>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</si>
  <si>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</si>
  <si>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</si>
  <si>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</si>
  <si>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</si>
  <si>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</si>
  <si>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</si>
  <si>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</si>
  <si>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</si>
  <si>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</si>
  <si>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</si>
  <si>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</si>
  <si>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</si>
  <si>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</si>
  <si>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</si>
  <si>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</si>
  <si>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</si>
  <si>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</si>
  <si>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</si>
  <si>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</si>
  <si>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</si>
  <si>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</si>
  <si>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</si>
  <si>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</si>
  <si>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</si>
  <si>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</si>
  <si>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</si>
  <si>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</si>
  <si>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</si>
  <si>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</si>
  <si>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</si>
  <si>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</si>
  <si>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</si>
  <si>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</si>
  <si>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</si>
  <si>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</si>
  <si>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</si>
  <si>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</si>
  <si>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</si>
  <si>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</si>
  <si>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</si>
  <si>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</si>
  <si>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</si>
  <si>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</si>
  <si>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</si>
  <si>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</si>
  <si>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</si>
  <si>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</si>
  <si>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</si>
  <si>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</si>
  <si>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</si>
  <si>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</si>
  <si>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</si>
  <si>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</si>
  <si>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</si>
  <si>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</si>
  <si>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</si>
  <si>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</si>
  <si>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</si>
  <si>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</si>
  <si>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</si>
  <si>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</si>
  <si>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</si>
  <si>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</si>
  <si>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</si>
  <si>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</si>
  <si>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</si>
  <si>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</si>
  <si>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</si>
  <si>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</si>
  <si>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</si>
  <si>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</si>
  <si>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</si>
  <si>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</si>
  <si>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</si>
  <si>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</si>
  <si>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</si>
  <si>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</si>
  <si>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</si>
  <si>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</si>
  <si>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</si>
  <si>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</si>
  <si>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</si>
  <si>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</si>
  <si>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</si>
  <si>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</si>
  <si>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</si>
  <si>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</si>
  <si>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</si>
  <si>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</si>
  <si>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</si>
  <si>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</si>
  <si>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</si>
  <si>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</si>
  <si>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</si>
  <si>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</si>
  <si>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</si>
  <si>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</si>
  <si>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</si>
  <si>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</si>
  <si>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</si>
  <si>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</si>
  <si>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</si>
  <si>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</si>
  <si>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</si>
  <si>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</si>
  <si>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</si>
  <si>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</si>
  <si>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</si>
  <si>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</si>
  <si>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</si>
  <si>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</si>
  <si>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</si>
  <si>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</si>
  <si>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</si>
  <si>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</si>
  <si>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</si>
  <si>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</si>
  <si>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</si>
  <si>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</si>
  <si>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</si>
  <si>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</si>
  <si>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</si>
  <si>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</si>
  <si>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</si>
  <si>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</si>
  <si>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</si>
  <si>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</si>
  <si>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</si>
  <si>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</si>
  <si>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</si>
  <si>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</si>
  <si>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</si>
  <si>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</si>
  <si>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</si>
  <si>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</si>
  <si>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</si>
  <si>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</si>
  <si>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</si>
  <si>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</si>
  <si>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</si>
  <si>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</si>
  <si>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</si>
  <si>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</si>
  <si>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</si>
  <si>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</si>
  <si>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</si>
  <si>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</si>
  <si>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</si>
  <si>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</si>
  <si>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</si>
  <si>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</si>
  <si>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</si>
  <si>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</si>
  <si>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</si>
  <si>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</si>
  <si>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</si>
  <si>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</si>
  <si>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</si>
  <si>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</si>
  <si>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</si>
  <si>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</si>
  <si>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</si>
  <si>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</si>
  <si>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</si>
  <si>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</si>
  <si>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</si>
  <si>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</si>
  <si>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</si>
  <si>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</si>
  <si>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</si>
  <si>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</si>
  <si>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</si>
  <si>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</si>
  <si>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</si>
  <si>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</si>
  <si>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</si>
  <si>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</si>
  <si>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</si>
  <si>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</si>
  <si>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</si>
  <si>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</si>
  <si>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</si>
  <si>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</si>
  <si>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</si>
  <si>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</si>
  <si>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</si>
  <si>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</si>
  <si>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</si>
  <si>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</si>
  <si>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</si>
  <si>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</si>
  <si>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</si>
  <si>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</si>
  <si>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</si>
  <si>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</si>
  <si>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</si>
  <si>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</si>
  <si>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</si>
  <si>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</si>
  <si>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</si>
  <si>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</si>
  <si>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</si>
  <si>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</si>
  <si>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</si>
  <si>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</si>
  <si>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</si>
  <si>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</si>
  <si>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</si>
  <si>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</si>
  <si>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</si>
  <si>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</si>
  <si>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</si>
  <si>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</si>
  <si>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</si>
  <si>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</si>
  <si>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</si>
  <si>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</si>
  <si>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</si>
  <si>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</si>
  <si>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</si>
  <si>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</si>
  <si>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</si>
  <si>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</si>
  <si>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</si>
  <si>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</si>
  <si>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</si>
  <si>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</si>
  <si>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</si>
  <si>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</si>
  <si>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</si>
  <si>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</si>
  <si>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</si>
  <si>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</si>
  <si>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</si>
  <si>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</si>
  <si>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</si>
  <si>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</si>
  <si>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</si>
  <si>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</si>
  <si>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</si>
  <si>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</si>
  <si>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</si>
  <si>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</si>
  <si>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</si>
  <si>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</si>
  <si>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</si>
  <si>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</si>
  <si>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</si>
  <si>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</si>
  <si>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</si>
  <si>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</si>
  <si>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</si>
  <si>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</si>
  <si>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</si>
  <si>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</si>
  <si>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</si>
  <si>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</si>
  <si>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</si>
  <si>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</si>
  <si>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</si>
  <si>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</si>
  <si>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</si>
  <si>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</si>
  <si>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</si>
  <si>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</si>
  <si>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</si>
  <si>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</si>
  <si>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</si>
  <si>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</si>
  <si>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</si>
  <si>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</si>
  <si>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</si>
  <si>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</si>
  <si>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</si>
  <si>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</si>
  <si>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</si>
  <si>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</si>
  <si>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</si>
  <si>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</si>
  <si>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</si>
  <si>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</si>
  <si>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</si>
  <si>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</si>
  <si>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</si>
  <si>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</si>
  <si>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</si>
  <si>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</si>
  <si>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</si>
  <si>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</si>
  <si>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</si>
  <si>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</si>
  <si>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</si>
  <si>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</si>
  <si>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</si>
  <si>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</si>
  <si>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</si>
  <si>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</si>
  <si>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</si>
  <si>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</si>
  <si>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</si>
  <si>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</si>
  <si>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</si>
  <si>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</si>
  <si>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</si>
  <si>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</si>
  <si>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</si>
  <si>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</si>
  <si>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</si>
  <si>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</si>
  <si>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</si>
  <si>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</si>
  <si>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</si>
  <si>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</si>
  <si>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</si>
  <si>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</si>
  <si>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</si>
  <si>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</si>
  <si>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</si>
  <si>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</si>
  <si>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</si>
  <si>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</si>
  <si>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</si>
  <si>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</si>
  <si>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</si>
  <si>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</si>
  <si>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</si>
  <si>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</si>
  <si>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</si>
  <si>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</si>
  <si>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</si>
  <si>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</si>
  <si>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</si>
  <si>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</si>
  <si>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</si>
  <si>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</si>
  <si>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</si>
  <si>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</si>
  <si>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</si>
  <si>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</si>
  <si>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</si>
  <si>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</si>
  <si>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</si>
  <si>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</si>
  <si>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</si>
  <si>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</si>
  <si>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</si>
  <si>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</si>
  <si>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</si>
  <si>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</si>
  <si>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</si>
  <si>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</si>
  <si>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</si>
  <si>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</si>
  <si>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</si>
  <si>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</si>
  <si>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</si>
  <si>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</si>
  <si>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</si>
  <si>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</si>
  <si>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</si>
  <si>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</si>
  <si>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</si>
  <si>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</si>
  <si>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</si>
  <si>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</si>
  <si>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</si>
  <si>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</si>
  <si>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</si>
  <si>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</si>
  <si>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</si>
  <si>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</si>
  <si>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</si>
  <si>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</si>
  <si>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</si>
  <si>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</si>
  <si>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</si>
  <si>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</si>
  <si>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</si>
  <si>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</si>
  <si>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</si>
  <si>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</si>
  <si>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</si>
  <si>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</si>
  <si>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</si>
  <si>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</si>
  <si>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</si>
  <si>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</si>
  <si>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</si>
  <si>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</si>
  <si>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</si>
  <si>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</si>
  <si>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</si>
  <si>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</si>
  <si>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</si>
  <si>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</si>
  <si>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</si>
  <si>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</si>
  <si>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</si>
  <si>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</si>
  <si>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</si>
  <si>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</si>
  <si>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</si>
  <si>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</si>
  <si>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</si>
  <si>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</si>
  <si>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</si>
  <si>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</si>
  <si>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</si>
  <si>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</si>
  <si>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</si>
  <si>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</si>
  <si>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</si>
  <si>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</si>
  <si>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</si>
  <si>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</si>
  <si>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</si>
  <si>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</si>
  <si>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</si>
  <si>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</si>
  <si>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</si>
  <si>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</si>
  <si>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</si>
  <si>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</si>
  <si>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</si>
  <si>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</si>
  <si>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</si>
  <si>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</si>
  <si>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</si>
  <si>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</si>
  <si>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</si>
  <si>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</si>
  <si>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</si>
  <si>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</si>
  <si>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</si>
  <si>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</si>
  <si>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</si>
  <si>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</si>
  <si>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</si>
  <si>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</si>
  <si>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</si>
  <si>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</si>
  <si>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</si>
  <si>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</si>
  <si>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</si>
  <si>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</si>
  <si>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</si>
  <si>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</si>
  <si>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</si>
  <si>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</si>
  <si>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</si>
  <si>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</si>
  <si>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</si>
  <si>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</si>
  <si>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</si>
  <si>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</si>
  <si>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</si>
  <si>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</si>
  <si>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</si>
  <si>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</si>
  <si>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</si>
  <si>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</si>
  <si>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</si>
  <si>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</si>
  <si>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</si>
  <si>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</si>
  <si>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</si>
  <si>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</si>
  <si>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</si>
  <si>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</si>
  <si>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</si>
  <si>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</si>
  <si>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</si>
  <si>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</si>
  <si>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</si>
  <si>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</si>
  <si>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</si>
  <si>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</si>
  <si>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</si>
  <si>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</si>
  <si>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</si>
  <si>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</si>
  <si>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</si>
  <si>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</si>
  <si>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</si>
  <si>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</si>
  <si>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</si>
  <si>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</si>
  <si>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</si>
  <si>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</si>
  <si>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</si>
  <si>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</si>
  <si>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</si>
  <si>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</si>
  <si>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</si>
  <si>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</si>
  <si>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</si>
  <si>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</si>
  <si>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</si>
  <si>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</si>
  <si>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</si>
  <si>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</si>
  <si>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</si>
  <si>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</si>
  <si>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</si>
  <si>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</si>
  <si>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</si>
  <si>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</si>
  <si>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</si>
  <si>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</si>
  <si>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</si>
  <si>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</si>
  <si>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</si>
  <si>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</si>
  <si>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</si>
  <si>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</si>
  <si>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</si>
  <si>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</si>
  <si>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</si>
  <si>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</si>
  <si>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</si>
  <si>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</si>
  <si>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</si>
  <si>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</si>
  <si>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</si>
  <si>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</si>
  <si>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</si>
  <si>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</si>
  <si>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</si>
  <si>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</si>
  <si>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</si>
  <si>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</si>
  <si>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</si>
  <si>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</si>
  <si>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</si>
  <si>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</si>
  <si>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</si>
  <si>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</si>
  <si>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</si>
  <si>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</si>
  <si>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</si>
  <si>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</si>
  <si>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</si>
  <si>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</si>
  <si>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</si>
  <si>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</si>
  <si>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</si>
  <si>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</si>
  <si>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</si>
  <si>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</si>
  <si>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</si>
  <si>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</si>
  <si>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</si>
  <si>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</si>
  <si>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</si>
  <si>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</si>
  <si>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</si>
  <si>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</si>
  <si>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</si>
  <si>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</si>
  <si>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</si>
  <si>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</si>
  <si>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</si>
  <si>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</si>
  <si>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</si>
  <si>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</si>
  <si>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</si>
  <si>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</si>
  <si>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</si>
  <si>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</si>
  <si>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</si>
  <si>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</si>
  <si>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</si>
  <si>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</si>
  <si>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</si>
  <si>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</si>
  <si>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</si>
  <si>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</si>
  <si>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</si>
  <si>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</si>
  <si>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</si>
  <si>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</si>
  <si>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</si>
  <si>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</si>
  <si>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</si>
  <si>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</si>
  <si>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</si>
  <si>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</si>
  <si>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</si>
  <si>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</si>
  <si>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</si>
  <si>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</si>
  <si>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</si>
  <si>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</si>
  <si>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</si>
  <si>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</si>
  <si>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</si>
  <si>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</si>
  <si>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</si>
  <si>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</si>
  <si>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</si>
  <si>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</si>
  <si>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</si>
  <si>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</si>
  <si>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</si>
  <si>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</si>
  <si>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</si>
  <si>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</si>
  <si>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</si>
  <si>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</si>
  <si>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</si>
  <si>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</si>
  <si>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</si>
  <si>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</si>
  <si>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</si>
  <si>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</si>
  <si>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</si>
  <si>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</si>
  <si>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</si>
  <si>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</si>
  <si>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</si>
  <si>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</si>
  <si>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</si>
  <si>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</si>
  <si>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</si>
  <si>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</si>
  <si>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</si>
  <si>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</si>
  <si>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</si>
  <si>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</si>
  <si>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</si>
  <si>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</si>
  <si>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</si>
  <si>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</si>
  <si>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</si>
  <si>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</si>
  <si>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</si>
  <si>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</si>
  <si>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</si>
  <si>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</si>
  <si>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</si>
  <si>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</si>
  <si>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</si>
  <si>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</si>
  <si>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</si>
  <si>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</si>
  <si>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</si>
  <si>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</si>
  <si>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</si>
  <si>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</si>
  <si>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</si>
  <si>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</si>
  <si>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</si>
  <si>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</si>
  <si>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</si>
  <si>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</si>
  <si>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</si>
  <si>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</si>
  <si>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</si>
  <si>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</si>
  <si>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</si>
  <si>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</si>
  <si>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</si>
  <si>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</si>
  <si>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</si>
  <si>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</si>
  <si>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</si>
  <si>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</si>
  <si>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</si>
  <si>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</si>
  <si>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</si>
  <si>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</si>
  <si>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</si>
  <si>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</si>
  <si>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</si>
  <si>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</si>
  <si>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</si>
  <si>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</si>
  <si>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</si>
  <si>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</si>
  <si>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</si>
  <si>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</si>
  <si>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</si>
  <si>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</si>
  <si>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</si>
  <si>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</si>
  <si>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</si>
  <si>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</si>
  <si>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</si>
  <si>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</si>
  <si>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</si>
  <si>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</si>
  <si>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</si>
  <si>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</si>
  <si>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</si>
  <si>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</si>
  <si>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</si>
  <si>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</si>
  <si>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</si>
  <si>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</si>
  <si>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</si>
  <si>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</si>
  <si>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</si>
  <si>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</si>
  <si>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</si>
  <si>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</si>
  <si>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</si>
  <si>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</si>
  <si>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</si>
  <si>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</si>
  <si>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</si>
  <si>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</si>
  <si>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</si>
  <si>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</si>
  <si>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</si>
  <si>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</si>
  <si>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</si>
  <si>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</si>
  <si>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</si>
  <si>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</si>
  <si>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</si>
  <si>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</si>
  <si>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</si>
  <si>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</si>
  <si>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</si>
  <si>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</si>
  <si>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</si>
  <si>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</si>
  <si>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</si>
  <si>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</si>
  <si>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</si>
  <si>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</si>
  <si>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</si>
  <si>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</si>
  <si>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</si>
  <si>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</si>
  <si>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</si>
  <si>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</si>
  <si>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</si>
  <si>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</si>
  <si>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</si>
  <si>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</si>
  <si>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</si>
  <si>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</si>
  <si>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</si>
  <si>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</si>
  <si>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</si>
  <si>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</si>
  <si>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</si>
  <si>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</si>
  <si>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</si>
  <si>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</si>
  <si>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</si>
  <si>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</si>
  <si>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</si>
  <si>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</si>
  <si>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</si>
  <si>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</si>
  <si>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</si>
  <si>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</si>
  <si>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</si>
  <si>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</si>
  <si>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</si>
  <si>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</si>
  <si>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</si>
  <si>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</si>
  <si>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</si>
  <si>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</si>
  <si>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</si>
  <si>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</si>
  <si>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</si>
  <si>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</si>
  <si>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</si>
  <si>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</si>
  <si>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</si>
  <si>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</si>
  <si>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</si>
  <si>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</si>
  <si>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</si>
  <si>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</si>
  <si>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</si>
  <si>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</si>
  <si>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</si>
  <si>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</si>
  <si>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</si>
  <si>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</si>
  <si>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</si>
  <si>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</si>
  <si>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</si>
  <si>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</si>
  <si>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</si>
  <si>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</si>
  <si>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</si>
  <si>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</si>
  <si>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</si>
  <si>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</si>
  <si>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</si>
  <si>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</si>
  <si>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</si>
  <si>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</si>
  <si>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</si>
  <si>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</si>
  <si>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</si>
  <si>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</si>
  <si>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</si>
  <si>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</si>
  <si>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</si>
  <si>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</si>
  <si>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</si>
  <si>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</si>
  <si>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</si>
  <si>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</si>
  <si>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</si>
  <si>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</si>
  <si>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</si>
  <si>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</si>
  <si>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</si>
  <si>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</si>
  <si>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</si>
  <si>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</si>
  <si>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</si>
  <si>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</si>
  <si>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</si>
  <si>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</si>
  <si>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</si>
  <si>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</si>
  <si>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</si>
  <si>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</si>
  <si>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</si>
  <si>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</si>
  <si>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</si>
  <si>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</si>
  <si>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</si>
  <si>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</si>
  <si>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</si>
  <si>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</si>
  <si>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</si>
  <si>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</si>
  <si>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</si>
  <si>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</si>
  <si>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</si>
  <si>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</si>
  <si>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</si>
  <si>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</si>
  <si>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</si>
  <si>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</si>
  <si>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</si>
  <si>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</si>
  <si>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</si>
  <si>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</si>
  <si>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</si>
  <si>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</si>
  <si>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</si>
  <si>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</si>
  <si>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</si>
  <si>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</si>
  <si>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</si>
  <si>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</si>
  <si>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</si>
  <si>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</si>
  <si>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</si>
  <si>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</si>
  <si>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</si>
  <si>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</si>
  <si>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</si>
  <si>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</si>
  <si>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</si>
  <si>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</si>
  <si>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</si>
  <si>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</si>
  <si>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</si>
  <si>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</si>
  <si>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</si>
  <si>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</si>
  <si>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</si>
  <si>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</si>
  <si>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</si>
  <si>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</si>
  <si>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</si>
  <si>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</si>
  <si>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</si>
  <si>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</si>
  <si>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</si>
  <si>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</si>
  <si>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</si>
  <si>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</si>
  <si>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</si>
  <si>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</si>
  <si>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</si>
  <si>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</si>
  <si>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</si>
  <si>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</si>
  <si>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</si>
  <si>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</si>
  <si>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</si>
  <si>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</si>
  <si>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</si>
  <si>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</si>
  <si>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</si>
  <si>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</si>
  <si>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</si>
  <si>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</si>
  <si>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</si>
  <si>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</si>
  <si>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</si>
  <si>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</si>
  <si>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</si>
  <si>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</si>
  <si>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</si>
  <si>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</si>
  <si>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</si>
  <si>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</si>
  <si>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</si>
  <si>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</si>
  <si>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</si>
  <si>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</si>
  <si>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</si>
  <si>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</si>
  <si>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</si>
  <si>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</si>
  <si>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</si>
  <si>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</si>
  <si>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</si>
  <si>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</si>
  <si>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</si>
  <si>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</si>
  <si>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</si>
  <si>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</si>
  <si>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</si>
  <si>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</si>
  <si>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</si>
  <si>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</si>
  <si>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</si>
  <si>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</si>
  <si>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</si>
  <si>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</si>
  <si>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</si>
  <si>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</si>
  <si>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</si>
  <si>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</si>
  <si>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</si>
  <si>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</si>
  <si>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</si>
  <si>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</si>
  <si>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</si>
  <si>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</si>
  <si>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</si>
  <si>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</si>
  <si>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</si>
  <si>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</si>
  <si>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</si>
  <si>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</si>
  <si>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</si>
  <si>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</si>
  <si>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</si>
  <si>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</si>
  <si>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</si>
  <si>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</si>
  <si>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別紙様式２－３（補助金）</t>
    <rPh sb="0" eb="2">
      <t>ベッシ</t>
    </rPh>
    <rPh sb="2" eb="4">
      <t>ヨウシキ</t>
    </rPh>
    <rPh sb="8" eb="11">
      <t>ホジョキン</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</si>
  <si>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</si>
  <si>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</si>
  <si>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</si>
  <si>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金融機関コード（４桁）</t>
    <rPh sb="0" eb="2">
      <t>キンユウ</t>
    </rPh>
    <rPh sb="2" eb="4">
      <t>キカン</t>
    </rPh>
    <rPh sb="9" eb="10">
      <t>ケタ</t>
    </rPh>
    <phoneticPr fontId="6"/>
  </si>
  <si>
    <t>本・支店名</t>
    <rPh sb="0" eb="1">
      <t>ホン</t>
    </rPh>
    <rPh sb="2" eb="5">
      <t>シテンメイ</t>
    </rPh>
    <phoneticPr fontId="6"/>
  </si>
  <si>
    <t>本・支店の区別</t>
    <rPh sb="0" eb="1">
      <t>ホン</t>
    </rPh>
    <rPh sb="2" eb="4">
      <t>シテン</t>
    </rPh>
    <rPh sb="5" eb="7">
      <t>クベツ</t>
    </rPh>
    <phoneticPr fontId="6"/>
  </si>
  <si>
    <t>支店コード（３桁）</t>
    <rPh sb="0" eb="2">
      <t>シテン</t>
    </rPh>
    <rPh sb="7" eb="8">
      <t>ケタ</t>
    </rPh>
    <phoneticPr fontId="6"/>
  </si>
  <si>
    <t>預金種目</t>
    <rPh sb="0" eb="2">
      <t>ヨキン</t>
    </rPh>
    <rPh sb="2" eb="4">
      <t>シュモク</t>
    </rPh>
    <phoneticPr fontId="6"/>
  </si>
  <si>
    <t>口座番号（７桁）</t>
    <rPh sb="0" eb="2">
      <t>コウザ</t>
    </rPh>
    <rPh sb="2" eb="4">
      <t>バンゴウ</t>
    </rPh>
    <rPh sb="6" eb="7">
      <t>ケタ</t>
    </rPh>
    <phoneticPr fontId="6"/>
  </si>
  <si>
    <t>口座名義人(カナ)</t>
    <rPh sb="0" eb="2">
      <t>コウザ</t>
    </rPh>
    <rPh sb="2" eb="5">
      <t>メイギニン</t>
    </rPh>
    <phoneticPr fontId="6"/>
  </si>
  <si>
    <t>富山県</t>
    <rPh sb="0" eb="3">
      <t>トヤマケン</t>
    </rPh>
    <phoneticPr fontId="6"/>
  </si>
  <si>
    <t>　富山県知事　　殿</t>
    <rPh sb="1" eb="3">
      <t>トヤマ</t>
    </rPh>
    <rPh sb="3" eb="6">
      <t>ケンチジ</t>
    </rPh>
    <phoneticPr fontId="84"/>
  </si>
  <si>
    <t>代表者職・氏名</t>
    <rPh sb="0" eb="3">
      <t>ダイヒョウシャ</t>
    </rPh>
    <rPh sb="3" eb="4">
      <t>ショク</t>
    </rPh>
    <rPh sb="5" eb="7">
      <t>シメイ</t>
    </rPh>
    <phoneticPr fontId="6"/>
  </si>
  <si>
    <t>富山県介護職員処遇改善支援補助金交付申請書</t>
    <rPh sb="0" eb="3">
      <t>トヤマケン</t>
    </rPh>
    <rPh sb="3" eb="5">
      <t>カイゴ</t>
    </rPh>
    <rPh sb="5" eb="7">
      <t>ショクイン</t>
    </rPh>
    <rPh sb="7" eb="9">
      <t>ショグウ</t>
    </rPh>
    <rPh sb="9" eb="11">
      <t>カイゼン</t>
    </rPh>
    <rPh sb="11" eb="13">
      <t>シエン</t>
    </rPh>
    <rPh sb="13" eb="16">
      <t>ホジョキン</t>
    </rPh>
    <rPh sb="16" eb="18">
      <t>コウフ</t>
    </rPh>
    <rPh sb="18" eb="21">
      <t>シンセイショ</t>
    </rPh>
    <phoneticPr fontId="84"/>
  </si>
  <si>
    <t>記</t>
    <rPh sb="0" eb="1">
      <t>シルシ</t>
    </rPh>
    <phoneticPr fontId="6"/>
  </si>
  <si>
    <t>１　申請額</t>
    <rPh sb="2" eb="5">
      <t>シンセイガク</t>
    </rPh>
    <phoneticPr fontId="6"/>
  </si>
  <si>
    <t>金</t>
    <rPh sb="0" eb="1">
      <t>キン</t>
    </rPh>
    <phoneticPr fontId="6"/>
  </si>
  <si>
    <t>２　添付書類</t>
    <rPh sb="2" eb="4">
      <t>テンプ</t>
    </rPh>
    <rPh sb="4" eb="6">
      <t>ショルイ</t>
    </rPh>
    <phoneticPr fontId="6"/>
  </si>
  <si>
    <t>介護職員処遇改善支援補助金計画書（別紙様式２－１）</t>
  </si>
  <si>
    <t>令和６年４月</t>
    <rPh sb="0" eb="1">
      <t>レイワ</t>
    </rPh>
    <rPh sb="2" eb="3">
      <t>ネン</t>
    </rPh>
    <rPh sb="4" eb="5">
      <t>ガツ</t>
    </rPh>
    <phoneticPr fontId="6"/>
  </si>
  <si>
    <t>(1)</t>
  </si>
  <si>
    <t>介護職員処遇改善支援補助金計画書（施設・事業所別個票）（別紙様式２－２）</t>
    <phoneticPr fontId="6"/>
  </si>
  <si>
    <t>(2)</t>
    <phoneticPr fontId="6"/>
  </si>
  <si>
    <t>振込先口座登録書</t>
    <rPh sb="0" eb="2">
      <t>フリコミ</t>
    </rPh>
    <rPh sb="2" eb="3">
      <t>サキ</t>
    </rPh>
    <rPh sb="3" eb="5">
      <t>コウザ</t>
    </rPh>
    <rPh sb="5" eb="7">
      <t>トウロク</t>
    </rPh>
    <rPh sb="7" eb="8">
      <t>ショ</t>
    </rPh>
    <phoneticPr fontId="6"/>
  </si>
  <si>
    <t>(3)</t>
    <phoneticPr fontId="6"/>
  </si>
  <si>
    <t>振込先口座登録書(別紙様式２-３)</t>
    <phoneticPr fontId="6"/>
  </si>
  <si>
    <t>様式第１号（第６条関係）</t>
    <rPh sb="0" eb="2">
      <t>ヨウシキ</t>
    </rPh>
    <rPh sb="2" eb="3">
      <t>ダイ</t>
    </rPh>
    <rPh sb="4" eb="5">
      <t>ゴウ</t>
    </rPh>
    <rPh sb="6" eb="7">
      <t>ダイ</t>
    </rPh>
    <rPh sb="8" eb="9">
      <t>ジョウ</t>
    </rPh>
    <rPh sb="9" eb="11">
      <t>カンケイ</t>
    </rPh>
    <phoneticPr fontId="6"/>
  </si>
  <si>
    <t>　富山県補助金等交付規則に基づき、富山県介護職員処遇改善支援補助金の交付について、下記のとおり関係書類を添えて申請します。</t>
    <rPh sb="1" eb="4">
      <t>トヤマケン</t>
    </rPh>
    <rPh sb="4" eb="7">
      <t>ホジョキン</t>
    </rPh>
    <rPh sb="7" eb="8">
      <t>トウ</t>
    </rPh>
    <rPh sb="8" eb="10">
      <t>コウフ</t>
    </rPh>
    <rPh sb="10" eb="12">
      <t>キソク</t>
    </rPh>
    <rPh sb="13" eb="14">
      <t>モト</t>
    </rPh>
    <rPh sb="17" eb="20">
      <t>トヤマケン</t>
    </rPh>
    <rPh sb="34" eb="35">
      <t>コウ</t>
    </rPh>
    <rPh sb="35" eb="36">
      <t>ヅキ</t>
    </rPh>
    <rPh sb="41" eb="43">
      <t>カキ</t>
    </rPh>
    <rPh sb="47" eb="49">
      <t>カンケイ</t>
    </rPh>
    <rPh sb="49" eb="51">
      <t>ショルイ</t>
    </rPh>
    <rPh sb="52" eb="53">
      <t>ソ</t>
    </rPh>
    <rPh sb="55" eb="57">
      <t>シンセイ</t>
    </rPh>
    <phoneticPr fontId="84"/>
  </si>
  <si>
    <t>※別紙様式2-2で希望した口座情報と本様式に記載の口座情報が異なる場合、本様式に記載の口座を優先して補助金をお支払いいたしますので、ご注意ください。</t>
    <rPh sb="1" eb="3">
      <t>ベッシ</t>
    </rPh>
    <rPh sb="3" eb="5">
      <t>ヨウシキ</t>
    </rPh>
    <rPh sb="9" eb="11">
      <t>キボウ</t>
    </rPh>
    <rPh sb="13" eb="15">
      <t>コウザ</t>
    </rPh>
    <rPh sb="15" eb="17">
      <t>ジョウホウ</t>
    </rPh>
    <rPh sb="18" eb="19">
      <t>ホン</t>
    </rPh>
    <rPh sb="19" eb="21">
      <t>ヨウシキ</t>
    </rPh>
    <rPh sb="22" eb="24">
      <t>キサイ</t>
    </rPh>
    <rPh sb="25" eb="27">
      <t>コウザ</t>
    </rPh>
    <rPh sb="27" eb="29">
      <t>ジョウホウ</t>
    </rPh>
    <rPh sb="30" eb="31">
      <t>コト</t>
    </rPh>
    <rPh sb="33" eb="35">
      <t>バアイ</t>
    </rPh>
    <rPh sb="36" eb="37">
      <t>ホン</t>
    </rPh>
    <rPh sb="37" eb="39">
      <t>ヨウシキ</t>
    </rPh>
    <rPh sb="40" eb="42">
      <t>キサイ</t>
    </rPh>
    <rPh sb="43" eb="45">
      <t>コウザ</t>
    </rPh>
    <rPh sb="46" eb="48">
      <t>ユウセン</t>
    </rPh>
    <rPh sb="50" eb="53">
      <t>ホジョキン</t>
    </rPh>
    <rPh sb="55" eb="57">
      <t>シハラ</t>
    </rPh>
    <rPh sb="67" eb="69">
      <t>チュウイ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</si>
</sst>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4"/>
      <name val="ＭＳ 明朝"/>
      <family val="1"/>
      <charset val="128"/>
    </font>
    <font>
      <sz val="6"/>
      <name val="ＭＳ Ｐゴシック"/>
      <family val="2"/>
      <charset val="128"/>
      <scheme val="minor"/>
    </font>
    <font>
      <sz val="16"/>
      <name val="ＭＳ 明朝"/>
      <family val="1"/>
      <charset val="128"/>
    </font>
    <font>
      <sz val="16"/>
      <color theme="1"/>
      <name val="ＭＳ 明朝"/>
      <family val="1"/>
      <charset val="128"/>
    </font>
    <font>
      <sz val="14"/>
      <name val="ＭＳ Ｐ明朝"/>
      <family val="1"/>
      <charset val="128"/>
    </font>
    <font>
      <sz val="14"/>
      <color theme="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73">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2" fillId="0" borderId="0" xfId="0" applyFont="1" applyProtection="1">
      <alignment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right" vertical="center"/>
      <protection locked="0"/>
    </xf>
    <xf numFmtId="0" fontId="40" fillId="27" borderId="63" xfId="0" applyFont="1" applyFill="1" applyBorder="1" applyAlignment="1" applyProtection="1">
      <alignment horizontal="center" vertical="center"/>
      <protection locked="0"/>
    </xf>
    <xf numFmtId="0" fontId="0" fillId="0" borderId="10" xfId="0" applyBorder="1" applyProtection="1">
      <alignment vertical="center"/>
      <protection locked="0"/>
    </xf>
    <xf numFmtId="0" fontId="0" fillId="25" borderId="10" xfId="0" applyFill="1" applyBorder="1" applyProtection="1">
      <alignment vertical="center"/>
      <protection locked="0"/>
    </xf>
    <xf numFmtId="49" fontId="0" fillId="25" borderId="10" xfId="0" applyNumberFormat="1" applyFill="1" applyBorder="1" applyProtection="1">
      <alignment vertical="center"/>
      <protection locked="0"/>
    </xf>
    <xf numFmtId="0" fontId="83" fillId="0" borderId="0" xfId="51" applyFont="1" applyBorder="1" applyAlignment="1">
      <alignment horizontal="left" vertical="center"/>
    </xf>
    <xf numFmtId="0" fontId="0" fillId="0" borderId="111" xfId="0" applyBorder="1" applyAlignment="1" applyProtection="1">
      <alignment vertical="center"/>
    </xf>
    <xf numFmtId="0" fontId="0" fillId="0" borderId="113" xfId="0" applyBorder="1" applyAlignment="1" applyProtection="1">
      <alignment vertical="center"/>
    </xf>
    <xf numFmtId="0" fontId="0" fillId="0" borderId="10" xfId="0" applyBorder="1" applyProtection="1">
      <alignment vertical="center"/>
    </xf>
    <xf numFmtId="0" fontId="0" fillId="0" borderId="10" xfId="0" applyBorder="1" applyAlignment="1" applyProtection="1">
      <alignment vertical="center"/>
    </xf>
    <xf numFmtId="0" fontId="85" fillId="0" borderId="0" xfId="51" applyFont="1" applyBorder="1" applyAlignment="1">
      <alignment horizontal="left" vertical="center"/>
    </xf>
    <xf numFmtId="0" fontId="83" fillId="0" borderId="0" xfId="51" applyFont="1" applyAlignment="1">
      <alignment vertical="center" wrapText="1"/>
    </xf>
    <xf numFmtId="0" fontId="85" fillId="0" borderId="0" xfId="51" applyFont="1" applyBorder="1" applyAlignment="1">
      <alignment horizontal="center" vertical="center"/>
    </xf>
    <xf numFmtId="0" fontId="85" fillId="0" borderId="0" xfId="51" applyFont="1" applyAlignment="1">
      <alignment horizontal="center" vertical="center" wrapText="1"/>
    </xf>
    <xf numFmtId="0" fontId="83" fillId="0" borderId="0" xfId="51" applyFont="1" applyAlignment="1">
      <alignment vertical="center"/>
    </xf>
    <xf numFmtId="0" fontId="87" fillId="0" borderId="0" xfId="51" applyFont="1" applyAlignment="1">
      <alignment vertical="center"/>
    </xf>
    <xf numFmtId="0" fontId="88" fillId="0" borderId="0" xfId="51" applyFont="1" applyAlignment="1">
      <alignment vertical="center"/>
    </xf>
    <xf numFmtId="0" fontId="83" fillId="0" borderId="0" xfId="51" applyFont="1" applyBorder="1" applyAlignment="1">
      <alignment horizontal="center" vertical="center"/>
    </xf>
    <xf numFmtId="0" fontId="83" fillId="0" borderId="0" xfId="51" applyFont="1" applyBorder="1" applyAlignment="1">
      <alignment vertical="center"/>
    </xf>
    <xf numFmtId="0" fontId="87" fillId="0" borderId="0" xfId="51" applyFont="1" applyBorder="1" applyAlignment="1">
      <alignment horizontal="center" vertical="center"/>
    </xf>
    <xf numFmtId="0" fontId="87" fillId="0" borderId="0" xfId="51" applyFont="1" applyBorder="1" applyAlignment="1">
      <alignment vertical="center"/>
    </xf>
    <xf numFmtId="0" fontId="87" fillId="0" borderId="0" xfId="51" applyFont="1" applyBorder="1" applyAlignment="1">
      <alignment horizontal="right" vertical="center"/>
    </xf>
    <xf numFmtId="0" fontId="85" fillId="0" borderId="0" xfId="51" applyFont="1" applyAlignment="1">
      <alignment vertical="center"/>
    </xf>
    <xf numFmtId="58" fontId="85" fillId="0" borderId="0" xfId="51" quotePrefix="1" applyNumberFormat="1" applyFont="1" applyFill="1" applyAlignment="1">
      <alignment horizontal="right" vertical="center"/>
    </xf>
    <xf numFmtId="0" fontId="85" fillId="0" borderId="0" xfId="51" applyFont="1" applyAlignment="1">
      <alignment horizontal="center" vertical="center"/>
    </xf>
    <xf numFmtId="0" fontId="85" fillId="0" borderId="0" xfId="51" applyFont="1" applyAlignment="1">
      <alignment horizontal="right" vertical="center"/>
    </xf>
    <xf numFmtId="0" fontId="86" fillId="0" borderId="0" xfId="51" applyFont="1" applyAlignment="1">
      <alignment vertical="center"/>
    </xf>
    <xf numFmtId="58" fontId="85" fillId="0" borderId="0" xfId="51" applyNumberFormat="1" applyFont="1" applyFill="1" applyBorder="1" applyAlignment="1">
      <alignment horizontal="center" vertical="center"/>
    </xf>
    <xf numFmtId="0" fontId="85" fillId="0" borderId="0" xfId="51" applyFont="1" applyFill="1" applyBorder="1" applyAlignment="1">
      <alignment horizontal="center" vertical="center"/>
    </xf>
    <xf numFmtId="0" fontId="85" fillId="0" borderId="0" xfId="51" quotePrefix="1" applyFont="1" applyBorder="1" applyAlignment="1">
      <alignment horizontal="right" vertical="center"/>
    </xf>
    <xf numFmtId="58" fontId="85" fillId="0" borderId="0" xfId="51" applyNumberFormat="1" applyFont="1" applyFill="1" applyBorder="1" applyAlignment="1">
      <alignment horizontal="left" vertical="center"/>
    </xf>
    <xf numFmtId="0" fontId="85" fillId="0" borderId="0" xfId="51" applyFont="1" applyBorder="1" applyAlignment="1">
      <alignment horizontal="right" vertical="center"/>
    </xf>
    <xf numFmtId="0" fontId="85" fillId="0" borderId="0" xfId="51" quotePrefix="1" applyFont="1" applyBorder="1" applyAlignment="1">
      <alignment vertical="center"/>
    </xf>
    <xf numFmtId="0" fontId="85" fillId="0" borderId="0" xfId="51" quotePrefix="1" applyFont="1" applyBorder="1" applyAlignment="1">
      <alignment horizontal="left" vertical="center"/>
    </xf>
    <xf numFmtId="38" fontId="85" fillId="0" borderId="0" xfId="34" applyFont="1" applyBorder="1" applyAlignment="1">
      <alignment horizontal="center" vertical="center"/>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0" fillId="25" borderId="10" xfId="0" applyFill="1" applyBorder="1" applyAlignment="1" applyProtection="1">
      <alignment horizontal="left" vertical="center"/>
      <protection locked="0"/>
    </xf>
    <xf numFmtId="0" fontId="0" fillId="0" borderId="111" xfId="0" applyBorder="1" applyAlignment="1" applyProtection="1">
      <alignment horizontal="left" vertical="center"/>
    </xf>
    <xf numFmtId="0" fontId="0" fillId="0" borderId="112" xfId="0" applyBorder="1" applyAlignment="1" applyProtection="1">
      <alignment horizontal="left" vertical="center"/>
    </xf>
    <xf numFmtId="0" fontId="0" fillId="0" borderId="83" xfId="0" applyBorder="1" applyAlignment="1" applyProtection="1">
      <alignment horizontal="left" vertical="center"/>
    </xf>
    <xf numFmtId="0" fontId="0" fillId="0" borderId="84" xfId="0" applyBorder="1" applyAlignment="1" applyProtection="1">
      <alignment horizontal="left" vertical="center"/>
    </xf>
    <xf numFmtId="0" fontId="0" fillId="0" borderId="89" xfId="0" applyBorder="1" applyAlignment="1" applyProtection="1">
      <alignment horizontal="left" vertical="center"/>
    </xf>
    <xf numFmtId="0" fontId="0" fillId="0" borderId="10" xfId="0" applyBorder="1" applyAlignment="1" applyProtection="1">
      <alignment horizontal="left" vertical="center"/>
    </xf>
    <xf numFmtId="0" fontId="0" fillId="0" borderId="10" xfId="0" applyBorder="1" applyAlignment="1" applyProtection="1">
      <alignment horizontal="left" vertical="center" wrapText="1"/>
    </xf>
    <xf numFmtId="0" fontId="0" fillId="0" borderId="20" xfId="0" applyBorder="1" applyAlignment="1" applyProtection="1">
      <alignment horizontal="left" vertical="center" wrapText="1"/>
    </xf>
    <xf numFmtId="49" fontId="0" fillId="25" borderId="10" xfId="0" applyNumberFormat="1" applyFill="1" applyBorder="1" applyAlignment="1" applyProtection="1">
      <alignment horizontal="left" vertical="center"/>
      <protection locked="0"/>
    </xf>
    <xf numFmtId="0" fontId="85" fillId="0" borderId="0" xfId="51" applyFont="1" applyFill="1" applyAlignment="1" applyProtection="1">
      <alignment horizontal="center" vertical="center"/>
      <protection locked="0"/>
    </xf>
    <xf numFmtId="0" fontId="85" fillId="0" borderId="0" xfId="51" applyFont="1" applyAlignment="1">
      <alignment horizontal="left" vertical="center" wrapText="1"/>
    </xf>
    <xf numFmtId="0" fontId="85" fillId="0" borderId="0" xfId="51" applyFont="1" applyFill="1" applyBorder="1" applyAlignment="1">
      <alignment horizontal="left" vertical="center" shrinkToFit="1"/>
    </xf>
    <xf numFmtId="0" fontId="85" fillId="0" borderId="0" xfId="0" applyFont="1" applyFill="1" applyBorder="1" applyAlignment="1">
      <alignment horizontal="left" vertical="center" shrinkToFit="1"/>
    </xf>
    <xf numFmtId="0" fontId="85" fillId="0" borderId="0" xfId="51" applyFont="1" applyAlignment="1">
      <alignment horizontal="center" vertical="center" wrapText="1"/>
    </xf>
    <xf numFmtId="0" fontId="87" fillId="0" borderId="0" xfId="51" applyFont="1" applyBorder="1" applyAlignment="1">
      <alignment horizontal="center" vertical="center"/>
    </xf>
    <xf numFmtId="0" fontId="83" fillId="0" borderId="0" xfId="51" applyFont="1" applyBorder="1" applyAlignment="1">
      <alignment horizontal="center" vertical="center"/>
    </xf>
    <xf numFmtId="0" fontId="86" fillId="0" borderId="0" xfId="51" applyFont="1" applyAlignment="1">
      <alignment horizontal="center" vertical="center"/>
    </xf>
    <xf numFmtId="0" fontId="87" fillId="0" borderId="0" xfId="51" applyFont="1" applyBorder="1" applyAlignment="1">
      <alignment horizontal="center" vertical="distributed"/>
    </xf>
    <xf numFmtId="0" fontId="87" fillId="0" borderId="0" xfId="51" applyFont="1" applyBorder="1" applyAlignment="1">
      <alignment horizontal="distributed" vertical="distributed" indent="5"/>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E2AF"/>
      <color rgb="FFFFFFCC"/>
      <color rgb="FFFFFF99"/>
      <color rgb="FFFFE5FC"/>
      <color rgb="FFCCFFFF"/>
      <color rgb="FFCCFFCC"/>
      <color rgb="FFFBC497"/>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251584</xdr:colOff>
      <xdr:row>6</xdr:row>
      <xdr:rowOff>82502</xdr:rowOff>
    </xdr:from>
    <xdr:to>
      <xdr:col>27</xdr:col>
      <xdr:colOff>226218</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4" y="1832721"/>
          <a:ext cx="13262009"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23</xdr:col>
      <xdr:colOff>1517078</xdr:colOff>
      <xdr:row>7</xdr:row>
      <xdr:rowOff>105564</xdr:rowOff>
    </xdr:from>
    <xdr:to>
      <xdr:col>24</xdr:col>
      <xdr:colOff>704425</xdr:colOff>
      <xdr:row>11</xdr:row>
      <xdr:rowOff>42</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124922" y="2105814"/>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128834</xdr:colOff>
      <xdr:row>8</xdr:row>
      <xdr:rowOff>134530</xdr:rowOff>
    </xdr:from>
    <xdr:to>
      <xdr:col>23</xdr:col>
      <xdr:colOff>1333500</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36678" y="2384811"/>
          <a:ext cx="1204666"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95249</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700727"/>
          <a:ext cx="1200099"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131453</xdr:colOff>
      <xdr:row>9</xdr:row>
      <xdr:rowOff>200414</xdr:rowOff>
    </xdr:from>
    <xdr:to>
      <xdr:col>23</xdr:col>
      <xdr:colOff>1260179</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39297" y="2700727"/>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868247</xdr:colOff>
      <xdr:row>6</xdr:row>
      <xdr:rowOff>186088</xdr:rowOff>
    </xdr:from>
    <xdr:to>
      <xdr:col>24</xdr:col>
      <xdr:colOff>1595436</xdr:colOff>
      <xdr:row>7</xdr:row>
      <xdr:rowOff>178593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381091" y="1936307"/>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909620</xdr:colOff>
      <xdr:row>6</xdr:row>
      <xdr:rowOff>204061</xdr:rowOff>
    </xdr:from>
    <xdr:to>
      <xdr:col>24</xdr:col>
      <xdr:colOff>1554134</xdr:colOff>
      <xdr:row>7</xdr:row>
      <xdr:rowOff>203825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422464" y="195428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950366</xdr:colOff>
      <xdr:row>8</xdr:row>
      <xdr:rowOff>146437</xdr:rowOff>
    </xdr:from>
    <xdr:to>
      <xdr:col>24</xdr:col>
      <xdr:colOff>1654970</xdr:colOff>
      <xdr:row>9</xdr:row>
      <xdr:rowOff>195193</xdr:rowOff>
    </xdr:to>
    <xdr:sp macro="" textlink="">
      <xdr:nvSpPr>
        <xdr:cNvPr id="25" name="矢印: 右 14">
          <a:extLst>
            <a:ext uri="{FF2B5EF4-FFF2-40B4-BE49-F238E27FC236}">
              <a16:creationId xmlns:a16="http://schemas.microsoft.com/office/drawing/2014/main" id="{00000000-0008-0000-0000-00000F000000}"/>
            </a:ext>
          </a:extLst>
        </xdr:cNvPr>
        <xdr:cNvSpPr/>
      </xdr:nvSpPr>
      <xdr:spPr bwMode="auto">
        <a:xfrm>
          <a:off x="8463210" y="2396718"/>
          <a:ext cx="704604"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1942272</xdr:colOff>
      <xdr:row>7</xdr:row>
      <xdr:rowOff>82503</xdr:rowOff>
    </xdr:from>
    <xdr:to>
      <xdr:col>24</xdr:col>
      <xdr:colOff>3034619</xdr:colOff>
      <xdr:row>10</xdr:row>
      <xdr:rowOff>227012</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9455116" y="2082753"/>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様式第１号</a:t>
          </a:r>
          <a:endParaRPr kumimoji="1" lang="en-US" altLang="ja-JP" sz="1400" b="1"/>
        </a:p>
      </xdr:txBody>
    </xdr:sp>
    <xdr:clientData/>
  </xdr:twoCellAnchor>
  <xdr:twoCellAnchor>
    <xdr:from>
      <xdr:col>24</xdr:col>
      <xdr:colOff>3156708</xdr:colOff>
      <xdr:row>6</xdr:row>
      <xdr:rowOff>201564</xdr:rowOff>
    </xdr:from>
    <xdr:to>
      <xdr:col>25</xdr:col>
      <xdr:colOff>598441</xdr:colOff>
      <xdr:row>7</xdr:row>
      <xdr:rowOff>201328</xdr:rowOff>
    </xdr:to>
    <xdr:sp macro="" textlink="">
      <xdr:nvSpPr>
        <xdr:cNvPr id="27" name="テキスト ボックス 26">
          <a:extLst>
            <a:ext uri="{FF2B5EF4-FFF2-40B4-BE49-F238E27FC236}">
              <a16:creationId xmlns:a16="http://schemas.microsoft.com/office/drawing/2014/main" id="{00000000-0008-0000-0000-000017000000}"/>
            </a:ext>
          </a:extLst>
        </xdr:cNvPr>
        <xdr:cNvSpPr txBox="1"/>
      </xdr:nvSpPr>
      <xdr:spPr>
        <a:xfrm>
          <a:off x="10669552" y="1951783"/>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3073365</xdr:colOff>
      <xdr:row>6</xdr:row>
      <xdr:rowOff>201565</xdr:rowOff>
    </xdr:from>
    <xdr:to>
      <xdr:col>25</xdr:col>
      <xdr:colOff>597773</xdr:colOff>
      <xdr:row>7</xdr:row>
      <xdr:rowOff>194070</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10586209" y="1951784"/>
          <a:ext cx="727189" cy="242536"/>
        </a:xfrm>
        <a:prstGeom prst="wedgeEllipseCallout">
          <a:avLst>
            <a:gd name="adj1" fmla="val -43910"/>
            <a:gd name="adj2" fmla="val 76151"/>
          </a:avLst>
        </a:prstGeom>
        <a:noFill/>
        <a:ln w="9525" cap="flat" cmpd="sng" algn="ctr">
          <a:solidFill>
            <a:schemeClr val="tx1"/>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870708</xdr:colOff>
      <xdr:row>9</xdr:row>
      <xdr:rowOff>225379</xdr:rowOff>
    </xdr:from>
    <xdr:to>
      <xdr:col>24</xdr:col>
      <xdr:colOff>1999434</xdr:colOff>
      <xdr:row>11</xdr:row>
      <xdr:rowOff>19999</xdr:rowOff>
    </xdr:to>
    <xdr:sp macro="" textlink="">
      <xdr:nvSpPr>
        <xdr:cNvPr id="29" name="テキスト ボックス 28">
          <a:extLst>
            <a:ext uri="{FF2B5EF4-FFF2-40B4-BE49-F238E27FC236}">
              <a16:creationId xmlns:a16="http://schemas.microsoft.com/office/drawing/2014/main" id="{00000000-0008-0000-0000-000011000000}"/>
            </a:ext>
          </a:extLst>
        </xdr:cNvPr>
        <xdr:cNvSpPr txBox="1"/>
      </xdr:nvSpPr>
      <xdr:spPr>
        <a:xfrm>
          <a:off x="8383552" y="272569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自動転記</a:t>
          </a:r>
        </a:p>
      </xdr:txBody>
    </xdr:sp>
    <xdr:clientData/>
  </xdr:twoCellAnchor>
  <xdr:twoCellAnchor>
    <xdr:from>
      <xdr:col>24</xdr:col>
      <xdr:colOff>3144802</xdr:colOff>
      <xdr:row>8</xdr:row>
      <xdr:rowOff>118221</xdr:rowOff>
    </xdr:from>
    <xdr:to>
      <xdr:col>25</xdr:col>
      <xdr:colOff>825218</xdr:colOff>
      <xdr:row>9</xdr:row>
      <xdr:rowOff>166977</xdr:rowOff>
    </xdr:to>
    <xdr:sp macro="" textlink="">
      <xdr:nvSpPr>
        <xdr:cNvPr id="30" name="矢印: 右 14">
          <a:extLst>
            <a:ext uri="{FF2B5EF4-FFF2-40B4-BE49-F238E27FC236}">
              <a16:creationId xmlns:a16="http://schemas.microsoft.com/office/drawing/2014/main" id="{00000000-0008-0000-0000-00000F000000}"/>
            </a:ext>
          </a:extLst>
        </xdr:cNvPr>
        <xdr:cNvSpPr/>
      </xdr:nvSpPr>
      <xdr:spPr bwMode="auto">
        <a:xfrm>
          <a:off x="10657646" y="2368502"/>
          <a:ext cx="883197"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1046923</xdr:colOff>
      <xdr:row>7</xdr:row>
      <xdr:rowOff>115840</xdr:rowOff>
    </xdr:from>
    <xdr:to>
      <xdr:col>26</xdr:col>
      <xdr:colOff>829582</xdr:colOff>
      <xdr:row>11</xdr:row>
      <xdr:rowOff>10318</xdr:rowOff>
    </xdr:to>
    <xdr:sp macro="" textlink="">
      <xdr:nvSpPr>
        <xdr:cNvPr id="31" name="フローチャート: 書類 30">
          <a:extLst>
            <a:ext uri="{FF2B5EF4-FFF2-40B4-BE49-F238E27FC236}">
              <a16:creationId xmlns:a16="http://schemas.microsoft.com/office/drawing/2014/main" id="{00000000-0008-0000-0000-00000C000000}"/>
            </a:ext>
          </a:extLst>
        </xdr:cNvPr>
        <xdr:cNvSpPr/>
      </xdr:nvSpPr>
      <xdr:spPr bwMode="auto">
        <a:xfrm>
          <a:off x="11762548" y="2116090"/>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baseline="0">
              <a:solidFill>
                <a:sysClr val="windowText" lastClr="000000"/>
              </a:solidFill>
            </a:rPr>
            <a:t>別紙様式</a:t>
          </a:r>
          <a:endParaRPr kumimoji="1" lang="en-US" altLang="ja-JP" sz="1400" b="1" baseline="0">
            <a:solidFill>
              <a:sysClr val="windowText" lastClr="000000"/>
            </a:solidFill>
          </a:endParaRPr>
        </a:p>
        <a:p>
          <a:pPr algn="l"/>
          <a:r>
            <a:rPr kumimoji="1" lang="ja-JP" altLang="en-US" sz="1400" b="1" baseline="0">
              <a:solidFill>
                <a:sysClr val="windowText" lastClr="000000"/>
              </a:solidFill>
            </a:rPr>
            <a:t> ２－３</a:t>
          </a:r>
          <a:endParaRPr kumimoji="1" lang="en-US" altLang="ja-JP" sz="1400" b="1">
            <a:solidFill>
              <a:sysClr val="windowText" lastClr="000000"/>
            </a:solidFill>
          </a:endParaRPr>
        </a:p>
      </xdr:txBody>
    </xdr:sp>
    <xdr:clientData/>
  </xdr:twoCellAnchor>
  <xdr:twoCellAnchor>
    <xdr:from>
      <xdr:col>26</xdr:col>
      <xdr:colOff>225387</xdr:colOff>
      <xdr:row>3</xdr:row>
      <xdr:rowOff>365873</xdr:rowOff>
    </xdr:from>
    <xdr:to>
      <xdr:col>26</xdr:col>
      <xdr:colOff>1190624</xdr:colOff>
      <xdr:row>4</xdr:row>
      <xdr:rowOff>488158</xdr:rowOff>
    </xdr:to>
    <xdr:sp macro="" textlink="">
      <xdr:nvSpPr>
        <xdr:cNvPr id="34" name="テキスト ボックス 33">
          <a:extLst>
            <a:ext uri="{FF2B5EF4-FFF2-40B4-BE49-F238E27FC236}">
              <a16:creationId xmlns:a16="http://schemas.microsoft.com/office/drawing/2014/main" id="{00000000-0008-0000-0000-000017000000}"/>
            </a:ext>
          </a:extLst>
        </xdr:cNvPr>
        <xdr:cNvSpPr txBox="1"/>
      </xdr:nvSpPr>
      <xdr:spPr>
        <a:xfrm>
          <a:off x="12250700" y="984998"/>
          <a:ext cx="965237" cy="59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a:p>
      </xdr:txBody>
    </xdr:sp>
    <xdr:clientData/>
  </xdr:twoCellAnchor>
  <xdr:twoCellAnchor>
    <xdr:from>
      <xdr:col>24</xdr:col>
      <xdr:colOff>3084203</xdr:colOff>
      <xdr:row>9</xdr:row>
      <xdr:rowOff>200414</xdr:rowOff>
    </xdr:from>
    <xdr:to>
      <xdr:col>25</xdr:col>
      <xdr:colOff>1010148</xdr:colOff>
      <xdr:row>10</xdr:row>
      <xdr:rowOff>245065</xdr:rowOff>
    </xdr:to>
    <xdr:sp macro="" textlink="">
      <xdr:nvSpPr>
        <xdr:cNvPr id="35" name="テキスト ボックス 34">
          <a:extLst>
            <a:ext uri="{FF2B5EF4-FFF2-40B4-BE49-F238E27FC236}">
              <a16:creationId xmlns:a16="http://schemas.microsoft.com/office/drawing/2014/main" id="{00000000-0008-0000-0000-000011000000}"/>
            </a:ext>
          </a:extLst>
        </xdr:cNvPr>
        <xdr:cNvSpPr txBox="1"/>
      </xdr:nvSpPr>
      <xdr:spPr>
        <a:xfrm>
          <a:off x="10597047" y="2700727"/>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26</xdr:col>
      <xdr:colOff>858803</xdr:colOff>
      <xdr:row>6</xdr:row>
      <xdr:rowOff>177752</xdr:rowOff>
    </xdr:from>
    <xdr:to>
      <xdr:col>27</xdr:col>
      <xdr:colOff>241255</xdr:colOff>
      <xdr:row>7</xdr:row>
      <xdr:rowOff>177516</xdr:rowOff>
    </xdr:to>
    <xdr:sp macro="" textlink="">
      <xdr:nvSpPr>
        <xdr:cNvPr id="32" name="テキスト ボックス 31">
          <a:extLst>
            <a:ext uri="{FF2B5EF4-FFF2-40B4-BE49-F238E27FC236}">
              <a16:creationId xmlns:a16="http://schemas.microsoft.com/office/drawing/2014/main" id="{00000000-0008-0000-0000-000017000000}"/>
            </a:ext>
          </a:extLst>
        </xdr:cNvPr>
        <xdr:cNvSpPr txBox="1"/>
      </xdr:nvSpPr>
      <xdr:spPr>
        <a:xfrm>
          <a:off x="12884116" y="1927971"/>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26</xdr:col>
      <xdr:colOff>773077</xdr:colOff>
      <xdr:row>6</xdr:row>
      <xdr:rowOff>175371</xdr:rowOff>
    </xdr:from>
    <xdr:to>
      <xdr:col>27</xdr:col>
      <xdr:colOff>238204</xdr:colOff>
      <xdr:row>7</xdr:row>
      <xdr:rowOff>167876</xdr:rowOff>
    </xdr:to>
    <xdr:sp macro="" textlink="">
      <xdr:nvSpPr>
        <xdr:cNvPr id="33" name="吹き出し: 円形 21">
          <a:extLst>
            <a:ext uri="{FF2B5EF4-FFF2-40B4-BE49-F238E27FC236}">
              <a16:creationId xmlns:a16="http://schemas.microsoft.com/office/drawing/2014/main" id="{00000000-0008-0000-0000-000016000000}"/>
            </a:ext>
          </a:extLst>
        </xdr:cNvPr>
        <xdr:cNvSpPr/>
      </xdr:nvSpPr>
      <xdr:spPr bwMode="auto">
        <a:xfrm>
          <a:off x="12798390" y="1925590"/>
          <a:ext cx="727189" cy="242536"/>
        </a:xfrm>
        <a:prstGeom prst="wedgeEllipseCallout">
          <a:avLst>
            <a:gd name="adj1" fmla="val -43910"/>
            <a:gd name="adj2" fmla="val 76151"/>
          </a:avLst>
        </a:prstGeom>
        <a:noFill/>
        <a:ln w="9525" cap="flat" cmpd="sng" algn="ctr">
          <a:solidFill>
            <a:schemeClr val="tx1"/>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view="pageBreakPreview" zoomScale="80" zoomScaleNormal="80" zoomScaleSheetLayoutView="80" workbookViewId="0">
      <selection activeCell="C40" sqref="C40:L40"/>
    </sheetView>
  </sheetViews>
  <sheetFormatPr defaultColWidth="9" defaultRowHeight="20.100000000000001" customHeight="1"/>
  <cols>
    <col min="1" max="1" width="4.625" style="118" customWidth="1"/>
    <col min="2" max="2" width="11" style="118" customWidth="1"/>
    <col min="3" max="12" width="1.875" style="118" customWidth="1"/>
    <col min="13" max="22" width="2.625" style="118" customWidth="1"/>
    <col min="23" max="23" width="12.625" style="118" customWidth="1"/>
    <col min="24" max="24" width="25" style="118" customWidth="1"/>
    <col min="25" max="25" width="42" style="118" customWidth="1"/>
    <col min="26" max="26" width="17.125" style="118" customWidth="1"/>
    <col min="27" max="27" width="16.625" style="118" customWidth="1"/>
    <col min="28" max="28" width="5.625" style="118" customWidth="1"/>
    <col min="29" max="29" width="9" style="118" hidden="1" customWidth="1"/>
    <col min="30" max="16384" width="9" style="118"/>
  </cols>
  <sheetData>
    <row r="1" spans="1:29" ht="20.100000000000001" customHeight="1">
      <c r="A1" s="120" t="s">
        <v>195</v>
      </c>
      <c r="AC1" s="118" t="s">
        <v>47</v>
      </c>
    </row>
    <row r="2" spans="1:29" ht="9" customHeight="1">
      <c r="A2" s="121"/>
    </row>
    <row r="3" spans="1:29" ht="20.100000000000001" customHeight="1">
      <c r="A3" s="122" t="s">
        <v>196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428" t="s">
        <v>2394</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row>
    <row r="5" spans="1:29" ht="39" customHeight="1">
      <c r="A5" s="355" t="s">
        <v>2422</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429" t="s">
        <v>197</v>
      </c>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2428</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370" t="s">
        <v>2444</v>
      </c>
      <c r="D18" s="371"/>
      <c r="E18" s="371"/>
      <c r="F18" s="371"/>
      <c r="G18" s="371"/>
      <c r="H18" s="371"/>
      <c r="I18" s="371"/>
      <c r="J18" s="371"/>
      <c r="K18" s="371"/>
      <c r="L18" s="372"/>
      <c r="M18" s="123"/>
      <c r="N18" s="123"/>
      <c r="O18" s="123"/>
      <c r="P18" s="123"/>
      <c r="Q18" s="123"/>
      <c r="R18" s="123"/>
      <c r="S18" s="123"/>
      <c r="T18" s="123"/>
      <c r="U18" s="123"/>
      <c r="V18" s="123"/>
      <c r="W18" s="123"/>
      <c r="X18" s="123"/>
      <c r="Y18" s="123"/>
      <c r="Z18" s="123"/>
      <c r="AA18" s="123"/>
    </row>
    <row r="19" spans="1:29" ht="13.5" customHeight="1">
      <c r="A19" s="123"/>
      <c r="B19" s="1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95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77" t="s">
        <v>8</v>
      </c>
      <c r="D22" s="377"/>
      <c r="E22" s="377"/>
      <c r="F22" s="377"/>
      <c r="G22" s="377"/>
      <c r="H22" s="377"/>
      <c r="I22" s="377"/>
      <c r="J22" s="377"/>
      <c r="K22" s="377"/>
      <c r="L22" s="378"/>
      <c r="M22" s="394"/>
      <c r="N22" s="395"/>
      <c r="O22" s="395"/>
      <c r="P22" s="395"/>
      <c r="Q22" s="395"/>
      <c r="R22" s="395"/>
      <c r="S22" s="395"/>
      <c r="T22" s="395"/>
      <c r="U22" s="395"/>
      <c r="V22" s="395"/>
      <c r="W22" s="396"/>
      <c r="X22" s="397"/>
      <c r="Y22" s="123"/>
      <c r="Z22" s="123"/>
      <c r="AA22" s="123"/>
    </row>
    <row r="23" spans="1:29" ht="20.100000000000001" customHeight="1" thickBot="1">
      <c r="A23" s="123"/>
      <c r="B23" s="132"/>
      <c r="C23" s="377" t="s">
        <v>35</v>
      </c>
      <c r="D23" s="377"/>
      <c r="E23" s="377"/>
      <c r="F23" s="377"/>
      <c r="G23" s="377"/>
      <c r="H23" s="377"/>
      <c r="I23" s="377"/>
      <c r="J23" s="377"/>
      <c r="K23" s="377"/>
      <c r="L23" s="378"/>
      <c r="M23" s="398"/>
      <c r="N23" s="399"/>
      <c r="O23" s="399"/>
      <c r="P23" s="399"/>
      <c r="Q23" s="399"/>
      <c r="R23" s="399"/>
      <c r="S23" s="399"/>
      <c r="T23" s="399"/>
      <c r="U23" s="399"/>
      <c r="V23" s="399"/>
      <c r="W23" s="399"/>
      <c r="X23" s="400"/>
      <c r="Y23" s="123"/>
      <c r="Z23" s="123"/>
      <c r="AA23" s="123"/>
      <c r="AC23" s="118" t="s">
        <v>46</v>
      </c>
    </row>
    <row r="24" spans="1:29" ht="20.100000000000001" customHeight="1" thickBot="1">
      <c r="A24" s="123"/>
      <c r="B24" s="131" t="s">
        <v>36</v>
      </c>
      <c r="C24" s="377" t="s">
        <v>7</v>
      </c>
      <c r="D24" s="377"/>
      <c r="E24" s="377"/>
      <c r="F24" s="377"/>
      <c r="G24" s="377"/>
      <c r="H24" s="377"/>
      <c r="I24" s="377"/>
      <c r="J24" s="377"/>
      <c r="K24" s="377"/>
      <c r="L24" s="378"/>
      <c r="M24" s="3"/>
      <c r="N24" s="4"/>
      <c r="O24" s="4"/>
      <c r="P24" s="133" t="s">
        <v>42</v>
      </c>
      <c r="Q24" s="4"/>
      <c r="R24" s="4"/>
      <c r="S24" s="4"/>
      <c r="T24" s="5"/>
      <c r="U24" s="134"/>
      <c r="V24" s="135"/>
      <c r="W24" s="135"/>
      <c r="X24" s="135"/>
      <c r="Y24" s="123"/>
      <c r="Z24" s="123"/>
      <c r="AA24" s="123"/>
      <c r="AC24" s="118" t="str">
        <f>CONCATENATE(M24,N24,O24,P24,Q24,R24,S24,T24)</f>
        <v>－</v>
      </c>
    </row>
    <row r="25" spans="1:29" ht="34.5" customHeight="1">
      <c r="A25" s="123"/>
      <c r="B25" s="136"/>
      <c r="C25" s="414" t="s">
        <v>40</v>
      </c>
      <c r="D25" s="414"/>
      <c r="E25" s="414"/>
      <c r="F25" s="414"/>
      <c r="G25" s="414"/>
      <c r="H25" s="414"/>
      <c r="I25" s="414"/>
      <c r="J25" s="414"/>
      <c r="K25" s="414"/>
      <c r="L25" s="415"/>
      <c r="M25" s="401"/>
      <c r="N25" s="402"/>
      <c r="O25" s="402"/>
      <c r="P25" s="402"/>
      <c r="Q25" s="402"/>
      <c r="R25" s="402"/>
      <c r="S25" s="402"/>
      <c r="T25" s="402"/>
      <c r="U25" s="403"/>
      <c r="V25" s="403"/>
      <c r="W25" s="404"/>
      <c r="X25" s="405"/>
      <c r="Y25" s="123"/>
      <c r="Z25" s="123"/>
      <c r="AA25" s="123"/>
    </row>
    <row r="26" spans="1:29" ht="20.100000000000001" customHeight="1">
      <c r="A26" s="123"/>
      <c r="B26" s="132"/>
      <c r="C26" s="377" t="s">
        <v>41</v>
      </c>
      <c r="D26" s="377"/>
      <c r="E26" s="377"/>
      <c r="F26" s="377"/>
      <c r="G26" s="377"/>
      <c r="H26" s="377"/>
      <c r="I26" s="377"/>
      <c r="J26" s="377"/>
      <c r="K26" s="377"/>
      <c r="L26" s="378"/>
      <c r="M26" s="401"/>
      <c r="N26" s="402"/>
      <c r="O26" s="402"/>
      <c r="P26" s="402"/>
      <c r="Q26" s="402"/>
      <c r="R26" s="402"/>
      <c r="S26" s="402"/>
      <c r="T26" s="402"/>
      <c r="U26" s="402"/>
      <c r="V26" s="402"/>
      <c r="W26" s="406"/>
      <c r="X26" s="407"/>
      <c r="Y26" s="123"/>
      <c r="Z26" s="123"/>
      <c r="AA26" s="123"/>
    </row>
    <row r="27" spans="1:29" ht="20.100000000000001" customHeight="1">
      <c r="A27" s="123"/>
      <c r="B27" s="131" t="s">
        <v>37</v>
      </c>
      <c r="C27" s="377" t="s">
        <v>31</v>
      </c>
      <c r="D27" s="377"/>
      <c r="E27" s="377"/>
      <c r="F27" s="377"/>
      <c r="G27" s="377"/>
      <c r="H27" s="377"/>
      <c r="I27" s="377"/>
      <c r="J27" s="377"/>
      <c r="K27" s="377"/>
      <c r="L27" s="378"/>
      <c r="M27" s="379"/>
      <c r="N27" s="380"/>
      <c r="O27" s="380"/>
      <c r="P27" s="380"/>
      <c r="Q27" s="380"/>
      <c r="R27" s="380"/>
      <c r="S27" s="380"/>
      <c r="T27" s="380"/>
      <c r="U27" s="380"/>
      <c r="V27" s="380"/>
      <c r="W27" s="381"/>
      <c r="X27" s="382"/>
      <c r="Y27" s="123"/>
      <c r="Z27" s="123"/>
      <c r="AA27" s="123"/>
    </row>
    <row r="28" spans="1:29" ht="20.100000000000001" customHeight="1" thickBot="1">
      <c r="A28" s="123"/>
      <c r="B28" s="132"/>
      <c r="C28" s="377" t="s">
        <v>32</v>
      </c>
      <c r="D28" s="377"/>
      <c r="E28" s="377"/>
      <c r="F28" s="377"/>
      <c r="G28" s="377"/>
      <c r="H28" s="377"/>
      <c r="I28" s="377"/>
      <c r="J28" s="377"/>
      <c r="K28" s="377"/>
      <c r="L28" s="378"/>
      <c r="M28" s="417"/>
      <c r="N28" s="418"/>
      <c r="O28" s="418"/>
      <c r="P28" s="418"/>
      <c r="Q28" s="418"/>
      <c r="R28" s="418"/>
      <c r="S28" s="418"/>
      <c r="T28" s="418"/>
      <c r="U28" s="418"/>
      <c r="V28" s="418"/>
      <c r="W28" s="419"/>
      <c r="X28" s="420"/>
      <c r="Y28" s="123"/>
      <c r="Z28" s="123"/>
      <c r="AA28" s="123"/>
    </row>
    <row r="29" spans="1:29" ht="20.100000000000001" customHeight="1" thickBot="1">
      <c r="A29" s="123"/>
      <c r="B29" s="378" t="s">
        <v>2377</v>
      </c>
      <c r="C29" s="423"/>
      <c r="D29" s="423"/>
      <c r="E29" s="423"/>
      <c r="F29" s="423"/>
      <c r="G29" s="423"/>
      <c r="H29" s="423"/>
      <c r="I29" s="423"/>
      <c r="J29" s="423"/>
      <c r="K29" s="423"/>
      <c r="L29" s="424"/>
      <c r="M29" s="425"/>
      <c r="N29" s="426"/>
      <c r="O29" s="426"/>
      <c r="P29" s="426"/>
      <c r="Q29" s="426"/>
      <c r="R29" s="426"/>
      <c r="S29" s="426"/>
      <c r="T29" s="427"/>
      <c r="U29" s="134"/>
      <c r="V29" s="135"/>
      <c r="W29" s="135"/>
      <c r="X29" s="135"/>
      <c r="Y29" s="123"/>
      <c r="Z29" s="123"/>
      <c r="AA29" s="123"/>
    </row>
    <row r="30" spans="1:29" ht="20.100000000000001" customHeight="1">
      <c r="A30" s="123"/>
      <c r="B30" s="421" t="s">
        <v>56</v>
      </c>
      <c r="C30" s="377" t="s">
        <v>8</v>
      </c>
      <c r="D30" s="377"/>
      <c r="E30" s="377"/>
      <c r="F30" s="377"/>
      <c r="G30" s="377"/>
      <c r="H30" s="377"/>
      <c r="I30" s="377"/>
      <c r="J30" s="377"/>
      <c r="K30" s="377"/>
      <c r="L30" s="378"/>
      <c r="M30" s="379"/>
      <c r="N30" s="380"/>
      <c r="O30" s="380"/>
      <c r="P30" s="380"/>
      <c r="Q30" s="380"/>
      <c r="R30" s="380"/>
      <c r="S30" s="380"/>
      <c r="T30" s="380"/>
      <c r="U30" s="380"/>
      <c r="V30" s="380"/>
      <c r="W30" s="381"/>
      <c r="X30" s="382"/>
      <c r="Y30" s="123"/>
      <c r="Z30" s="123"/>
      <c r="AA30" s="123"/>
    </row>
    <row r="31" spans="1:29" ht="20.100000000000001" customHeight="1">
      <c r="A31" s="123"/>
      <c r="B31" s="422"/>
      <c r="C31" s="416" t="s">
        <v>54</v>
      </c>
      <c r="D31" s="416"/>
      <c r="E31" s="416"/>
      <c r="F31" s="416"/>
      <c r="G31" s="416"/>
      <c r="H31" s="416"/>
      <c r="I31" s="416"/>
      <c r="J31" s="416"/>
      <c r="K31" s="416"/>
      <c r="L31" s="416"/>
      <c r="M31" s="379"/>
      <c r="N31" s="380"/>
      <c r="O31" s="380"/>
      <c r="P31" s="380"/>
      <c r="Q31" s="380"/>
      <c r="R31" s="380"/>
      <c r="S31" s="380"/>
      <c r="T31" s="380"/>
      <c r="U31" s="380"/>
      <c r="V31" s="380"/>
      <c r="W31" s="381"/>
      <c r="X31" s="382"/>
      <c r="Y31" s="123"/>
      <c r="Z31" s="123"/>
      <c r="AA31" s="123"/>
    </row>
    <row r="32" spans="1:29" ht="20.100000000000001" customHeight="1">
      <c r="A32" s="123"/>
      <c r="B32" s="131" t="s">
        <v>55</v>
      </c>
      <c r="C32" s="377" t="s">
        <v>0</v>
      </c>
      <c r="D32" s="377"/>
      <c r="E32" s="377"/>
      <c r="F32" s="377"/>
      <c r="G32" s="377"/>
      <c r="H32" s="377"/>
      <c r="I32" s="377"/>
      <c r="J32" s="377"/>
      <c r="K32" s="377"/>
      <c r="L32" s="378"/>
      <c r="M32" s="408"/>
      <c r="N32" s="409"/>
      <c r="O32" s="409"/>
      <c r="P32" s="409"/>
      <c r="Q32" s="409"/>
      <c r="R32" s="409"/>
      <c r="S32" s="409"/>
      <c r="T32" s="409"/>
      <c r="U32" s="409"/>
      <c r="V32" s="409"/>
      <c r="W32" s="410"/>
      <c r="X32" s="411"/>
      <c r="Y32" s="123"/>
      <c r="Z32" s="123"/>
      <c r="AA32" s="123"/>
    </row>
    <row r="33" spans="1:42" ht="20.100000000000001" customHeight="1" thickBot="1">
      <c r="A33" s="123"/>
      <c r="B33" s="137"/>
      <c r="C33" s="377" t="s">
        <v>51</v>
      </c>
      <c r="D33" s="377"/>
      <c r="E33" s="377"/>
      <c r="F33" s="377"/>
      <c r="G33" s="377"/>
      <c r="H33" s="377"/>
      <c r="I33" s="377"/>
      <c r="J33" s="377"/>
      <c r="K33" s="377"/>
      <c r="L33" s="378"/>
      <c r="M33" s="373"/>
      <c r="N33" s="374"/>
      <c r="O33" s="374"/>
      <c r="P33" s="374"/>
      <c r="Q33" s="374"/>
      <c r="R33" s="374"/>
      <c r="S33" s="374"/>
      <c r="T33" s="374"/>
      <c r="U33" s="374"/>
      <c r="V33" s="374"/>
      <c r="W33" s="375"/>
      <c r="X33" s="376"/>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2426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193</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412" t="s">
        <v>2405</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row>
    <row r="38" spans="1:42" ht="27" customHeight="1">
      <c r="A38" s="123"/>
      <c r="B38" s="431" t="s">
        <v>38</v>
      </c>
      <c r="C38" s="437" t="s">
        <v>39</v>
      </c>
      <c r="D38" s="437"/>
      <c r="E38" s="437"/>
      <c r="F38" s="437"/>
      <c r="G38" s="437"/>
      <c r="H38" s="437"/>
      <c r="I38" s="437"/>
      <c r="J38" s="437"/>
      <c r="K38" s="437"/>
      <c r="L38" s="438"/>
      <c r="M38" s="442" t="s">
        <v>43</v>
      </c>
      <c r="N38" s="437"/>
      <c r="O38" s="437"/>
      <c r="P38" s="437"/>
      <c r="Q38" s="438"/>
      <c r="R38" s="433" t="s">
        <v>67</v>
      </c>
      <c r="S38" s="434"/>
      <c r="T38" s="434"/>
      <c r="U38" s="434"/>
      <c r="V38" s="434"/>
      <c r="W38" s="435"/>
      <c r="X38" s="431" t="s">
        <v>44</v>
      </c>
      <c r="Y38" s="431" t="s">
        <v>45</v>
      </c>
      <c r="Z38" s="445" t="s">
        <v>107</v>
      </c>
      <c r="AA38" s="444" t="s">
        <v>94</v>
      </c>
    </row>
    <row r="39" spans="1:42" ht="32.25" customHeight="1" thickBot="1">
      <c r="A39" s="123"/>
      <c r="B39" s="436"/>
      <c r="C39" s="439"/>
      <c r="D39" s="439"/>
      <c r="E39" s="439"/>
      <c r="F39" s="439"/>
      <c r="G39" s="439"/>
      <c r="H39" s="439"/>
      <c r="I39" s="439"/>
      <c r="J39" s="439"/>
      <c r="K39" s="439"/>
      <c r="L39" s="440"/>
      <c r="M39" s="443"/>
      <c r="N39" s="439"/>
      <c r="O39" s="439"/>
      <c r="P39" s="439"/>
      <c r="Q39" s="440"/>
      <c r="R39" s="441" t="s">
        <v>70</v>
      </c>
      <c r="S39" s="432"/>
      <c r="T39" s="432"/>
      <c r="U39" s="432"/>
      <c r="V39" s="432"/>
      <c r="W39" s="139" t="s">
        <v>71</v>
      </c>
      <c r="X39" s="432"/>
      <c r="Y39" s="432"/>
      <c r="Z39" s="446"/>
      <c r="AA39" s="441"/>
    </row>
    <row r="40" spans="1:42" ht="37.5" customHeight="1" thickBot="1">
      <c r="A40" s="123"/>
      <c r="B40" s="129">
        <v>1</v>
      </c>
      <c r="C40" s="363"/>
      <c r="D40" s="364"/>
      <c r="E40" s="364"/>
      <c r="F40" s="364"/>
      <c r="G40" s="364"/>
      <c r="H40" s="364"/>
      <c r="I40" s="364"/>
      <c r="J40" s="364"/>
      <c r="K40" s="364"/>
      <c r="L40" s="365"/>
      <c r="M40" s="385"/>
      <c r="N40" s="386"/>
      <c r="O40" s="386"/>
      <c r="P40" s="386"/>
      <c r="Q40" s="387"/>
      <c r="R40" s="391"/>
      <c r="S40" s="392"/>
      <c r="T40" s="392"/>
      <c r="U40" s="392"/>
      <c r="V40" s="393"/>
      <c r="W40" s="6"/>
      <c r="X40" s="7"/>
      <c r="Y40" s="7"/>
      <c r="Z40" s="8"/>
      <c r="AA40" s="34">
        <f>IF(COUNTIF(Y40,"*総合事業*"),"数式を削除して手入力",IFERROR(INDEX(【参考】数式用!$M$3:'【参考】数式用'!$O$440,MATCH(W40,【参考】数式用!$L$3:$L$440,0),MATCH(VLOOKUP(Y40,【参考】数式用!$P$2:$Q$26,2,FALSE),【参考】数式用!$M$2:$O$2,0)),10))</f>
        <v>10</v>
      </c>
      <c r="AB40" s="140" t="str">
        <f>IF(COUNTIF(R40:R255,C18)=COUNTA(C40:C255),"○","×")</f>
        <v>○</v>
      </c>
      <c r="AD40" s="447" t="s">
        <v>2403</v>
      </c>
      <c r="AE40" s="448"/>
      <c r="AF40" s="448"/>
      <c r="AG40" s="448"/>
      <c r="AH40" s="448"/>
      <c r="AI40" s="448"/>
      <c r="AJ40" s="448"/>
      <c r="AK40" s="448"/>
      <c r="AL40" s="448"/>
      <c r="AM40" s="448"/>
      <c r="AN40" s="448"/>
      <c r="AO40" s="448"/>
      <c r="AP40" s="449"/>
    </row>
    <row r="41" spans="1:42" ht="37.5" customHeight="1">
      <c r="A41" s="123"/>
      <c r="B41" s="129">
        <f>B40+1</f>
        <v>2</v>
      </c>
      <c r="C41" s="357"/>
      <c r="D41" s="358"/>
      <c r="E41" s="358"/>
      <c r="F41" s="358"/>
      <c r="G41" s="358"/>
      <c r="H41" s="358"/>
      <c r="I41" s="358"/>
      <c r="J41" s="358"/>
      <c r="K41" s="358"/>
      <c r="L41" s="359"/>
      <c r="M41" s="388"/>
      <c r="N41" s="389"/>
      <c r="O41" s="389"/>
      <c r="P41" s="389"/>
      <c r="Q41" s="390"/>
      <c r="R41" s="367"/>
      <c r="S41" s="368"/>
      <c r="T41" s="368"/>
      <c r="U41" s="368"/>
      <c r="V41" s="369"/>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3"/>
      <c r="B42" s="129">
        <f t="shared" ref="B42:B78" si="0">B41+1</f>
        <v>3</v>
      </c>
      <c r="C42" s="357"/>
      <c r="D42" s="358"/>
      <c r="E42" s="358"/>
      <c r="F42" s="358"/>
      <c r="G42" s="358"/>
      <c r="H42" s="358"/>
      <c r="I42" s="358"/>
      <c r="J42" s="358"/>
      <c r="K42" s="358"/>
      <c r="L42" s="359"/>
      <c r="M42" s="367"/>
      <c r="N42" s="368"/>
      <c r="O42" s="368"/>
      <c r="P42" s="368"/>
      <c r="Q42" s="369"/>
      <c r="R42" s="367"/>
      <c r="S42" s="368"/>
      <c r="T42" s="368"/>
      <c r="U42" s="368"/>
      <c r="V42" s="369"/>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3"/>
      <c r="B43" s="129">
        <f t="shared" si="0"/>
        <v>4</v>
      </c>
      <c r="C43" s="357"/>
      <c r="D43" s="358"/>
      <c r="E43" s="358"/>
      <c r="F43" s="358"/>
      <c r="G43" s="358"/>
      <c r="H43" s="358"/>
      <c r="I43" s="358"/>
      <c r="J43" s="358"/>
      <c r="K43" s="358"/>
      <c r="L43" s="359"/>
      <c r="M43" s="367"/>
      <c r="N43" s="368"/>
      <c r="O43" s="368"/>
      <c r="P43" s="368"/>
      <c r="Q43" s="369"/>
      <c r="R43" s="367"/>
      <c r="S43" s="368"/>
      <c r="T43" s="368"/>
      <c r="U43" s="368"/>
      <c r="V43" s="369"/>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57"/>
      <c r="D44" s="358"/>
      <c r="E44" s="358"/>
      <c r="F44" s="358"/>
      <c r="G44" s="358"/>
      <c r="H44" s="358"/>
      <c r="I44" s="358"/>
      <c r="J44" s="358"/>
      <c r="K44" s="358"/>
      <c r="L44" s="359"/>
      <c r="M44" s="367"/>
      <c r="N44" s="368"/>
      <c r="O44" s="368"/>
      <c r="P44" s="368"/>
      <c r="Q44" s="369"/>
      <c r="R44" s="367"/>
      <c r="S44" s="368"/>
      <c r="T44" s="368"/>
      <c r="U44" s="368"/>
      <c r="V44" s="369"/>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57"/>
      <c r="D45" s="358"/>
      <c r="E45" s="358"/>
      <c r="F45" s="358"/>
      <c r="G45" s="358"/>
      <c r="H45" s="358"/>
      <c r="I45" s="358"/>
      <c r="J45" s="358"/>
      <c r="K45" s="358"/>
      <c r="L45" s="359"/>
      <c r="M45" s="367"/>
      <c r="N45" s="368"/>
      <c r="O45" s="368"/>
      <c r="P45" s="368"/>
      <c r="Q45" s="369"/>
      <c r="R45" s="367"/>
      <c r="S45" s="368"/>
      <c r="T45" s="368"/>
      <c r="U45" s="368"/>
      <c r="V45" s="369"/>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57"/>
      <c r="D46" s="358"/>
      <c r="E46" s="358"/>
      <c r="F46" s="358"/>
      <c r="G46" s="358"/>
      <c r="H46" s="358"/>
      <c r="I46" s="358"/>
      <c r="J46" s="358"/>
      <c r="K46" s="358"/>
      <c r="L46" s="359"/>
      <c r="M46" s="367"/>
      <c r="N46" s="368"/>
      <c r="O46" s="368"/>
      <c r="P46" s="368"/>
      <c r="Q46" s="369"/>
      <c r="R46" s="367"/>
      <c r="S46" s="368"/>
      <c r="T46" s="368"/>
      <c r="U46" s="368"/>
      <c r="V46" s="369"/>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57"/>
      <c r="D47" s="358"/>
      <c r="E47" s="358"/>
      <c r="F47" s="358"/>
      <c r="G47" s="358"/>
      <c r="H47" s="358"/>
      <c r="I47" s="358"/>
      <c r="J47" s="358"/>
      <c r="K47" s="358"/>
      <c r="L47" s="359"/>
      <c r="M47" s="366"/>
      <c r="N47" s="366"/>
      <c r="O47" s="366"/>
      <c r="P47" s="366"/>
      <c r="Q47" s="366"/>
      <c r="R47" s="367"/>
      <c r="S47" s="368"/>
      <c r="T47" s="368"/>
      <c r="U47" s="368"/>
      <c r="V47" s="369"/>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57"/>
      <c r="D48" s="358"/>
      <c r="E48" s="358"/>
      <c r="F48" s="358"/>
      <c r="G48" s="358"/>
      <c r="H48" s="358"/>
      <c r="I48" s="358"/>
      <c r="J48" s="358"/>
      <c r="K48" s="358"/>
      <c r="L48" s="359"/>
      <c r="M48" s="366"/>
      <c r="N48" s="366"/>
      <c r="O48" s="366"/>
      <c r="P48" s="366"/>
      <c r="Q48" s="366"/>
      <c r="R48" s="367"/>
      <c r="S48" s="368"/>
      <c r="T48" s="368"/>
      <c r="U48" s="368"/>
      <c r="V48" s="369"/>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57"/>
      <c r="D49" s="358"/>
      <c r="E49" s="358"/>
      <c r="F49" s="358"/>
      <c r="G49" s="358"/>
      <c r="H49" s="358"/>
      <c r="I49" s="358"/>
      <c r="J49" s="358"/>
      <c r="K49" s="358"/>
      <c r="L49" s="359"/>
      <c r="M49" s="366"/>
      <c r="N49" s="366"/>
      <c r="O49" s="366"/>
      <c r="P49" s="366"/>
      <c r="Q49" s="366"/>
      <c r="R49" s="367"/>
      <c r="S49" s="368"/>
      <c r="T49" s="368"/>
      <c r="U49" s="368"/>
      <c r="V49" s="369"/>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57"/>
      <c r="D50" s="358"/>
      <c r="E50" s="358"/>
      <c r="F50" s="358"/>
      <c r="G50" s="358"/>
      <c r="H50" s="358"/>
      <c r="I50" s="358"/>
      <c r="J50" s="358"/>
      <c r="K50" s="358"/>
      <c r="L50" s="359"/>
      <c r="M50" s="366"/>
      <c r="N50" s="366"/>
      <c r="O50" s="366"/>
      <c r="P50" s="366"/>
      <c r="Q50" s="366"/>
      <c r="R50" s="367"/>
      <c r="S50" s="368"/>
      <c r="T50" s="368"/>
      <c r="U50" s="368"/>
      <c r="V50" s="369"/>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57"/>
      <c r="D51" s="358"/>
      <c r="E51" s="358"/>
      <c r="F51" s="358"/>
      <c r="G51" s="358"/>
      <c r="H51" s="358"/>
      <c r="I51" s="358"/>
      <c r="J51" s="358"/>
      <c r="K51" s="358"/>
      <c r="L51" s="359"/>
      <c r="M51" s="366"/>
      <c r="N51" s="366"/>
      <c r="O51" s="366"/>
      <c r="P51" s="366"/>
      <c r="Q51" s="366"/>
      <c r="R51" s="367"/>
      <c r="S51" s="368"/>
      <c r="T51" s="368"/>
      <c r="U51" s="368"/>
      <c r="V51" s="369"/>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57"/>
      <c r="D52" s="358"/>
      <c r="E52" s="358"/>
      <c r="F52" s="358"/>
      <c r="G52" s="358"/>
      <c r="H52" s="358"/>
      <c r="I52" s="358"/>
      <c r="J52" s="358"/>
      <c r="K52" s="358"/>
      <c r="L52" s="359"/>
      <c r="M52" s="366"/>
      <c r="N52" s="366"/>
      <c r="O52" s="366"/>
      <c r="P52" s="366"/>
      <c r="Q52" s="366"/>
      <c r="R52" s="367"/>
      <c r="S52" s="368"/>
      <c r="T52" s="368"/>
      <c r="U52" s="368"/>
      <c r="V52" s="369"/>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57"/>
      <c r="D53" s="358"/>
      <c r="E53" s="358"/>
      <c r="F53" s="358"/>
      <c r="G53" s="358"/>
      <c r="H53" s="358"/>
      <c r="I53" s="358"/>
      <c r="J53" s="358"/>
      <c r="K53" s="358"/>
      <c r="L53" s="359"/>
      <c r="M53" s="366"/>
      <c r="N53" s="366"/>
      <c r="O53" s="366"/>
      <c r="P53" s="366"/>
      <c r="Q53" s="366"/>
      <c r="R53" s="367"/>
      <c r="S53" s="368"/>
      <c r="T53" s="368"/>
      <c r="U53" s="368"/>
      <c r="V53" s="369"/>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57"/>
      <c r="D54" s="358"/>
      <c r="E54" s="358"/>
      <c r="F54" s="358"/>
      <c r="G54" s="358"/>
      <c r="H54" s="358"/>
      <c r="I54" s="358"/>
      <c r="J54" s="358"/>
      <c r="K54" s="358"/>
      <c r="L54" s="359"/>
      <c r="M54" s="366"/>
      <c r="N54" s="366"/>
      <c r="O54" s="366"/>
      <c r="P54" s="366"/>
      <c r="Q54" s="366"/>
      <c r="R54" s="367"/>
      <c r="S54" s="368"/>
      <c r="T54" s="368"/>
      <c r="U54" s="368"/>
      <c r="V54" s="369"/>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57"/>
      <c r="D55" s="358"/>
      <c r="E55" s="358"/>
      <c r="F55" s="358"/>
      <c r="G55" s="358"/>
      <c r="H55" s="358"/>
      <c r="I55" s="358"/>
      <c r="J55" s="358"/>
      <c r="K55" s="358"/>
      <c r="L55" s="359"/>
      <c r="M55" s="366"/>
      <c r="N55" s="366"/>
      <c r="O55" s="366"/>
      <c r="P55" s="366"/>
      <c r="Q55" s="366"/>
      <c r="R55" s="367"/>
      <c r="S55" s="368"/>
      <c r="T55" s="368"/>
      <c r="U55" s="368"/>
      <c r="V55" s="369"/>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57"/>
      <c r="D56" s="358"/>
      <c r="E56" s="358"/>
      <c r="F56" s="358"/>
      <c r="G56" s="358"/>
      <c r="H56" s="358"/>
      <c r="I56" s="358"/>
      <c r="J56" s="358"/>
      <c r="K56" s="358"/>
      <c r="L56" s="359"/>
      <c r="M56" s="366"/>
      <c r="N56" s="366"/>
      <c r="O56" s="366"/>
      <c r="P56" s="366"/>
      <c r="Q56" s="366"/>
      <c r="R56" s="367"/>
      <c r="S56" s="368"/>
      <c r="T56" s="368"/>
      <c r="U56" s="368"/>
      <c r="V56" s="369"/>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57"/>
      <c r="D57" s="358"/>
      <c r="E57" s="358"/>
      <c r="F57" s="358"/>
      <c r="G57" s="358"/>
      <c r="H57" s="358"/>
      <c r="I57" s="358"/>
      <c r="J57" s="358"/>
      <c r="K57" s="358"/>
      <c r="L57" s="359"/>
      <c r="M57" s="366"/>
      <c r="N57" s="366"/>
      <c r="O57" s="366"/>
      <c r="P57" s="366"/>
      <c r="Q57" s="366"/>
      <c r="R57" s="367"/>
      <c r="S57" s="368"/>
      <c r="T57" s="368"/>
      <c r="U57" s="368"/>
      <c r="V57" s="369"/>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57"/>
      <c r="D58" s="358"/>
      <c r="E58" s="358"/>
      <c r="F58" s="358"/>
      <c r="G58" s="358"/>
      <c r="H58" s="358"/>
      <c r="I58" s="358"/>
      <c r="J58" s="358"/>
      <c r="K58" s="358"/>
      <c r="L58" s="359"/>
      <c r="M58" s="366"/>
      <c r="N58" s="366"/>
      <c r="O58" s="366"/>
      <c r="P58" s="366"/>
      <c r="Q58" s="366"/>
      <c r="R58" s="367"/>
      <c r="S58" s="368"/>
      <c r="T58" s="368"/>
      <c r="U58" s="368"/>
      <c r="V58" s="369"/>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57"/>
      <c r="D59" s="358"/>
      <c r="E59" s="358"/>
      <c r="F59" s="358"/>
      <c r="G59" s="358"/>
      <c r="H59" s="358"/>
      <c r="I59" s="358"/>
      <c r="J59" s="358"/>
      <c r="K59" s="358"/>
      <c r="L59" s="359"/>
      <c r="M59" s="366"/>
      <c r="N59" s="366"/>
      <c r="O59" s="366"/>
      <c r="P59" s="366"/>
      <c r="Q59" s="366"/>
      <c r="R59" s="367"/>
      <c r="S59" s="368"/>
      <c r="T59" s="368"/>
      <c r="U59" s="368"/>
      <c r="V59" s="369"/>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57"/>
      <c r="D60" s="358"/>
      <c r="E60" s="358"/>
      <c r="F60" s="358"/>
      <c r="G60" s="358"/>
      <c r="H60" s="358"/>
      <c r="I60" s="358"/>
      <c r="J60" s="358"/>
      <c r="K60" s="358"/>
      <c r="L60" s="359"/>
      <c r="M60" s="366"/>
      <c r="N60" s="366"/>
      <c r="O60" s="366"/>
      <c r="P60" s="366"/>
      <c r="Q60" s="366"/>
      <c r="R60" s="367"/>
      <c r="S60" s="368"/>
      <c r="T60" s="368"/>
      <c r="U60" s="368"/>
      <c r="V60" s="369"/>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57"/>
      <c r="D61" s="358"/>
      <c r="E61" s="358"/>
      <c r="F61" s="358"/>
      <c r="G61" s="358"/>
      <c r="H61" s="358"/>
      <c r="I61" s="358"/>
      <c r="J61" s="358"/>
      <c r="K61" s="358"/>
      <c r="L61" s="359"/>
      <c r="M61" s="366"/>
      <c r="N61" s="366"/>
      <c r="O61" s="366"/>
      <c r="P61" s="366"/>
      <c r="Q61" s="366"/>
      <c r="R61" s="367"/>
      <c r="S61" s="368"/>
      <c r="T61" s="368"/>
      <c r="U61" s="368"/>
      <c r="V61" s="369"/>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57"/>
      <c r="D62" s="358"/>
      <c r="E62" s="358"/>
      <c r="F62" s="358"/>
      <c r="G62" s="358"/>
      <c r="H62" s="358"/>
      <c r="I62" s="358"/>
      <c r="J62" s="358"/>
      <c r="K62" s="358"/>
      <c r="L62" s="359"/>
      <c r="M62" s="366"/>
      <c r="N62" s="366"/>
      <c r="O62" s="366"/>
      <c r="P62" s="366"/>
      <c r="Q62" s="366"/>
      <c r="R62" s="367"/>
      <c r="S62" s="368"/>
      <c r="T62" s="368"/>
      <c r="U62" s="368"/>
      <c r="V62" s="369"/>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57"/>
      <c r="D63" s="358"/>
      <c r="E63" s="358"/>
      <c r="F63" s="358"/>
      <c r="G63" s="358"/>
      <c r="H63" s="358"/>
      <c r="I63" s="358"/>
      <c r="J63" s="358"/>
      <c r="K63" s="358"/>
      <c r="L63" s="359"/>
      <c r="M63" s="366"/>
      <c r="N63" s="366"/>
      <c r="O63" s="366"/>
      <c r="P63" s="366"/>
      <c r="Q63" s="366"/>
      <c r="R63" s="367"/>
      <c r="S63" s="368"/>
      <c r="T63" s="368"/>
      <c r="U63" s="368"/>
      <c r="V63" s="369"/>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57"/>
      <c r="D64" s="358"/>
      <c r="E64" s="358"/>
      <c r="F64" s="358"/>
      <c r="G64" s="358"/>
      <c r="H64" s="358"/>
      <c r="I64" s="358"/>
      <c r="J64" s="358"/>
      <c r="K64" s="358"/>
      <c r="L64" s="359"/>
      <c r="M64" s="366"/>
      <c r="N64" s="366"/>
      <c r="O64" s="366"/>
      <c r="P64" s="366"/>
      <c r="Q64" s="366"/>
      <c r="R64" s="367"/>
      <c r="S64" s="368"/>
      <c r="T64" s="368"/>
      <c r="U64" s="368"/>
      <c r="V64" s="369"/>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57"/>
      <c r="D65" s="358"/>
      <c r="E65" s="358"/>
      <c r="F65" s="358"/>
      <c r="G65" s="358"/>
      <c r="H65" s="358"/>
      <c r="I65" s="358"/>
      <c r="J65" s="358"/>
      <c r="K65" s="358"/>
      <c r="L65" s="359"/>
      <c r="M65" s="366"/>
      <c r="N65" s="366"/>
      <c r="O65" s="366"/>
      <c r="P65" s="366"/>
      <c r="Q65" s="366"/>
      <c r="R65" s="367"/>
      <c r="S65" s="368"/>
      <c r="T65" s="368"/>
      <c r="U65" s="368"/>
      <c r="V65" s="369"/>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57"/>
      <c r="D66" s="358"/>
      <c r="E66" s="358"/>
      <c r="F66" s="358"/>
      <c r="G66" s="358"/>
      <c r="H66" s="358"/>
      <c r="I66" s="358"/>
      <c r="J66" s="358"/>
      <c r="K66" s="358"/>
      <c r="L66" s="359"/>
      <c r="M66" s="366"/>
      <c r="N66" s="366"/>
      <c r="O66" s="366"/>
      <c r="P66" s="366"/>
      <c r="Q66" s="366"/>
      <c r="R66" s="367"/>
      <c r="S66" s="368"/>
      <c r="T66" s="368"/>
      <c r="U66" s="368"/>
      <c r="V66" s="369"/>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57"/>
      <c r="D67" s="358"/>
      <c r="E67" s="358"/>
      <c r="F67" s="358"/>
      <c r="G67" s="358"/>
      <c r="H67" s="358"/>
      <c r="I67" s="358"/>
      <c r="J67" s="358"/>
      <c r="K67" s="358"/>
      <c r="L67" s="359"/>
      <c r="M67" s="366"/>
      <c r="N67" s="366"/>
      <c r="O67" s="366"/>
      <c r="P67" s="366"/>
      <c r="Q67" s="366"/>
      <c r="R67" s="367"/>
      <c r="S67" s="368"/>
      <c r="T67" s="368"/>
      <c r="U67" s="368"/>
      <c r="V67" s="369"/>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57"/>
      <c r="D68" s="358"/>
      <c r="E68" s="358"/>
      <c r="F68" s="358"/>
      <c r="G68" s="358"/>
      <c r="H68" s="358"/>
      <c r="I68" s="358"/>
      <c r="J68" s="358"/>
      <c r="K68" s="358"/>
      <c r="L68" s="359"/>
      <c r="M68" s="366"/>
      <c r="N68" s="366"/>
      <c r="O68" s="366"/>
      <c r="P68" s="366"/>
      <c r="Q68" s="366"/>
      <c r="R68" s="367"/>
      <c r="S68" s="368"/>
      <c r="T68" s="368"/>
      <c r="U68" s="368"/>
      <c r="V68" s="369"/>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57"/>
      <c r="D69" s="358"/>
      <c r="E69" s="358"/>
      <c r="F69" s="358"/>
      <c r="G69" s="358"/>
      <c r="H69" s="358"/>
      <c r="I69" s="358"/>
      <c r="J69" s="358"/>
      <c r="K69" s="358"/>
      <c r="L69" s="359"/>
      <c r="M69" s="366"/>
      <c r="N69" s="366"/>
      <c r="O69" s="366"/>
      <c r="P69" s="366"/>
      <c r="Q69" s="366"/>
      <c r="R69" s="367"/>
      <c r="S69" s="368"/>
      <c r="T69" s="368"/>
      <c r="U69" s="368"/>
      <c r="V69" s="369"/>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57"/>
      <c r="D70" s="358"/>
      <c r="E70" s="358"/>
      <c r="F70" s="358"/>
      <c r="G70" s="358"/>
      <c r="H70" s="358"/>
      <c r="I70" s="358"/>
      <c r="J70" s="358"/>
      <c r="K70" s="358"/>
      <c r="L70" s="359"/>
      <c r="M70" s="366"/>
      <c r="N70" s="366"/>
      <c r="O70" s="366"/>
      <c r="P70" s="366"/>
      <c r="Q70" s="366"/>
      <c r="R70" s="367"/>
      <c r="S70" s="368"/>
      <c r="T70" s="368"/>
      <c r="U70" s="368"/>
      <c r="V70" s="369"/>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57"/>
      <c r="D71" s="358"/>
      <c r="E71" s="358"/>
      <c r="F71" s="358"/>
      <c r="G71" s="358"/>
      <c r="H71" s="358"/>
      <c r="I71" s="358"/>
      <c r="J71" s="358"/>
      <c r="K71" s="358"/>
      <c r="L71" s="359"/>
      <c r="M71" s="366"/>
      <c r="N71" s="366"/>
      <c r="O71" s="366"/>
      <c r="P71" s="366"/>
      <c r="Q71" s="366"/>
      <c r="R71" s="367"/>
      <c r="S71" s="368"/>
      <c r="T71" s="368"/>
      <c r="U71" s="368"/>
      <c r="V71" s="369"/>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57"/>
      <c r="D72" s="358"/>
      <c r="E72" s="358"/>
      <c r="F72" s="358"/>
      <c r="G72" s="358"/>
      <c r="H72" s="358"/>
      <c r="I72" s="358"/>
      <c r="J72" s="358"/>
      <c r="K72" s="358"/>
      <c r="L72" s="359"/>
      <c r="M72" s="366"/>
      <c r="N72" s="366"/>
      <c r="O72" s="366"/>
      <c r="P72" s="366"/>
      <c r="Q72" s="366"/>
      <c r="R72" s="367"/>
      <c r="S72" s="368"/>
      <c r="T72" s="368"/>
      <c r="U72" s="368"/>
      <c r="V72" s="369"/>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57"/>
      <c r="D73" s="358"/>
      <c r="E73" s="358"/>
      <c r="F73" s="358"/>
      <c r="G73" s="358"/>
      <c r="H73" s="358"/>
      <c r="I73" s="358"/>
      <c r="J73" s="358"/>
      <c r="K73" s="358"/>
      <c r="L73" s="359"/>
      <c r="M73" s="366"/>
      <c r="N73" s="366"/>
      <c r="O73" s="366"/>
      <c r="P73" s="366"/>
      <c r="Q73" s="366"/>
      <c r="R73" s="367"/>
      <c r="S73" s="368"/>
      <c r="T73" s="368"/>
      <c r="U73" s="368"/>
      <c r="V73" s="369"/>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57"/>
      <c r="D74" s="358"/>
      <c r="E74" s="358"/>
      <c r="F74" s="358"/>
      <c r="G74" s="358"/>
      <c r="H74" s="358"/>
      <c r="I74" s="358"/>
      <c r="J74" s="358"/>
      <c r="K74" s="358"/>
      <c r="L74" s="359"/>
      <c r="M74" s="366"/>
      <c r="N74" s="366"/>
      <c r="O74" s="366"/>
      <c r="P74" s="366"/>
      <c r="Q74" s="366"/>
      <c r="R74" s="367"/>
      <c r="S74" s="368"/>
      <c r="T74" s="368"/>
      <c r="U74" s="368"/>
      <c r="V74" s="369"/>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57"/>
      <c r="D75" s="358"/>
      <c r="E75" s="358"/>
      <c r="F75" s="358"/>
      <c r="G75" s="358"/>
      <c r="H75" s="358"/>
      <c r="I75" s="358"/>
      <c r="J75" s="358"/>
      <c r="K75" s="358"/>
      <c r="L75" s="359"/>
      <c r="M75" s="366"/>
      <c r="N75" s="366"/>
      <c r="O75" s="366"/>
      <c r="P75" s="366"/>
      <c r="Q75" s="366"/>
      <c r="R75" s="367"/>
      <c r="S75" s="368"/>
      <c r="T75" s="368"/>
      <c r="U75" s="368"/>
      <c r="V75" s="369"/>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57"/>
      <c r="D76" s="358"/>
      <c r="E76" s="358"/>
      <c r="F76" s="358"/>
      <c r="G76" s="358"/>
      <c r="H76" s="358"/>
      <c r="I76" s="358"/>
      <c r="J76" s="358"/>
      <c r="K76" s="358"/>
      <c r="L76" s="359"/>
      <c r="M76" s="366"/>
      <c r="N76" s="366"/>
      <c r="O76" s="366"/>
      <c r="P76" s="366"/>
      <c r="Q76" s="366"/>
      <c r="R76" s="367"/>
      <c r="S76" s="368"/>
      <c r="T76" s="368"/>
      <c r="U76" s="368"/>
      <c r="V76" s="369"/>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57"/>
      <c r="D77" s="358"/>
      <c r="E77" s="358"/>
      <c r="F77" s="358"/>
      <c r="G77" s="358"/>
      <c r="H77" s="358"/>
      <c r="I77" s="358"/>
      <c r="J77" s="358"/>
      <c r="K77" s="358"/>
      <c r="L77" s="359"/>
      <c r="M77" s="366"/>
      <c r="N77" s="366"/>
      <c r="O77" s="366"/>
      <c r="P77" s="366"/>
      <c r="Q77" s="366"/>
      <c r="R77" s="367"/>
      <c r="S77" s="368"/>
      <c r="T77" s="368"/>
      <c r="U77" s="368"/>
      <c r="V77" s="369"/>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57"/>
      <c r="D78" s="358"/>
      <c r="E78" s="358"/>
      <c r="F78" s="358"/>
      <c r="G78" s="358"/>
      <c r="H78" s="358"/>
      <c r="I78" s="358"/>
      <c r="J78" s="358"/>
      <c r="K78" s="358"/>
      <c r="L78" s="359"/>
      <c r="M78" s="366"/>
      <c r="N78" s="366"/>
      <c r="O78" s="366"/>
      <c r="P78" s="366"/>
      <c r="Q78" s="366"/>
      <c r="R78" s="367"/>
      <c r="S78" s="368"/>
      <c r="T78" s="368"/>
      <c r="U78" s="368"/>
      <c r="V78" s="369"/>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57"/>
      <c r="D79" s="358"/>
      <c r="E79" s="358"/>
      <c r="F79" s="358"/>
      <c r="G79" s="358"/>
      <c r="H79" s="358"/>
      <c r="I79" s="358"/>
      <c r="J79" s="358"/>
      <c r="K79" s="358"/>
      <c r="L79" s="359"/>
      <c r="M79" s="366"/>
      <c r="N79" s="366"/>
      <c r="O79" s="366"/>
      <c r="P79" s="366"/>
      <c r="Q79" s="366"/>
      <c r="R79" s="367"/>
      <c r="S79" s="368"/>
      <c r="T79" s="368"/>
      <c r="U79" s="368"/>
      <c r="V79" s="369"/>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57"/>
      <c r="D80" s="358"/>
      <c r="E80" s="358"/>
      <c r="F80" s="358"/>
      <c r="G80" s="358"/>
      <c r="H80" s="358"/>
      <c r="I80" s="358"/>
      <c r="J80" s="358"/>
      <c r="K80" s="358"/>
      <c r="L80" s="359"/>
      <c r="M80" s="366"/>
      <c r="N80" s="366"/>
      <c r="O80" s="366"/>
      <c r="P80" s="366"/>
      <c r="Q80" s="366"/>
      <c r="R80" s="367"/>
      <c r="S80" s="368"/>
      <c r="T80" s="368"/>
      <c r="U80" s="368"/>
      <c r="V80" s="369"/>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57"/>
      <c r="D81" s="358"/>
      <c r="E81" s="358"/>
      <c r="F81" s="358"/>
      <c r="G81" s="358"/>
      <c r="H81" s="358"/>
      <c r="I81" s="358"/>
      <c r="J81" s="358"/>
      <c r="K81" s="358"/>
      <c r="L81" s="359"/>
      <c r="M81" s="366"/>
      <c r="N81" s="366"/>
      <c r="O81" s="366"/>
      <c r="P81" s="366"/>
      <c r="Q81" s="366"/>
      <c r="R81" s="367"/>
      <c r="S81" s="368"/>
      <c r="T81" s="368"/>
      <c r="U81" s="368"/>
      <c r="V81" s="369"/>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57"/>
      <c r="D82" s="358"/>
      <c r="E82" s="358"/>
      <c r="F82" s="358"/>
      <c r="G82" s="358"/>
      <c r="H82" s="358"/>
      <c r="I82" s="358"/>
      <c r="J82" s="358"/>
      <c r="K82" s="358"/>
      <c r="L82" s="359"/>
      <c r="M82" s="366"/>
      <c r="N82" s="366"/>
      <c r="O82" s="366"/>
      <c r="P82" s="366"/>
      <c r="Q82" s="366"/>
      <c r="R82" s="367"/>
      <c r="S82" s="368"/>
      <c r="T82" s="368"/>
      <c r="U82" s="368"/>
      <c r="V82" s="369"/>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57"/>
      <c r="D83" s="358"/>
      <c r="E83" s="358"/>
      <c r="F83" s="358"/>
      <c r="G83" s="358"/>
      <c r="H83" s="358"/>
      <c r="I83" s="358"/>
      <c r="J83" s="358"/>
      <c r="K83" s="358"/>
      <c r="L83" s="359"/>
      <c r="M83" s="366"/>
      <c r="N83" s="366"/>
      <c r="O83" s="366"/>
      <c r="P83" s="366"/>
      <c r="Q83" s="366"/>
      <c r="R83" s="367"/>
      <c r="S83" s="368"/>
      <c r="T83" s="368"/>
      <c r="U83" s="368"/>
      <c r="V83" s="369"/>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57"/>
      <c r="D84" s="358"/>
      <c r="E84" s="358"/>
      <c r="F84" s="358"/>
      <c r="G84" s="358"/>
      <c r="H84" s="358"/>
      <c r="I84" s="358"/>
      <c r="J84" s="358"/>
      <c r="K84" s="358"/>
      <c r="L84" s="359"/>
      <c r="M84" s="366"/>
      <c r="N84" s="366"/>
      <c r="O84" s="366"/>
      <c r="P84" s="366"/>
      <c r="Q84" s="366"/>
      <c r="R84" s="367"/>
      <c r="S84" s="368"/>
      <c r="T84" s="368"/>
      <c r="U84" s="368"/>
      <c r="V84" s="369"/>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57"/>
      <c r="D85" s="358"/>
      <c r="E85" s="358"/>
      <c r="F85" s="358"/>
      <c r="G85" s="358"/>
      <c r="H85" s="358"/>
      <c r="I85" s="358"/>
      <c r="J85" s="358"/>
      <c r="K85" s="358"/>
      <c r="L85" s="359"/>
      <c r="M85" s="366"/>
      <c r="N85" s="366"/>
      <c r="O85" s="366"/>
      <c r="P85" s="366"/>
      <c r="Q85" s="366"/>
      <c r="R85" s="367"/>
      <c r="S85" s="368"/>
      <c r="T85" s="368"/>
      <c r="U85" s="368"/>
      <c r="V85" s="369"/>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57"/>
      <c r="D86" s="358"/>
      <c r="E86" s="358"/>
      <c r="F86" s="358"/>
      <c r="G86" s="358"/>
      <c r="H86" s="358"/>
      <c r="I86" s="358"/>
      <c r="J86" s="358"/>
      <c r="K86" s="358"/>
      <c r="L86" s="359"/>
      <c r="M86" s="366"/>
      <c r="N86" s="366"/>
      <c r="O86" s="366"/>
      <c r="P86" s="366"/>
      <c r="Q86" s="366"/>
      <c r="R86" s="367"/>
      <c r="S86" s="368"/>
      <c r="T86" s="368"/>
      <c r="U86" s="368"/>
      <c r="V86" s="369"/>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57"/>
      <c r="D87" s="358"/>
      <c r="E87" s="358"/>
      <c r="F87" s="358"/>
      <c r="G87" s="358"/>
      <c r="H87" s="358"/>
      <c r="I87" s="358"/>
      <c r="J87" s="358"/>
      <c r="K87" s="358"/>
      <c r="L87" s="359"/>
      <c r="M87" s="366"/>
      <c r="N87" s="366"/>
      <c r="O87" s="366"/>
      <c r="P87" s="366"/>
      <c r="Q87" s="366"/>
      <c r="R87" s="367"/>
      <c r="S87" s="368"/>
      <c r="T87" s="368"/>
      <c r="U87" s="368"/>
      <c r="V87" s="369"/>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57"/>
      <c r="D88" s="358"/>
      <c r="E88" s="358"/>
      <c r="F88" s="358"/>
      <c r="G88" s="358"/>
      <c r="H88" s="358"/>
      <c r="I88" s="358"/>
      <c r="J88" s="358"/>
      <c r="K88" s="358"/>
      <c r="L88" s="359"/>
      <c r="M88" s="366"/>
      <c r="N88" s="366"/>
      <c r="O88" s="366"/>
      <c r="P88" s="366"/>
      <c r="Q88" s="366"/>
      <c r="R88" s="367"/>
      <c r="S88" s="368"/>
      <c r="T88" s="368"/>
      <c r="U88" s="368"/>
      <c r="V88" s="369"/>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57"/>
      <c r="D89" s="358"/>
      <c r="E89" s="358"/>
      <c r="F89" s="358"/>
      <c r="G89" s="358"/>
      <c r="H89" s="358"/>
      <c r="I89" s="358"/>
      <c r="J89" s="358"/>
      <c r="K89" s="358"/>
      <c r="L89" s="359"/>
      <c r="M89" s="366"/>
      <c r="N89" s="366"/>
      <c r="O89" s="366"/>
      <c r="P89" s="366"/>
      <c r="Q89" s="366"/>
      <c r="R89" s="367"/>
      <c r="S89" s="368"/>
      <c r="T89" s="368"/>
      <c r="U89" s="368"/>
      <c r="V89" s="369"/>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57"/>
      <c r="D90" s="358"/>
      <c r="E90" s="358"/>
      <c r="F90" s="358"/>
      <c r="G90" s="358"/>
      <c r="H90" s="358"/>
      <c r="I90" s="358"/>
      <c r="J90" s="358"/>
      <c r="K90" s="358"/>
      <c r="L90" s="359"/>
      <c r="M90" s="366"/>
      <c r="N90" s="366"/>
      <c r="O90" s="366"/>
      <c r="P90" s="366"/>
      <c r="Q90" s="366"/>
      <c r="R90" s="367"/>
      <c r="S90" s="368"/>
      <c r="T90" s="368"/>
      <c r="U90" s="368"/>
      <c r="V90" s="369"/>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57"/>
      <c r="D91" s="358"/>
      <c r="E91" s="358"/>
      <c r="F91" s="358"/>
      <c r="G91" s="358"/>
      <c r="H91" s="358"/>
      <c r="I91" s="358"/>
      <c r="J91" s="358"/>
      <c r="K91" s="358"/>
      <c r="L91" s="359"/>
      <c r="M91" s="366"/>
      <c r="N91" s="366"/>
      <c r="O91" s="366"/>
      <c r="P91" s="366"/>
      <c r="Q91" s="366"/>
      <c r="R91" s="367"/>
      <c r="S91" s="368"/>
      <c r="T91" s="368"/>
      <c r="U91" s="368"/>
      <c r="V91" s="369"/>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57"/>
      <c r="D92" s="358"/>
      <c r="E92" s="358"/>
      <c r="F92" s="358"/>
      <c r="G92" s="358"/>
      <c r="H92" s="358"/>
      <c r="I92" s="358"/>
      <c r="J92" s="358"/>
      <c r="K92" s="358"/>
      <c r="L92" s="359"/>
      <c r="M92" s="366"/>
      <c r="N92" s="366"/>
      <c r="O92" s="366"/>
      <c r="P92" s="366"/>
      <c r="Q92" s="366"/>
      <c r="R92" s="367"/>
      <c r="S92" s="368"/>
      <c r="T92" s="368"/>
      <c r="U92" s="368"/>
      <c r="V92" s="369"/>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57"/>
      <c r="D93" s="358"/>
      <c r="E93" s="358"/>
      <c r="F93" s="358"/>
      <c r="G93" s="358"/>
      <c r="H93" s="358"/>
      <c r="I93" s="358"/>
      <c r="J93" s="358"/>
      <c r="K93" s="358"/>
      <c r="L93" s="359"/>
      <c r="M93" s="366"/>
      <c r="N93" s="366"/>
      <c r="O93" s="366"/>
      <c r="P93" s="366"/>
      <c r="Q93" s="366"/>
      <c r="R93" s="367"/>
      <c r="S93" s="368"/>
      <c r="T93" s="368"/>
      <c r="U93" s="368"/>
      <c r="V93" s="369"/>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57"/>
      <c r="D94" s="358"/>
      <c r="E94" s="358"/>
      <c r="F94" s="358"/>
      <c r="G94" s="358"/>
      <c r="H94" s="358"/>
      <c r="I94" s="358"/>
      <c r="J94" s="358"/>
      <c r="K94" s="358"/>
      <c r="L94" s="359"/>
      <c r="M94" s="366"/>
      <c r="N94" s="366"/>
      <c r="O94" s="366"/>
      <c r="P94" s="366"/>
      <c r="Q94" s="366"/>
      <c r="R94" s="367"/>
      <c r="S94" s="368"/>
      <c r="T94" s="368"/>
      <c r="U94" s="368"/>
      <c r="V94" s="369"/>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57"/>
      <c r="D95" s="358"/>
      <c r="E95" s="358"/>
      <c r="F95" s="358"/>
      <c r="G95" s="358"/>
      <c r="H95" s="358"/>
      <c r="I95" s="358"/>
      <c r="J95" s="358"/>
      <c r="K95" s="358"/>
      <c r="L95" s="359"/>
      <c r="M95" s="366"/>
      <c r="N95" s="366"/>
      <c r="O95" s="366"/>
      <c r="P95" s="366"/>
      <c r="Q95" s="366"/>
      <c r="R95" s="367"/>
      <c r="S95" s="368"/>
      <c r="T95" s="368"/>
      <c r="U95" s="368"/>
      <c r="V95" s="369"/>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57"/>
      <c r="D96" s="358"/>
      <c r="E96" s="358"/>
      <c r="F96" s="358"/>
      <c r="G96" s="358"/>
      <c r="H96" s="358"/>
      <c r="I96" s="358"/>
      <c r="J96" s="358"/>
      <c r="K96" s="358"/>
      <c r="L96" s="359"/>
      <c r="M96" s="366"/>
      <c r="N96" s="366"/>
      <c r="O96" s="366"/>
      <c r="P96" s="366"/>
      <c r="Q96" s="366"/>
      <c r="R96" s="367"/>
      <c r="S96" s="368"/>
      <c r="T96" s="368"/>
      <c r="U96" s="368"/>
      <c r="V96" s="369"/>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57"/>
      <c r="D97" s="358"/>
      <c r="E97" s="358"/>
      <c r="F97" s="358"/>
      <c r="G97" s="358"/>
      <c r="H97" s="358"/>
      <c r="I97" s="358"/>
      <c r="J97" s="358"/>
      <c r="K97" s="358"/>
      <c r="L97" s="359"/>
      <c r="M97" s="366"/>
      <c r="N97" s="366"/>
      <c r="O97" s="366"/>
      <c r="P97" s="366"/>
      <c r="Q97" s="366"/>
      <c r="R97" s="367"/>
      <c r="S97" s="368"/>
      <c r="T97" s="368"/>
      <c r="U97" s="368"/>
      <c r="V97" s="369"/>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57"/>
      <c r="D98" s="358"/>
      <c r="E98" s="358"/>
      <c r="F98" s="358"/>
      <c r="G98" s="358"/>
      <c r="H98" s="358"/>
      <c r="I98" s="358"/>
      <c r="J98" s="358"/>
      <c r="K98" s="358"/>
      <c r="L98" s="359"/>
      <c r="M98" s="366"/>
      <c r="N98" s="366"/>
      <c r="O98" s="366"/>
      <c r="P98" s="366"/>
      <c r="Q98" s="366"/>
      <c r="R98" s="367"/>
      <c r="S98" s="368"/>
      <c r="T98" s="368"/>
      <c r="U98" s="368"/>
      <c r="V98" s="369"/>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57"/>
      <c r="D99" s="358"/>
      <c r="E99" s="358"/>
      <c r="F99" s="358"/>
      <c r="G99" s="358"/>
      <c r="H99" s="358"/>
      <c r="I99" s="358"/>
      <c r="J99" s="358"/>
      <c r="K99" s="358"/>
      <c r="L99" s="359"/>
      <c r="M99" s="366"/>
      <c r="N99" s="366"/>
      <c r="O99" s="366"/>
      <c r="P99" s="366"/>
      <c r="Q99" s="366"/>
      <c r="R99" s="367"/>
      <c r="S99" s="368"/>
      <c r="T99" s="368"/>
      <c r="U99" s="368"/>
      <c r="V99" s="369"/>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57"/>
      <c r="D100" s="358"/>
      <c r="E100" s="358"/>
      <c r="F100" s="358"/>
      <c r="G100" s="358"/>
      <c r="H100" s="358"/>
      <c r="I100" s="358"/>
      <c r="J100" s="358"/>
      <c r="K100" s="358"/>
      <c r="L100" s="359"/>
      <c r="M100" s="366"/>
      <c r="N100" s="366"/>
      <c r="O100" s="366"/>
      <c r="P100" s="366"/>
      <c r="Q100" s="366"/>
      <c r="R100" s="367"/>
      <c r="S100" s="368"/>
      <c r="T100" s="368"/>
      <c r="U100" s="368"/>
      <c r="V100" s="369"/>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57"/>
      <c r="D101" s="358"/>
      <c r="E101" s="358"/>
      <c r="F101" s="358"/>
      <c r="G101" s="358"/>
      <c r="H101" s="358"/>
      <c r="I101" s="358"/>
      <c r="J101" s="358"/>
      <c r="K101" s="358"/>
      <c r="L101" s="359"/>
      <c r="M101" s="366"/>
      <c r="N101" s="366"/>
      <c r="O101" s="366"/>
      <c r="P101" s="366"/>
      <c r="Q101" s="366"/>
      <c r="R101" s="367"/>
      <c r="S101" s="368"/>
      <c r="T101" s="368"/>
      <c r="U101" s="368"/>
      <c r="V101" s="369"/>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57"/>
      <c r="D102" s="358"/>
      <c r="E102" s="358"/>
      <c r="F102" s="358"/>
      <c r="G102" s="358"/>
      <c r="H102" s="358"/>
      <c r="I102" s="358"/>
      <c r="J102" s="358"/>
      <c r="K102" s="358"/>
      <c r="L102" s="359"/>
      <c r="M102" s="366"/>
      <c r="N102" s="366"/>
      <c r="O102" s="366"/>
      <c r="P102" s="366"/>
      <c r="Q102" s="366"/>
      <c r="R102" s="367"/>
      <c r="S102" s="368"/>
      <c r="T102" s="368"/>
      <c r="U102" s="368"/>
      <c r="V102" s="369"/>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57"/>
      <c r="D103" s="358"/>
      <c r="E103" s="358"/>
      <c r="F103" s="358"/>
      <c r="G103" s="358"/>
      <c r="H103" s="358"/>
      <c r="I103" s="358"/>
      <c r="J103" s="358"/>
      <c r="K103" s="358"/>
      <c r="L103" s="359"/>
      <c r="M103" s="366"/>
      <c r="N103" s="366"/>
      <c r="O103" s="366"/>
      <c r="P103" s="366"/>
      <c r="Q103" s="366"/>
      <c r="R103" s="367"/>
      <c r="S103" s="368"/>
      <c r="T103" s="368"/>
      <c r="U103" s="368"/>
      <c r="V103" s="369"/>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57"/>
      <c r="D104" s="358"/>
      <c r="E104" s="358"/>
      <c r="F104" s="358"/>
      <c r="G104" s="358"/>
      <c r="H104" s="358"/>
      <c r="I104" s="358"/>
      <c r="J104" s="358"/>
      <c r="K104" s="358"/>
      <c r="L104" s="359"/>
      <c r="M104" s="366"/>
      <c r="N104" s="366"/>
      <c r="O104" s="366"/>
      <c r="P104" s="366"/>
      <c r="Q104" s="366"/>
      <c r="R104" s="367"/>
      <c r="S104" s="368"/>
      <c r="T104" s="368"/>
      <c r="U104" s="368"/>
      <c r="V104" s="369"/>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57"/>
      <c r="D105" s="358"/>
      <c r="E105" s="358"/>
      <c r="F105" s="358"/>
      <c r="G105" s="358"/>
      <c r="H105" s="358"/>
      <c r="I105" s="358"/>
      <c r="J105" s="358"/>
      <c r="K105" s="358"/>
      <c r="L105" s="359"/>
      <c r="M105" s="366"/>
      <c r="N105" s="366"/>
      <c r="O105" s="366"/>
      <c r="P105" s="366"/>
      <c r="Q105" s="366"/>
      <c r="R105" s="367"/>
      <c r="S105" s="368"/>
      <c r="T105" s="368"/>
      <c r="U105" s="368"/>
      <c r="V105" s="369"/>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57"/>
      <c r="D106" s="358"/>
      <c r="E106" s="358"/>
      <c r="F106" s="358"/>
      <c r="G106" s="358"/>
      <c r="H106" s="358"/>
      <c r="I106" s="358"/>
      <c r="J106" s="358"/>
      <c r="K106" s="358"/>
      <c r="L106" s="359"/>
      <c r="M106" s="366"/>
      <c r="N106" s="366"/>
      <c r="O106" s="366"/>
      <c r="P106" s="366"/>
      <c r="Q106" s="366"/>
      <c r="R106" s="367"/>
      <c r="S106" s="368"/>
      <c r="T106" s="368"/>
      <c r="U106" s="368"/>
      <c r="V106" s="369"/>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57"/>
      <c r="D107" s="358"/>
      <c r="E107" s="358"/>
      <c r="F107" s="358"/>
      <c r="G107" s="358"/>
      <c r="H107" s="358"/>
      <c r="I107" s="358"/>
      <c r="J107" s="358"/>
      <c r="K107" s="358"/>
      <c r="L107" s="359"/>
      <c r="M107" s="366"/>
      <c r="N107" s="366"/>
      <c r="O107" s="366"/>
      <c r="P107" s="366"/>
      <c r="Q107" s="366"/>
      <c r="R107" s="367"/>
      <c r="S107" s="368"/>
      <c r="T107" s="368"/>
      <c r="U107" s="368"/>
      <c r="V107" s="369"/>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57"/>
      <c r="D108" s="358"/>
      <c r="E108" s="358"/>
      <c r="F108" s="358"/>
      <c r="G108" s="358"/>
      <c r="H108" s="358"/>
      <c r="I108" s="358"/>
      <c r="J108" s="358"/>
      <c r="K108" s="358"/>
      <c r="L108" s="359"/>
      <c r="M108" s="366"/>
      <c r="N108" s="366"/>
      <c r="O108" s="366"/>
      <c r="P108" s="366"/>
      <c r="Q108" s="366"/>
      <c r="R108" s="367"/>
      <c r="S108" s="368"/>
      <c r="T108" s="368"/>
      <c r="U108" s="368"/>
      <c r="V108" s="369"/>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57"/>
      <c r="D109" s="358"/>
      <c r="E109" s="358"/>
      <c r="F109" s="358"/>
      <c r="G109" s="358"/>
      <c r="H109" s="358"/>
      <c r="I109" s="358"/>
      <c r="J109" s="358"/>
      <c r="K109" s="358"/>
      <c r="L109" s="359"/>
      <c r="M109" s="366"/>
      <c r="N109" s="366"/>
      <c r="O109" s="366"/>
      <c r="P109" s="366"/>
      <c r="Q109" s="366"/>
      <c r="R109" s="367"/>
      <c r="S109" s="368"/>
      <c r="T109" s="368"/>
      <c r="U109" s="368"/>
      <c r="V109" s="369"/>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57"/>
      <c r="D110" s="358"/>
      <c r="E110" s="358"/>
      <c r="F110" s="358"/>
      <c r="G110" s="358"/>
      <c r="H110" s="358"/>
      <c r="I110" s="358"/>
      <c r="J110" s="358"/>
      <c r="K110" s="358"/>
      <c r="L110" s="359"/>
      <c r="M110" s="366"/>
      <c r="N110" s="366"/>
      <c r="O110" s="366"/>
      <c r="P110" s="366"/>
      <c r="Q110" s="366"/>
      <c r="R110" s="367"/>
      <c r="S110" s="368"/>
      <c r="T110" s="368"/>
      <c r="U110" s="368"/>
      <c r="V110" s="369"/>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57"/>
      <c r="D111" s="358"/>
      <c r="E111" s="358"/>
      <c r="F111" s="358"/>
      <c r="G111" s="358"/>
      <c r="H111" s="358"/>
      <c r="I111" s="358"/>
      <c r="J111" s="358"/>
      <c r="K111" s="358"/>
      <c r="L111" s="359"/>
      <c r="M111" s="366"/>
      <c r="N111" s="366"/>
      <c r="O111" s="366"/>
      <c r="P111" s="366"/>
      <c r="Q111" s="366"/>
      <c r="R111" s="367"/>
      <c r="S111" s="368"/>
      <c r="T111" s="368"/>
      <c r="U111" s="368"/>
      <c r="V111" s="369"/>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57"/>
      <c r="D112" s="358"/>
      <c r="E112" s="358"/>
      <c r="F112" s="358"/>
      <c r="G112" s="358"/>
      <c r="H112" s="358"/>
      <c r="I112" s="358"/>
      <c r="J112" s="358"/>
      <c r="K112" s="358"/>
      <c r="L112" s="359"/>
      <c r="M112" s="366"/>
      <c r="N112" s="366"/>
      <c r="O112" s="366"/>
      <c r="P112" s="366"/>
      <c r="Q112" s="366"/>
      <c r="R112" s="367"/>
      <c r="S112" s="368"/>
      <c r="T112" s="368"/>
      <c r="U112" s="368"/>
      <c r="V112" s="369"/>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57"/>
      <c r="D113" s="358"/>
      <c r="E113" s="358"/>
      <c r="F113" s="358"/>
      <c r="G113" s="358"/>
      <c r="H113" s="358"/>
      <c r="I113" s="358"/>
      <c r="J113" s="358"/>
      <c r="K113" s="358"/>
      <c r="L113" s="359"/>
      <c r="M113" s="366"/>
      <c r="N113" s="366"/>
      <c r="O113" s="366"/>
      <c r="P113" s="366"/>
      <c r="Q113" s="366"/>
      <c r="R113" s="367"/>
      <c r="S113" s="368"/>
      <c r="T113" s="368"/>
      <c r="U113" s="368"/>
      <c r="V113" s="369"/>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57"/>
      <c r="D114" s="358"/>
      <c r="E114" s="358"/>
      <c r="F114" s="358"/>
      <c r="G114" s="358"/>
      <c r="H114" s="358"/>
      <c r="I114" s="358"/>
      <c r="J114" s="358"/>
      <c r="K114" s="358"/>
      <c r="L114" s="359"/>
      <c r="M114" s="366"/>
      <c r="N114" s="366"/>
      <c r="O114" s="366"/>
      <c r="P114" s="366"/>
      <c r="Q114" s="366"/>
      <c r="R114" s="367"/>
      <c r="S114" s="368"/>
      <c r="T114" s="368"/>
      <c r="U114" s="368"/>
      <c r="V114" s="369"/>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57"/>
      <c r="D115" s="358"/>
      <c r="E115" s="358"/>
      <c r="F115" s="358"/>
      <c r="G115" s="358"/>
      <c r="H115" s="358"/>
      <c r="I115" s="358"/>
      <c r="J115" s="358"/>
      <c r="K115" s="358"/>
      <c r="L115" s="359"/>
      <c r="M115" s="366"/>
      <c r="N115" s="366"/>
      <c r="O115" s="366"/>
      <c r="P115" s="366"/>
      <c r="Q115" s="366"/>
      <c r="R115" s="367"/>
      <c r="S115" s="368"/>
      <c r="T115" s="368"/>
      <c r="U115" s="368"/>
      <c r="V115" s="369"/>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57"/>
      <c r="D116" s="358"/>
      <c r="E116" s="358"/>
      <c r="F116" s="358"/>
      <c r="G116" s="358"/>
      <c r="H116" s="358"/>
      <c r="I116" s="358"/>
      <c r="J116" s="358"/>
      <c r="K116" s="358"/>
      <c r="L116" s="359"/>
      <c r="M116" s="366"/>
      <c r="N116" s="366"/>
      <c r="O116" s="366"/>
      <c r="P116" s="366"/>
      <c r="Q116" s="366"/>
      <c r="R116" s="367"/>
      <c r="S116" s="368"/>
      <c r="T116" s="368"/>
      <c r="U116" s="368"/>
      <c r="V116" s="369"/>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57"/>
      <c r="D117" s="358"/>
      <c r="E117" s="358"/>
      <c r="F117" s="358"/>
      <c r="G117" s="358"/>
      <c r="H117" s="358"/>
      <c r="I117" s="358"/>
      <c r="J117" s="358"/>
      <c r="K117" s="358"/>
      <c r="L117" s="359"/>
      <c r="M117" s="366"/>
      <c r="N117" s="366"/>
      <c r="O117" s="366"/>
      <c r="P117" s="366"/>
      <c r="Q117" s="366"/>
      <c r="R117" s="367"/>
      <c r="S117" s="368"/>
      <c r="T117" s="368"/>
      <c r="U117" s="368"/>
      <c r="V117" s="369"/>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57"/>
      <c r="D118" s="358"/>
      <c r="E118" s="358"/>
      <c r="F118" s="358"/>
      <c r="G118" s="358"/>
      <c r="H118" s="358"/>
      <c r="I118" s="358"/>
      <c r="J118" s="358"/>
      <c r="K118" s="358"/>
      <c r="L118" s="359"/>
      <c r="M118" s="366"/>
      <c r="N118" s="366"/>
      <c r="O118" s="366"/>
      <c r="P118" s="366"/>
      <c r="Q118" s="366"/>
      <c r="R118" s="367"/>
      <c r="S118" s="368"/>
      <c r="T118" s="368"/>
      <c r="U118" s="368"/>
      <c r="V118" s="369"/>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57"/>
      <c r="D119" s="358"/>
      <c r="E119" s="358"/>
      <c r="F119" s="358"/>
      <c r="G119" s="358"/>
      <c r="H119" s="358"/>
      <c r="I119" s="358"/>
      <c r="J119" s="358"/>
      <c r="K119" s="358"/>
      <c r="L119" s="359"/>
      <c r="M119" s="366"/>
      <c r="N119" s="366"/>
      <c r="O119" s="366"/>
      <c r="P119" s="366"/>
      <c r="Q119" s="366"/>
      <c r="R119" s="367"/>
      <c r="S119" s="368"/>
      <c r="T119" s="368"/>
      <c r="U119" s="368"/>
      <c r="V119" s="369"/>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57"/>
      <c r="D120" s="358"/>
      <c r="E120" s="358"/>
      <c r="F120" s="358"/>
      <c r="G120" s="358"/>
      <c r="H120" s="358"/>
      <c r="I120" s="358"/>
      <c r="J120" s="358"/>
      <c r="K120" s="358"/>
      <c r="L120" s="359"/>
      <c r="M120" s="366"/>
      <c r="N120" s="366"/>
      <c r="O120" s="366"/>
      <c r="P120" s="366"/>
      <c r="Q120" s="366"/>
      <c r="R120" s="367"/>
      <c r="S120" s="368"/>
      <c r="T120" s="368"/>
      <c r="U120" s="368"/>
      <c r="V120" s="369"/>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57"/>
      <c r="D121" s="358"/>
      <c r="E121" s="358"/>
      <c r="F121" s="358"/>
      <c r="G121" s="358"/>
      <c r="H121" s="358"/>
      <c r="I121" s="358"/>
      <c r="J121" s="358"/>
      <c r="K121" s="358"/>
      <c r="L121" s="359"/>
      <c r="M121" s="366"/>
      <c r="N121" s="366"/>
      <c r="O121" s="366"/>
      <c r="P121" s="366"/>
      <c r="Q121" s="366"/>
      <c r="R121" s="367"/>
      <c r="S121" s="368"/>
      <c r="T121" s="368"/>
      <c r="U121" s="368"/>
      <c r="V121" s="369"/>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57"/>
      <c r="D122" s="358"/>
      <c r="E122" s="358"/>
      <c r="F122" s="358"/>
      <c r="G122" s="358"/>
      <c r="H122" s="358"/>
      <c r="I122" s="358"/>
      <c r="J122" s="358"/>
      <c r="K122" s="358"/>
      <c r="L122" s="359"/>
      <c r="M122" s="366"/>
      <c r="N122" s="366"/>
      <c r="O122" s="366"/>
      <c r="P122" s="366"/>
      <c r="Q122" s="366"/>
      <c r="R122" s="367"/>
      <c r="S122" s="368"/>
      <c r="T122" s="368"/>
      <c r="U122" s="368"/>
      <c r="V122" s="369"/>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57"/>
      <c r="D123" s="358"/>
      <c r="E123" s="358"/>
      <c r="F123" s="358"/>
      <c r="G123" s="358"/>
      <c r="H123" s="358"/>
      <c r="I123" s="358"/>
      <c r="J123" s="358"/>
      <c r="K123" s="358"/>
      <c r="L123" s="359"/>
      <c r="M123" s="366"/>
      <c r="N123" s="366"/>
      <c r="O123" s="366"/>
      <c r="P123" s="366"/>
      <c r="Q123" s="366"/>
      <c r="R123" s="367"/>
      <c r="S123" s="368"/>
      <c r="T123" s="368"/>
      <c r="U123" s="368"/>
      <c r="V123" s="369"/>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57"/>
      <c r="D124" s="358"/>
      <c r="E124" s="358"/>
      <c r="F124" s="358"/>
      <c r="G124" s="358"/>
      <c r="H124" s="358"/>
      <c r="I124" s="358"/>
      <c r="J124" s="358"/>
      <c r="K124" s="358"/>
      <c r="L124" s="359"/>
      <c r="M124" s="366"/>
      <c r="N124" s="366"/>
      <c r="O124" s="366"/>
      <c r="P124" s="366"/>
      <c r="Q124" s="366"/>
      <c r="R124" s="367"/>
      <c r="S124" s="368"/>
      <c r="T124" s="368"/>
      <c r="U124" s="368"/>
      <c r="V124" s="369"/>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57"/>
      <c r="D125" s="358"/>
      <c r="E125" s="358"/>
      <c r="F125" s="358"/>
      <c r="G125" s="358"/>
      <c r="H125" s="358"/>
      <c r="I125" s="358"/>
      <c r="J125" s="358"/>
      <c r="K125" s="358"/>
      <c r="L125" s="359"/>
      <c r="M125" s="366"/>
      <c r="N125" s="366"/>
      <c r="O125" s="366"/>
      <c r="P125" s="366"/>
      <c r="Q125" s="366"/>
      <c r="R125" s="367"/>
      <c r="S125" s="368"/>
      <c r="T125" s="368"/>
      <c r="U125" s="368"/>
      <c r="V125" s="369"/>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57"/>
      <c r="D126" s="358"/>
      <c r="E126" s="358"/>
      <c r="F126" s="358"/>
      <c r="G126" s="358"/>
      <c r="H126" s="358"/>
      <c r="I126" s="358"/>
      <c r="J126" s="358"/>
      <c r="K126" s="358"/>
      <c r="L126" s="359"/>
      <c r="M126" s="366"/>
      <c r="N126" s="366"/>
      <c r="O126" s="366"/>
      <c r="P126" s="366"/>
      <c r="Q126" s="366"/>
      <c r="R126" s="367"/>
      <c r="S126" s="368"/>
      <c r="T126" s="368"/>
      <c r="U126" s="368"/>
      <c r="V126" s="369"/>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57"/>
      <c r="D127" s="358"/>
      <c r="E127" s="358"/>
      <c r="F127" s="358"/>
      <c r="G127" s="358"/>
      <c r="H127" s="358"/>
      <c r="I127" s="358"/>
      <c r="J127" s="358"/>
      <c r="K127" s="358"/>
      <c r="L127" s="359"/>
      <c r="M127" s="366"/>
      <c r="N127" s="366"/>
      <c r="O127" s="366"/>
      <c r="P127" s="366"/>
      <c r="Q127" s="366"/>
      <c r="R127" s="367"/>
      <c r="S127" s="368"/>
      <c r="T127" s="368"/>
      <c r="U127" s="368"/>
      <c r="V127" s="369"/>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57"/>
      <c r="D128" s="358"/>
      <c r="E128" s="358"/>
      <c r="F128" s="358"/>
      <c r="G128" s="358"/>
      <c r="H128" s="358"/>
      <c r="I128" s="358"/>
      <c r="J128" s="358"/>
      <c r="K128" s="358"/>
      <c r="L128" s="359"/>
      <c r="M128" s="366"/>
      <c r="N128" s="366"/>
      <c r="O128" s="366"/>
      <c r="P128" s="366"/>
      <c r="Q128" s="366"/>
      <c r="R128" s="367"/>
      <c r="S128" s="368"/>
      <c r="T128" s="368"/>
      <c r="U128" s="368"/>
      <c r="V128" s="369"/>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57"/>
      <c r="D129" s="358"/>
      <c r="E129" s="358"/>
      <c r="F129" s="358"/>
      <c r="G129" s="358"/>
      <c r="H129" s="358"/>
      <c r="I129" s="358"/>
      <c r="J129" s="358"/>
      <c r="K129" s="358"/>
      <c r="L129" s="359"/>
      <c r="M129" s="366"/>
      <c r="N129" s="366"/>
      <c r="O129" s="366"/>
      <c r="P129" s="366"/>
      <c r="Q129" s="366"/>
      <c r="R129" s="367"/>
      <c r="S129" s="368"/>
      <c r="T129" s="368"/>
      <c r="U129" s="368"/>
      <c r="V129" s="369"/>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57"/>
      <c r="D130" s="358"/>
      <c r="E130" s="358"/>
      <c r="F130" s="358"/>
      <c r="G130" s="358"/>
      <c r="H130" s="358"/>
      <c r="I130" s="358"/>
      <c r="J130" s="358"/>
      <c r="K130" s="358"/>
      <c r="L130" s="359"/>
      <c r="M130" s="366"/>
      <c r="N130" s="366"/>
      <c r="O130" s="366"/>
      <c r="P130" s="366"/>
      <c r="Q130" s="366"/>
      <c r="R130" s="367"/>
      <c r="S130" s="368"/>
      <c r="T130" s="368"/>
      <c r="U130" s="368"/>
      <c r="V130" s="369"/>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57"/>
      <c r="D131" s="358"/>
      <c r="E131" s="358"/>
      <c r="F131" s="358"/>
      <c r="G131" s="358"/>
      <c r="H131" s="358"/>
      <c r="I131" s="358"/>
      <c r="J131" s="358"/>
      <c r="K131" s="358"/>
      <c r="L131" s="359"/>
      <c r="M131" s="366"/>
      <c r="N131" s="366"/>
      <c r="O131" s="366"/>
      <c r="P131" s="366"/>
      <c r="Q131" s="366"/>
      <c r="R131" s="367"/>
      <c r="S131" s="368"/>
      <c r="T131" s="368"/>
      <c r="U131" s="368"/>
      <c r="V131" s="369"/>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57"/>
      <c r="D132" s="358"/>
      <c r="E132" s="358"/>
      <c r="F132" s="358"/>
      <c r="G132" s="358"/>
      <c r="H132" s="358"/>
      <c r="I132" s="358"/>
      <c r="J132" s="358"/>
      <c r="K132" s="358"/>
      <c r="L132" s="359"/>
      <c r="M132" s="366"/>
      <c r="N132" s="366"/>
      <c r="O132" s="366"/>
      <c r="P132" s="366"/>
      <c r="Q132" s="366"/>
      <c r="R132" s="367"/>
      <c r="S132" s="368"/>
      <c r="T132" s="368"/>
      <c r="U132" s="368"/>
      <c r="V132" s="369"/>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57"/>
      <c r="D133" s="358"/>
      <c r="E133" s="358"/>
      <c r="F133" s="358"/>
      <c r="G133" s="358"/>
      <c r="H133" s="358"/>
      <c r="I133" s="358"/>
      <c r="J133" s="358"/>
      <c r="K133" s="358"/>
      <c r="L133" s="359"/>
      <c r="M133" s="366"/>
      <c r="N133" s="366"/>
      <c r="O133" s="366"/>
      <c r="P133" s="366"/>
      <c r="Q133" s="366"/>
      <c r="R133" s="367"/>
      <c r="S133" s="368"/>
      <c r="T133" s="368"/>
      <c r="U133" s="368"/>
      <c r="V133" s="369"/>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57"/>
      <c r="D134" s="358"/>
      <c r="E134" s="358"/>
      <c r="F134" s="358"/>
      <c r="G134" s="358"/>
      <c r="H134" s="358"/>
      <c r="I134" s="358"/>
      <c r="J134" s="358"/>
      <c r="K134" s="358"/>
      <c r="L134" s="359"/>
      <c r="M134" s="366"/>
      <c r="N134" s="366"/>
      <c r="O134" s="366"/>
      <c r="P134" s="366"/>
      <c r="Q134" s="366"/>
      <c r="R134" s="367"/>
      <c r="S134" s="368"/>
      <c r="T134" s="368"/>
      <c r="U134" s="368"/>
      <c r="V134" s="369"/>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57"/>
      <c r="D135" s="358"/>
      <c r="E135" s="358"/>
      <c r="F135" s="358"/>
      <c r="G135" s="358"/>
      <c r="H135" s="358"/>
      <c r="I135" s="358"/>
      <c r="J135" s="358"/>
      <c r="K135" s="358"/>
      <c r="L135" s="359"/>
      <c r="M135" s="366"/>
      <c r="N135" s="366"/>
      <c r="O135" s="366"/>
      <c r="P135" s="366"/>
      <c r="Q135" s="366"/>
      <c r="R135" s="367"/>
      <c r="S135" s="368"/>
      <c r="T135" s="368"/>
      <c r="U135" s="368"/>
      <c r="V135" s="369"/>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57"/>
      <c r="D136" s="358"/>
      <c r="E136" s="358"/>
      <c r="F136" s="358"/>
      <c r="G136" s="358"/>
      <c r="H136" s="358"/>
      <c r="I136" s="358"/>
      <c r="J136" s="358"/>
      <c r="K136" s="358"/>
      <c r="L136" s="359"/>
      <c r="M136" s="366"/>
      <c r="N136" s="366"/>
      <c r="O136" s="366"/>
      <c r="P136" s="366"/>
      <c r="Q136" s="366"/>
      <c r="R136" s="367"/>
      <c r="S136" s="368"/>
      <c r="T136" s="368"/>
      <c r="U136" s="368"/>
      <c r="V136" s="369"/>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57"/>
      <c r="D137" s="358"/>
      <c r="E137" s="358"/>
      <c r="F137" s="358"/>
      <c r="G137" s="358"/>
      <c r="H137" s="358"/>
      <c r="I137" s="358"/>
      <c r="J137" s="358"/>
      <c r="K137" s="358"/>
      <c r="L137" s="359"/>
      <c r="M137" s="366"/>
      <c r="N137" s="366"/>
      <c r="O137" s="366"/>
      <c r="P137" s="366"/>
      <c r="Q137" s="366"/>
      <c r="R137" s="367"/>
      <c r="S137" s="368"/>
      <c r="T137" s="368"/>
      <c r="U137" s="368"/>
      <c r="V137" s="369"/>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57"/>
      <c r="D138" s="358"/>
      <c r="E138" s="358"/>
      <c r="F138" s="358"/>
      <c r="G138" s="358"/>
      <c r="H138" s="358"/>
      <c r="I138" s="358"/>
      <c r="J138" s="358"/>
      <c r="K138" s="358"/>
      <c r="L138" s="359"/>
      <c r="M138" s="366"/>
      <c r="N138" s="366"/>
      <c r="O138" s="366"/>
      <c r="P138" s="366"/>
      <c r="Q138" s="366"/>
      <c r="R138" s="367"/>
      <c r="S138" s="368"/>
      <c r="T138" s="368"/>
      <c r="U138" s="368"/>
      <c r="V138" s="369"/>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60"/>
      <c r="D139" s="361"/>
      <c r="E139" s="361"/>
      <c r="F139" s="361"/>
      <c r="G139" s="361"/>
      <c r="H139" s="361"/>
      <c r="I139" s="361"/>
      <c r="J139" s="361"/>
      <c r="K139" s="361"/>
      <c r="L139" s="362"/>
      <c r="M139" s="384"/>
      <c r="N139" s="384"/>
      <c r="O139" s="384"/>
      <c r="P139" s="384"/>
      <c r="Q139" s="384"/>
      <c r="R139" s="450"/>
      <c r="S139" s="451"/>
      <c r="T139" s="451"/>
      <c r="U139" s="451"/>
      <c r="V139" s="452"/>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83"/>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cenarios="1" selectLockedCell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4"/>
  <sheetViews>
    <sheetView view="pageBreakPreview" topLeftCell="A13" zoomScale="90" zoomScaleNormal="91" zoomScaleSheetLayoutView="90" workbookViewId="0"/>
  </sheetViews>
  <sheetFormatPr defaultColWidth="9" defaultRowHeight="13.5"/>
  <cols>
    <col min="1" max="1" width="2.875" style="145" customWidth="1"/>
    <col min="2" max="6" width="2.625" style="145" customWidth="1"/>
    <col min="7" max="8" width="2.5" style="145" customWidth="1"/>
    <col min="9" max="10" width="3.375" style="145" customWidth="1"/>
    <col min="11" max="19" width="2.5" style="145" customWidth="1"/>
    <col min="20" max="20" width="3" style="145" customWidth="1"/>
    <col min="21" max="36" width="2.5" style="145" customWidth="1"/>
    <col min="37" max="37" width="4.125" style="145" customWidth="1"/>
    <col min="38" max="43" width="9.125" style="145" customWidth="1"/>
    <col min="44" max="44" width="9.625" style="145" bestFit="1" customWidth="1"/>
    <col min="45" max="16384" width="9" style="145"/>
  </cols>
  <sheetData>
    <row r="1" spans="1:50" ht="20.25" customHeight="1" thickBot="1">
      <c r="A1" s="128" t="s">
        <v>2406</v>
      </c>
      <c r="B1" s="123"/>
      <c r="C1" s="123"/>
      <c r="D1" s="123"/>
      <c r="E1" s="123"/>
      <c r="F1" s="123"/>
      <c r="G1" s="123"/>
      <c r="H1" s="123"/>
      <c r="I1" s="123"/>
      <c r="J1" s="123"/>
      <c r="K1" s="123"/>
      <c r="L1" s="123"/>
      <c r="M1" s="123"/>
      <c r="N1" s="123"/>
      <c r="O1" s="123"/>
      <c r="P1" s="123"/>
      <c r="Q1" s="123"/>
      <c r="R1" s="123"/>
      <c r="S1" s="123"/>
      <c r="T1" s="123"/>
      <c r="U1" s="123"/>
      <c r="V1" s="123"/>
      <c r="AB1" s="601" t="s">
        <v>33</v>
      </c>
      <c r="AC1" s="602"/>
      <c r="AD1" s="602"/>
      <c r="AE1" s="603" t="str">
        <f>基本情報入力シート!C18</f>
        <v>富山県</v>
      </c>
      <c r="AF1" s="604"/>
      <c r="AG1" s="604"/>
      <c r="AH1" s="604"/>
      <c r="AI1" s="605"/>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82" t="s">
        <v>2408</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96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84" t="s">
        <v>8</v>
      </c>
      <c r="B6" s="585"/>
      <c r="C6" s="585"/>
      <c r="D6" s="585"/>
      <c r="E6" s="585"/>
      <c r="F6" s="586"/>
      <c r="G6" s="616" t="str">
        <f>IF(基本情報入力シート!M22="","",基本情報入力シート!M22)</f>
        <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148"/>
      <c r="AK6" s="149"/>
      <c r="AL6" s="149"/>
      <c r="AM6" s="149"/>
      <c r="AN6" s="149"/>
      <c r="AO6" s="149"/>
      <c r="AP6" s="149"/>
      <c r="AQ6" s="149"/>
      <c r="AR6" s="149"/>
      <c r="AS6" s="149"/>
      <c r="AT6" s="149"/>
      <c r="AU6" s="149"/>
      <c r="AV6" s="149"/>
      <c r="AW6" s="149"/>
      <c r="AX6" s="149"/>
    </row>
    <row r="7" spans="1:50" s="150" customFormat="1" ht="25.5" customHeight="1">
      <c r="A7" s="587" t="s">
        <v>5</v>
      </c>
      <c r="B7" s="588"/>
      <c r="C7" s="588"/>
      <c r="D7" s="588"/>
      <c r="E7" s="588"/>
      <c r="F7" s="589"/>
      <c r="G7" s="618" t="str">
        <f>IF(基本情報入力シート!M23="","",基本情報入力シート!M23)</f>
        <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148"/>
      <c r="AK7" s="149"/>
      <c r="AL7" s="149"/>
      <c r="AM7" s="149"/>
      <c r="AN7" s="149"/>
      <c r="AO7" s="149"/>
      <c r="AP7" s="149"/>
      <c r="AQ7" s="149"/>
      <c r="AR7" s="149"/>
      <c r="AS7" s="149"/>
      <c r="AT7" s="149"/>
      <c r="AU7" s="149"/>
      <c r="AV7" s="149"/>
      <c r="AW7" s="149"/>
      <c r="AX7" s="149"/>
    </row>
    <row r="8" spans="1:50" s="150" customFormat="1" ht="12.75" customHeight="1">
      <c r="A8" s="609" t="s">
        <v>53</v>
      </c>
      <c r="B8" s="610"/>
      <c r="C8" s="610"/>
      <c r="D8" s="610"/>
      <c r="E8" s="610"/>
      <c r="F8" s="611"/>
      <c r="G8" s="151" t="s">
        <v>7</v>
      </c>
      <c r="H8" s="612" t="str">
        <f>IF(基本情報入力シート!AC24="－","",基本情報入力シート!AC24)</f>
        <v/>
      </c>
      <c r="I8" s="612"/>
      <c r="J8" s="612"/>
      <c r="K8" s="612"/>
      <c r="L8" s="612"/>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606"/>
      <c r="B9" s="607"/>
      <c r="C9" s="607"/>
      <c r="D9" s="607"/>
      <c r="E9" s="607"/>
      <c r="F9" s="608"/>
      <c r="G9" s="620" t="str">
        <f>IF(基本情報入力シート!M25="","",基本情報入力シート!M25)</f>
        <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148"/>
      <c r="AK9" s="149"/>
      <c r="AL9" s="149"/>
      <c r="AM9" s="149"/>
      <c r="AN9" s="149"/>
      <c r="AO9" s="149"/>
      <c r="AP9" s="149"/>
      <c r="AQ9" s="149"/>
      <c r="AR9" s="149"/>
      <c r="AS9" s="149"/>
      <c r="AT9" s="149"/>
      <c r="AU9" s="149"/>
      <c r="AV9" s="149"/>
      <c r="AW9" s="149"/>
      <c r="AX9" s="149"/>
    </row>
    <row r="10" spans="1:50" s="150" customFormat="1" ht="16.5" customHeight="1">
      <c r="A10" s="606"/>
      <c r="B10" s="607"/>
      <c r="C10" s="607"/>
      <c r="D10" s="607"/>
      <c r="E10" s="607"/>
      <c r="F10" s="608"/>
      <c r="G10" s="622" t="str">
        <f>IF(基本情報入力シート!M26="","",基本情報入力シート!M26)</f>
        <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148"/>
      <c r="AK10" s="149"/>
      <c r="AL10" s="149"/>
      <c r="AM10" s="149"/>
      <c r="AN10" s="149"/>
      <c r="AO10" s="149"/>
      <c r="AP10" s="149"/>
      <c r="AQ10" s="149"/>
      <c r="AR10" s="149"/>
      <c r="AS10" s="149"/>
      <c r="AT10" s="149"/>
      <c r="AU10" s="149"/>
      <c r="AV10" s="149"/>
      <c r="AW10" s="149"/>
      <c r="AX10" s="149"/>
    </row>
    <row r="11" spans="1:50" s="150" customFormat="1" ht="13.5" customHeight="1">
      <c r="A11" s="613" t="s">
        <v>8</v>
      </c>
      <c r="B11" s="614"/>
      <c r="C11" s="614"/>
      <c r="D11" s="614"/>
      <c r="E11" s="614"/>
      <c r="F11" s="615"/>
      <c r="G11" s="616" t="str">
        <f>IF(基本情報入力シート!M30="","",基本情報入力シート!M30)</f>
        <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148"/>
      <c r="AK11" s="149"/>
      <c r="AL11" s="149"/>
      <c r="AM11" s="149"/>
      <c r="AN11" s="149"/>
      <c r="AO11" s="149"/>
      <c r="AP11" s="149"/>
      <c r="AQ11" s="149"/>
      <c r="AR11" s="149"/>
      <c r="AS11" s="149"/>
      <c r="AT11" s="149"/>
      <c r="AU11" s="149"/>
      <c r="AV11" s="149"/>
      <c r="AW11" s="149"/>
      <c r="AX11" s="149"/>
    </row>
    <row r="12" spans="1:50" s="150" customFormat="1" ht="27.75" customHeight="1">
      <c r="A12" s="606" t="s">
        <v>50</v>
      </c>
      <c r="B12" s="607"/>
      <c r="C12" s="607"/>
      <c r="D12" s="607"/>
      <c r="E12" s="607"/>
      <c r="F12" s="608"/>
      <c r="G12" s="624" t="str">
        <f>IF(基本情報入力シート!M31="","",基本情報入力シート!M31)</f>
        <v/>
      </c>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148"/>
      <c r="AK12" s="149"/>
      <c r="AL12" s="149"/>
      <c r="AM12" s="149"/>
      <c r="AN12" s="149"/>
      <c r="AO12" s="149"/>
      <c r="AP12" s="149"/>
      <c r="AQ12" s="149"/>
      <c r="AR12" s="149"/>
      <c r="AS12" s="149"/>
      <c r="AT12" s="149"/>
      <c r="AU12" s="149"/>
      <c r="AV12" s="149"/>
      <c r="AW12" s="149"/>
      <c r="AX12" s="149"/>
    </row>
    <row r="13" spans="1:50" s="150" customFormat="1" ht="18.75" customHeight="1">
      <c r="A13" s="600" t="s">
        <v>52</v>
      </c>
      <c r="B13" s="600"/>
      <c r="C13" s="600"/>
      <c r="D13" s="600"/>
      <c r="E13" s="600"/>
      <c r="F13" s="600"/>
      <c r="G13" s="581" t="s">
        <v>0</v>
      </c>
      <c r="H13" s="600"/>
      <c r="I13" s="600"/>
      <c r="J13" s="600"/>
      <c r="K13" s="626" t="str">
        <f>IF(基本情報入力シート!M32="","",基本情報入力シート!M32)</f>
        <v/>
      </c>
      <c r="L13" s="627"/>
      <c r="M13" s="627"/>
      <c r="N13" s="627"/>
      <c r="O13" s="627"/>
      <c r="P13" s="627"/>
      <c r="Q13" s="627"/>
      <c r="R13" s="627"/>
      <c r="S13" s="627"/>
      <c r="T13" s="628"/>
      <c r="U13" s="579" t="s">
        <v>51</v>
      </c>
      <c r="V13" s="580"/>
      <c r="W13" s="580"/>
      <c r="X13" s="581"/>
      <c r="Y13" s="626" t="str">
        <f>IF(基本情報入力シート!M33="","",基本情報入力シート!M33)</f>
        <v/>
      </c>
      <c r="Z13" s="627"/>
      <c r="AA13" s="627"/>
      <c r="AB13" s="627"/>
      <c r="AC13" s="627"/>
      <c r="AD13" s="627"/>
      <c r="AE13" s="627"/>
      <c r="AF13" s="627"/>
      <c r="AG13" s="627"/>
      <c r="AH13" s="627"/>
      <c r="AI13" s="627"/>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97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90" t="s">
        <v>178</v>
      </c>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91">
        <f>IF(SUM('別紙様式2-2（補助金）'!X:X)="","",SUM('別紙様式2-2（補助金）'!X:X))</f>
        <v>0</v>
      </c>
      <c r="AA16" s="592"/>
      <c r="AB16" s="592"/>
      <c r="AC16" s="592"/>
      <c r="AD16" s="592"/>
      <c r="AE16" s="592"/>
      <c r="AF16" s="592"/>
      <c r="AG16" s="577" t="s">
        <v>1</v>
      </c>
      <c r="AH16" s="593"/>
      <c r="AI16" s="150"/>
      <c r="AJ16" s="123"/>
      <c r="AR16" s="161"/>
    </row>
    <row r="17" spans="1:73" ht="19.5" customHeight="1" thickBot="1">
      <c r="A17" s="572" t="s">
        <v>179</v>
      </c>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4"/>
      <c r="AA17" s="575"/>
      <c r="AB17" s="575"/>
      <c r="AC17" s="575"/>
      <c r="AD17" s="575"/>
      <c r="AE17" s="575"/>
      <c r="AF17" s="576"/>
      <c r="AG17" s="581" t="s">
        <v>1</v>
      </c>
      <c r="AH17" s="600"/>
      <c r="AI17" s="145" t="s">
        <v>93</v>
      </c>
      <c r="AJ17" s="162" t="str">
        <f>IF(Z17="","",IF(Z16="","",IF(Z17&gt;=Z16,"○","☓")))</f>
        <v/>
      </c>
      <c r="AK17" s="456" t="s">
        <v>98</v>
      </c>
      <c r="AL17" s="457"/>
      <c r="AM17" s="457"/>
      <c r="AN17" s="457"/>
      <c r="AO17" s="457"/>
      <c r="AP17" s="457"/>
      <c r="AQ17" s="457"/>
      <c r="AR17" s="457"/>
      <c r="AS17" s="457"/>
      <c r="AT17" s="457"/>
      <c r="AU17" s="458"/>
    </row>
    <row r="18" spans="1:73" ht="19.5" customHeight="1" thickBot="1">
      <c r="A18" s="594" t="s">
        <v>177</v>
      </c>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6"/>
      <c r="Z18" s="163"/>
      <c r="AA18" s="163"/>
      <c r="AB18" s="164"/>
      <c r="AC18" s="165"/>
      <c r="AD18" s="165"/>
      <c r="AE18" s="165"/>
      <c r="AF18" s="165"/>
      <c r="AG18" s="165"/>
      <c r="AH18" s="165"/>
      <c r="AI18" s="165"/>
      <c r="AJ18" s="165"/>
      <c r="AK18" s="165"/>
      <c r="AL18" s="165"/>
      <c r="AT18" s="161"/>
    </row>
    <row r="19" spans="1:73" ht="19.5" customHeight="1" thickBot="1">
      <c r="A19" s="166"/>
      <c r="B19" s="475" t="s">
        <v>198</v>
      </c>
      <c r="C19" s="476"/>
      <c r="D19" s="476"/>
      <c r="E19" s="476"/>
      <c r="F19" s="476"/>
      <c r="G19" s="476"/>
      <c r="H19" s="476"/>
      <c r="I19" s="476"/>
      <c r="J19" s="476"/>
      <c r="K19" s="476"/>
      <c r="L19" s="476"/>
      <c r="M19" s="476"/>
      <c r="N19" s="476"/>
      <c r="O19" s="476"/>
      <c r="P19" s="476"/>
      <c r="Q19" s="476"/>
      <c r="R19" s="476"/>
      <c r="S19" s="476"/>
      <c r="T19" s="476"/>
      <c r="U19" s="477">
        <f>'別紙様式2-2（補助金）'!F6</f>
        <v>0</v>
      </c>
      <c r="V19" s="478"/>
      <c r="W19" s="478"/>
      <c r="X19" s="478"/>
      <c r="Y19" s="479"/>
      <c r="Z19" s="577" t="s">
        <v>1</v>
      </c>
      <c r="AA19" s="578"/>
      <c r="AB19" s="167" t="s">
        <v>18</v>
      </c>
      <c r="AC19" s="694">
        <f>IFERROR(U21/U19*100,0)</f>
        <v>0</v>
      </c>
      <c r="AD19" s="695"/>
      <c r="AE19" s="168" t="s">
        <v>19</v>
      </c>
      <c r="AF19" s="169" t="s">
        <v>73</v>
      </c>
      <c r="AG19" s="170" t="s">
        <v>93</v>
      </c>
      <c r="AH19" s="162" t="str">
        <f>IF(AC19=0,"×",IF(AC19&gt;=(200/3),"○","×"))</f>
        <v>×</v>
      </c>
      <c r="AI19" s="165"/>
      <c r="AJ19" s="165"/>
      <c r="AK19" s="666" t="s">
        <v>188</v>
      </c>
      <c r="AL19" s="667"/>
      <c r="AM19" s="667"/>
      <c r="AN19" s="667"/>
      <c r="AO19" s="667"/>
      <c r="AP19" s="667"/>
      <c r="AQ19" s="667"/>
      <c r="AR19" s="667"/>
      <c r="AS19" s="667"/>
      <c r="AT19" s="667"/>
      <c r="AU19" s="668"/>
    </row>
    <row r="20" spans="1:73" ht="19.5" customHeight="1" thickBot="1">
      <c r="A20" s="166"/>
      <c r="B20" s="597" t="s">
        <v>199</v>
      </c>
      <c r="C20" s="598"/>
      <c r="D20" s="598"/>
      <c r="E20" s="598"/>
      <c r="F20" s="598"/>
      <c r="G20" s="598"/>
      <c r="H20" s="598"/>
      <c r="I20" s="598"/>
      <c r="J20" s="598"/>
      <c r="K20" s="598"/>
      <c r="L20" s="598"/>
      <c r="M20" s="598"/>
      <c r="N20" s="598"/>
      <c r="O20" s="598"/>
      <c r="P20" s="598"/>
      <c r="Q20" s="598"/>
      <c r="R20" s="598"/>
      <c r="S20" s="598"/>
      <c r="T20" s="599"/>
      <c r="U20" s="477">
        <f>SUM(N22,N25)</f>
        <v>0</v>
      </c>
      <c r="V20" s="478"/>
      <c r="W20" s="478"/>
      <c r="X20" s="478"/>
      <c r="Y20" s="479"/>
      <c r="Z20" s="577" t="s">
        <v>1</v>
      </c>
      <c r="AA20" s="578"/>
      <c r="AB20" s="639"/>
      <c r="AC20" s="640"/>
      <c r="AD20" s="640"/>
      <c r="AE20" s="640"/>
      <c r="AF20" s="641"/>
      <c r="AI20" s="165"/>
      <c r="AJ20" s="165"/>
      <c r="AK20" s="669"/>
      <c r="AL20" s="670"/>
      <c r="AM20" s="670"/>
      <c r="AN20" s="670"/>
      <c r="AO20" s="670"/>
      <c r="AP20" s="670"/>
      <c r="AQ20" s="670"/>
      <c r="AR20" s="670"/>
      <c r="AS20" s="670"/>
      <c r="AT20" s="670"/>
      <c r="AU20" s="671"/>
    </row>
    <row r="21" spans="1:73" ht="33" customHeight="1" thickBot="1">
      <c r="A21" s="166"/>
      <c r="B21" s="462"/>
      <c r="C21" s="463"/>
      <c r="D21" s="654" t="s">
        <v>2427</v>
      </c>
      <c r="E21" s="654"/>
      <c r="F21" s="654"/>
      <c r="G21" s="654"/>
      <c r="H21" s="654"/>
      <c r="I21" s="654"/>
      <c r="J21" s="654"/>
      <c r="K21" s="654"/>
      <c r="L21" s="654"/>
      <c r="M21" s="655"/>
      <c r="N21" s="655"/>
      <c r="O21" s="655"/>
      <c r="P21" s="655"/>
      <c r="Q21" s="655"/>
      <c r="R21" s="655"/>
      <c r="S21" s="655"/>
      <c r="T21" s="656"/>
      <c r="U21" s="477">
        <f>SUM(N23,N26)</f>
        <v>0</v>
      </c>
      <c r="V21" s="478"/>
      <c r="W21" s="478"/>
      <c r="X21" s="478"/>
      <c r="Y21" s="479"/>
      <c r="Z21" s="577" t="s">
        <v>1</v>
      </c>
      <c r="AA21" s="578"/>
      <c r="AB21" s="642"/>
      <c r="AC21" s="643"/>
      <c r="AD21" s="643"/>
      <c r="AE21" s="643"/>
      <c r="AF21" s="644"/>
      <c r="AI21" s="165"/>
      <c r="AJ21" s="165"/>
    </row>
    <row r="22" spans="1:73" ht="18.75" customHeight="1" thickBot="1">
      <c r="A22" s="171"/>
      <c r="B22" s="462"/>
      <c r="C22" s="463"/>
      <c r="D22" s="688" t="s">
        <v>180</v>
      </c>
      <c r="E22" s="689"/>
      <c r="F22" s="689"/>
      <c r="G22" s="689"/>
      <c r="H22" s="689"/>
      <c r="I22" s="689"/>
      <c r="J22" s="689"/>
      <c r="K22" s="689"/>
      <c r="L22" s="689"/>
      <c r="M22" s="690"/>
      <c r="N22" s="466"/>
      <c r="O22" s="467"/>
      <c r="P22" s="467"/>
      <c r="Q22" s="467"/>
      <c r="R22" s="467"/>
      <c r="S22" s="468"/>
      <c r="T22" s="172" t="s">
        <v>1</v>
      </c>
      <c r="U22" s="173"/>
      <c r="V22" s="174"/>
      <c r="W22" s="174"/>
      <c r="X22" s="175"/>
      <c r="Y22" s="176"/>
      <c r="AA22" s="165"/>
      <c r="AB22" s="165"/>
      <c r="AC22" s="165"/>
      <c r="AD22" s="165"/>
      <c r="AE22" s="165"/>
      <c r="AF22" s="165"/>
      <c r="AG22" s="165"/>
      <c r="AH22" s="150"/>
    </row>
    <row r="23" spans="1:73" ht="18.75" customHeight="1" thickBot="1">
      <c r="A23" s="171"/>
      <c r="B23" s="462"/>
      <c r="C23" s="463"/>
      <c r="D23" s="177"/>
      <c r="E23" s="649" t="s">
        <v>187</v>
      </c>
      <c r="F23" s="650"/>
      <c r="G23" s="650"/>
      <c r="H23" s="650"/>
      <c r="I23" s="650"/>
      <c r="J23" s="650"/>
      <c r="K23" s="650"/>
      <c r="L23" s="650"/>
      <c r="M23" s="651"/>
      <c r="N23" s="466"/>
      <c r="O23" s="467"/>
      <c r="P23" s="467"/>
      <c r="Q23" s="467"/>
      <c r="R23" s="467"/>
      <c r="S23" s="468"/>
      <c r="T23" s="178" t="s">
        <v>1</v>
      </c>
      <c r="U23" s="179" t="s">
        <v>18</v>
      </c>
      <c r="V23" s="683">
        <f>IFERROR($N$23/$N$22*100,0)</f>
        <v>0</v>
      </c>
      <c r="W23" s="684"/>
      <c r="X23" s="180" t="s">
        <v>19</v>
      </c>
      <c r="Y23" s="176" t="s">
        <v>73</v>
      </c>
      <c r="Z23" s="165"/>
      <c r="AA23" s="165"/>
      <c r="AB23" s="165"/>
      <c r="AC23" s="165"/>
      <c r="AD23" s="165"/>
      <c r="AE23" s="165"/>
      <c r="AF23" s="165"/>
      <c r="AG23" s="165"/>
      <c r="AH23" s="150"/>
    </row>
    <row r="24" spans="1:73" ht="18.75" customHeight="1" thickBot="1">
      <c r="A24" s="171"/>
      <c r="B24" s="462"/>
      <c r="C24" s="463"/>
      <c r="D24" s="177"/>
      <c r="E24" s="487"/>
      <c r="F24" s="488"/>
      <c r="G24" s="488"/>
      <c r="H24" s="488"/>
      <c r="I24" s="488"/>
      <c r="J24" s="488"/>
      <c r="K24" s="488"/>
      <c r="L24" s="488"/>
      <c r="M24" s="489"/>
      <c r="N24" s="657" t="s">
        <v>99</v>
      </c>
      <c r="O24" s="658"/>
      <c r="P24" s="659"/>
      <c r="Q24" s="469">
        <f>N23/2</f>
        <v>0</v>
      </c>
      <c r="R24" s="470"/>
      <c r="S24" s="471"/>
      <c r="T24" s="181" t="s">
        <v>100</v>
      </c>
      <c r="U24" s="179"/>
      <c r="V24" s="696"/>
      <c r="W24" s="696"/>
      <c r="X24" s="180"/>
      <c r="Y24" s="176"/>
      <c r="Z24" s="165"/>
      <c r="AA24" s="165"/>
      <c r="AB24" s="165"/>
      <c r="AC24" s="165"/>
      <c r="AD24" s="165"/>
      <c r="AE24" s="165"/>
      <c r="AF24" s="165"/>
      <c r="AG24" s="165"/>
      <c r="AH24" s="165"/>
      <c r="AI24" s="165"/>
      <c r="AJ24" s="165"/>
    </row>
    <row r="25" spans="1:73" ht="18.75" customHeight="1" thickBot="1">
      <c r="A25" s="171"/>
      <c r="B25" s="462"/>
      <c r="C25" s="463"/>
      <c r="D25" s="691" t="s">
        <v>181</v>
      </c>
      <c r="E25" s="692"/>
      <c r="F25" s="692"/>
      <c r="G25" s="692"/>
      <c r="H25" s="692"/>
      <c r="I25" s="692"/>
      <c r="J25" s="692"/>
      <c r="K25" s="692"/>
      <c r="L25" s="692"/>
      <c r="M25" s="693"/>
      <c r="N25" s="466"/>
      <c r="O25" s="467"/>
      <c r="P25" s="467"/>
      <c r="Q25" s="467"/>
      <c r="R25" s="467"/>
      <c r="S25" s="468"/>
      <c r="T25" s="182" t="s">
        <v>1</v>
      </c>
      <c r="U25" s="183"/>
      <c r="V25" s="184"/>
      <c r="W25" s="184"/>
      <c r="X25" s="168"/>
      <c r="Y25" s="169"/>
      <c r="AB25" s="165"/>
      <c r="AC25" s="165"/>
      <c r="AD25" s="165"/>
      <c r="AE25" s="165"/>
      <c r="AF25" s="165"/>
      <c r="AG25" s="165"/>
      <c r="AH25" s="165"/>
      <c r="AI25" s="165"/>
      <c r="AJ25" s="165"/>
    </row>
    <row r="26" spans="1:73" ht="18.75" customHeight="1" thickBot="1">
      <c r="A26" s="171"/>
      <c r="B26" s="462"/>
      <c r="C26" s="463"/>
      <c r="D26" s="177"/>
      <c r="E26" s="649" t="s">
        <v>187</v>
      </c>
      <c r="F26" s="650"/>
      <c r="G26" s="650"/>
      <c r="H26" s="650"/>
      <c r="I26" s="650"/>
      <c r="J26" s="650"/>
      <c r="K26" s="650"/>
      <c r="L26" s="650"/>
      <c r="M26" s="651"/>
      <c r="N26" s="466"/>
      <c r="O26" s="467"/>
      <c r="P26" s="467"/>
      <c r="Q26" s="467"/>
      <c r="R26" s="467"/>
      <c r="S26" s="468"/>
      <c r="T26" s="178" t="s">
        <v>1</v>
      </c>
      <c r="U26" s="179" t="s">
        <v>18</v>
      </c>
      <c r="V26" s="683">
        <f>IFERROR($N$26/$N$25*100,0)</f>
        <v>0</v>
      </c>
      <c r="W26" s="684"/>
      <c r="X26" s="180" t="s">
        <v>19</v>
      </c>
      <c r="Y26" s="176" t="s">
        <v>73</v>
      </c>
      <c r="Z26" s="165"/>
      <c r="AA26" s="165"/>
      <c r="AB26" s="165"/>
      <c r="AC26" s="165"/>
      <c r="AD26" s="165"/>
      <c r="AE26" s="165"/>
      <c r="AF26" s="165"/>
      <c r="AG26" s="165"/>
      <c r="AH26" s="165"/>
      <c r="AI26" s="165"/>
      <c r="AJ26" s="165"/>
      <c r="AL26" s="161"/>
    </row>
    <row r="27" spans="1:73" ht="18.75" customHeight="1">
      <c r="A27" s="185"/>
      <c r="B27" s="464"/>
      <c r="C27" s="465"/>
      <c r="D27" s="186"/>
      <c r="E27" s="487"/>
      <c r="F27" s="488"/>
      <c r="G27" s="488"/>
      <c r="H27" s="488"/>
      <c r="I27" s="488"/>
      <c r="J27" s="488"/>
      <c r="K27" s="488"/>
      <c r="L27" s="488"/>
      <c r="M27" s="489"/>
      <c r="N27" s="685" t="s">
        <v>99</v>
      </c>
      <c r="O27" s="686"/>
      <c r="P27" s="687"/>
      <c r="Q27" s="472">
        <f>N26/2</f>
        <v>0</v>
      </c>
      <c r="R27" s="473"/>
      <c r="S27" s="474"/>
      <c r="T27" s="181" t="s">
        <v>100</v>
      </c>
      <c r="U27" s="187"/>
      <c r="V27" s="490"/>
      <c r="W27" s="490"/>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45" t="s">
        <v>200</v>
      </c>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629" t="s">
        <v>112</v>
      </c>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T31" s="160"/>
    </row>
    <row r="32" spans="1:73" s="146" customFormat="1" ht="28.5" customHeight="1" thickBot="1">
      <c r="A32" s="646" t="s">
        <v>170</v>
      </c>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637"/>
      <c r="B33" s="638"/>
      <c r="C33" s="681" t="s">
        <v>113</v>
      </c>
      <c r="D33" s="681"/>
      <c r="E33" s="681"/>
      <c r="F33" s="681"/>
      <c r="G33" s="681"/>
      <c r="H33" s="681"/>
      <c r="I33" s="681"/>
      <c r="J33" s="681"/>
      <c r="K33" s="681"/>
      <c r="L33" s="681"/>
      <c r="M33" s="681"/>
      <c r="N33" s="681"/>
      <c r="O33" s="681"/>
      <c r="P33" s="681"/>
      <c r="Q33" s="681"/>
      <c r="R33" s="681"/>
      <c r="S33" s="681"/>
      <c r="T33" s="681"/>
      <c r="U33" s="681"/>
      <c r="V33" s="682"/>
      <c r="W33" s="123" t="s">
        <v>93</v>
      </c>
      <c r="X33" s="162" t="str">
        <f>IF(A33="","",IF(A33="✓","○","×"))</f>
        <v/>
      </c>
      <c r="Y33" s="196"/>
      <c r="Z33" s="123"/>
      <c r="AA33" s="123"/>
      <c r="AB33" s="123"/>
      <c r="AC33" s="123"/>
      <c r="AD33" s="123"/>
      <c r="AE33" s="123"/>
      <c r="AF33" s="123"/>
      <c r="AG33" s="123"/>
      <c r="AH33" s="123"/>
      <c r="AI33" s="123"/>
      <c r="AJ33" s="123"/>
      <c r="AK33" s="678" t="s">
        <v>2431</v>
      </c>
      <c r="AL33" s="679"/>
      <c r="AM33" s="679"/>
      <c r="AN33" s="679"/>
      <c r="AO33" s="679"/>
      <c r="AP33" s="679"/>
      <c r="AQ33" s="679"/>
      <c r="AR33" s="679"/>
      <c r="AS33" s="679"/>
      <c r="AT33" s="679"/>
      <c r="AU33" s="680"/>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48" t="s">
        <v>201</v>
      </c>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52" t="s">
        <v>171</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3"/>
      <c r="AI37" s="202" t="str">
        <f>IF(AND(OR(H38="✓",M38="✓",U38="✓"), OR(H39="✓",M39="✓",R39="✓",U39="✓",AND(AA39="✓",AE39&lt;&gt;"")), OR(D41="✓", K41="✓", AND(R41="✓",W41&lt;&gt;"")),OR(D44="✓",AND(D45="✓",L44&lt;&gt;""))),"○","×")</f>
        <v>×</v>
      </c>
      <c r="AJ37" s="145"/>
      <c r="AK37" s="459" t="s">
        <v>194</v>
      </c>
      <c r="AL37" s="460"/>
      <c r="AM37" s="460"/>
      <c r="AN37" s="460"/>
      <c r="AO37" s="460"/>
      <c r="AP37" s="460"/>
      <c r="AQ37" s="460"/>
      <c r="AR37" s="460"/>
      <c r="AS37" s="460"/>
      <c r="AT37" s="460"/>
      <c r="AU37" s="461"/>
    </row>
    <row r="38" spans="1:51" s="150" customFormat="1" ht="26.25" customHeight="1">
      <c r="A38" s="480" t="s">
        <v>2395</v>
      </c>
      <c r="B38" s="480"/>
      <c r="C38" s="480"/>
      <c r="D38" s="633" t="s">
        <v>167</v>
      </c>
      <c r="E38" s="634"/>
      <c r="F38" s="634"/>
      <c r="G38" s="635"/>
      <c r="H38" s="82"/>
      <c r="I38" s="531" t="s">
        <v>20</v>
      </c>
      <c r="J38" s="531"/>
      <c r="K38" s="531"/>
      <c r="L38" s="531"/>
      <c r="M38" s="83"/>
      <c r="N38" s="532" t="s">
        <v>168</v>
      </c>
      <c r="O38" s="532"/>
      <c r="P38" s="532"/>
      <c r="Q38" s="532"/>
      <c r="R38" s="532"/>
      <c r="S38" s="532"/>
      <c r="T38" s="532"/>
      <c r="U38" s="83"/>
      <c r="V38" s="660" t="s">
        <v>2383</v>
      </c>
      <c r="W38" s="661"/>
      <c r="X38" s="661"/>
      <c r="Y38" s="661"/>
      <c r="Z38" s="661"/>
      <c r="AA38" s="661"/>
      <c r="AB38" s="661"/>
      <c r="AC38" s="661"/>
      <c r="AD38" s="661"/>
      <c r="AE38" s="661"/>
      <c r="AF38" s="661"/>
      <c r="AG38" s="661"/>
      <c r="AH38" s="661"/>
      <c r="AI38" s="662"/>
    </row>
    <row r="39" spans="1:51" s="150" customFormat="1" ht="26.25" customHeight="1" thickBot="1">
      <c r="A39" s="480"/>
      <c r="B39" s="480"/>
      <c r="C39" s="480"/>
      <c r="D39" s="636" t="s">
        <v>2419</v>
      </c>
      <c r="E39" s="636"/>
      <c r="F39" s="636"/>
      <c r="G39" s="481"/>
      <c r="H39" s="84"/>
      <c r="I39" s="533" t="s">
        <v>29</v>
      </c>
      <c r="J39" s="533"/>
      <c r="K39" s="533"/>
      <c r="L39" s="533"/>
      <c r="M39" s="81"/>
      <c r="N39" s="534" t="s">
        <v>74</v>
      </c>
      <c r="O39" s="534"/>
      <c r="P39" s="534"/>
      <c r="Q39" s="534"/>
      <c r="R39" s="81"/>
      <c r="S39" s="533" t="s">
        <v>21</v>
      </c>
      <c r="T39" s="533"/>
      <c r="U39" s="81"/>
      <c r="V39" s="534" t="s">
        <v>2381</v>
      </c>
      <c r="W39" s="534"/>
      <c r="X39" s="534"/>
      <c r="Y39" s="534"/>
      <c r="Z39" s="534"/>
      <c r="AA39" s="81"/>
      <c r="AB39" s="533" t="s">
        <v>17</v>
      </c>
      <c r="AC39" s="533"/>
      <c r="AD39" s="203" t="s">
        <v>18</v>
      </c>
      <c r="AE39" s="535"/>
      <c r="AF39" s="536"/>
      <c r="AG39" s="536"/>
      <c r="AH39" s="536"/>
      <c r="AI39" s="204" t="s">
        <v>19</v>
      </c>
      <c r="AJ39" s="145"/>
      <c r="AK39" s="145"/>
      <c r="AL39" s="145"/>
      <c r="AM39" s="145"/>
      <c r="AN39" s="145"/>
    </row>
    <row r="40" spans="1:51" s="150" customFormat="1" ht="19.5" customHeight="1">
      <c r="A40" s="481" t="s">
        <v>2396</v>
      </c>
      <c r="B40" s="482"/>
      <c r="C40" s="482"/>
      <c r="D40" s="538" t="s">
        <v>72</v>
      </c>
      <c r="E40" s="539"/>
      <c r="F40" s="539"/>
      <c r="G40" s="539"/>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1"/>
    </row>
    <row r="41" spans="1:51" s="150" customFormat="1" ht="18" customHeight="1">
      <c r="A41" s="483"/>
      <c r="B41" s="484"/>
      <c r="C41" s="484"/>
      <c r="D41" s="84"/>
      <c r="E41" s="559" t="s">
        <v>22</v>
      </c>
      <c r="F41" s="560"/>
      <c r="G41" s="560"/>
      <c r="H41" s="560"/>
      <c r="I41" s="560"/>
      <c r="J41" s="561"/>
      <c r="K41" s="81"/>
      <c r="L41" s="559" t="s">
        <v>63</v>
      </c>
      <c r="M41" s="560"/>
      <c r="N41" s="560"/>
      <c r="O41" s="560"/>
      <c r="P41" s="560"/>
      <c r="Q41" s="561"/>
      <c r="R41" s="317"/>
      <c r="S41" s="562" t="s">
        <v>17</v>
      </c>
      <c r="T41" s="563"/>
      <c r="U41" s="563"/>
      <c r="V41" s="205" t="s">
        <v>18</v>
      </c>
      <c r="W41" s="537"/>
      <c r="X41" s="537" t="b">
        <v>1</v>
      </c>
      <c r="Y41" s="537"/>
      <c r="Z41" s="537"/>
      <c r="AA41" s="537"/>
      <c r="AB41" s="537"/>
      <c r="AC41" s="537"/>
      <c r="AD41" s="537"/>
      <c r="AE41" s="537"/>
      <c r="AF41" s="537"/>
      <c r="AG41" s="537"/>
      <c r="AH41" s="537"/>
      <c r="AI41" s="206" t="s">
        <v>19</v>
      </c>
      <c r="AJ41" s="145"/>
      <c r="AK41" s="145"/>
      <c r="AL41" s="145"/>
      <c r="AM41" s="145"/>
    </row>
    <row r="42" spans="1:51" s="150" customFormat="1" ht="18" customHeight="1">
      <c r="A42" s="483"/>
      <c r="B42" s="484"/>
      <c r="C42" s="484"/>
      <c r="D42" s="542" t="s">
        <v>169</v>
      </c>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4"/>
    </row>
    <row r="43" spans="1:51" s="150" customFormat="1" ht="90" customHeight="1">
      <c r="A43" s="485"/>
      <c r="B43" s="486"/>
      <c r="C43" s="486"/>
      <c r="D43" s="630"/>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2"/>
      <c r="AK43" s="149"/>
      <c r="AL43" s="149"/>
      <c r="AM43" s="149"/>
      <c r="AN43" s="149"/>
      <c r="AO43" s="149"/>
      <c r="AP43" s="149"/>
      <c r="AQ43" s="149"/>
      <c r="AR43" s="149"/>
      <c r="AS43" s="149"/>
      <c r="AT43" s="149"/>
      <c r="AU43" s="149"/>
      <c r="AV43" s="149"/>
      <c r="AW43" s="149"/>
      <c r="AX43" s="149"/>
      <c r="AY43" s="149"/>
    </row>
    <row r="44" spans="1:51" s="150" customFormat="1" ht="21.75" customHeight="1">
      <c r="A44" s="545" t="s">
        <v>2397</v>
      </c>
      <c r="B44" s="545"/>
      <c r="C44" s="546"/>
      <c r="D44" s="84"/>
      <c r="E44" s="547" t="s">
        <v>2384</v>
      </c>
      <c r="F44" s="547"/>
      <c r="G44" s="547"/>
      <c r="H44" s="548" t="s">
        <v>2382</v>
      </c>
      <c r="I44" s="549"/>
      <c r="J44" s="549"/>
      <c r="K44" s="550"/>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5"/>
      <c r="AK44" s="149"/>
      <c r="AL44" s="149"/>
      <c r="AM44" s="149"/>
      <c r="AN44" s="149"/>
      <c r="AO44" s="149"/>
      <c r="AP44" s="149"/>
      <c r="AQ44" s="149"/>
      <c r="AR44" s="149"/>
      <c r="AS44" s="149"/>
      <c r="AT44" s="149"/>
      <c r="AU44" s="149"/>
      <c r="AV44" s="149"/>
      <c r="AW44" s="149"/>
      <c r="AX44" s="149"/>
      <c r="AY44" s="149"/>
    </row>
    <row r="45" spans="1:51" s="150" customFormat="1" ht="20.25" customHeight="1" thickBot="1">
      <c r="A45" s="545"/>
      <c r="B45" s="545"/>
      <c r="C45" s="546"/>
      <c r="D45" s="85"/>
      <c r="E45" s="558" t="s">
        <v>2385</v>
      </c>
      <c r="F45" s="558"/>
      <c r="G45" s="558"/>
      <c r="H45" s="551"/>
      <c r="I45" s="552"/>
      <c r="J45" s="552"/>
      <c r="K45" s="553"/>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7"/>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65" t="s">
        <v>2398</v>
      </c>
      <c r="B47" s="56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145"/>
      <c r="AK47" s="119"/>
      <c r="AL47" s="119"/>
      <c r="AM47" s="119"/>
      <c r="AN47" s="119"/>
      <c r="AO47" s="119"/>
      <c r="AP47" s="119"/>
      <c r="AQ47" s="119"/>
      <c r="AR47" s="119"/>
      <c r="AS47" s="119"/>
      <c r="AT47" s="119"/>
      <c r="AU47" s="119"/>
      <c r="AV47" s="119"/>
      <c r="AW47" s="119"/>
      <c r="AX47" s="119"/>
      <c r="AY47" s="119"/>
    </row>
    <row r="48" spans="1:51" ht="17.25" customHeight="1" thickBot="1">
      <c r="A48" s="530" t="s">
        <v>172</v>
      </c>
      <c r="B48" s="530"/>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162" t="str" cm="1">
        <f t="array" ref="AI48">IF(PRODUCT((A50:A58="✓")*1),"○","×")</f>
        <v>×</v>
      </c>
      <c r="AJ48" s="212"/>
      <c r="AK48" s="495" t="s">
        <v>185</v>
      </c>
      <c r="AL48" s="496"/>
      <c r="AM48" s="496"/>
      <c r="AN48" s="496"/>
      <c r="AO48" s="496"/>
      <c r="AP48" s="496"/>
      <c r="AQ48" s="496"/>
      <c r="AR48" s="496"/>
      <c r="AS48" s="496"/>
      <c r="AT48" s="496"/>
      <c r="AU48" s="497"/>
      <c r="AV48" s="146"/>
      <c r="AW48" s="146"/>
      <c r="AX48" s="146"/>
      <c r="AY48" s="146"/>
    </row>
    <row r="49" spans="1:51" ht="14.25" customHeight="1" thickBot="1">
      <c r="A49" s="498" t="s">
        <v>34</v>
      </c>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500"/>
      <c r="AA49" s="525" t="s">
        <v>25</v>
      </c>
      <c r="AB49" s="526"/>
      <c r="AC49" s="526"/>
      <c r="AD49" s="526"/>
      <c r="AE49" s="526"/>
      <c r="AF49" s="526"/>
      <c r="AG49" s="526"/>
      <c r="AH49" s="526"/>
      <c r="AI49" s="527"/>
      <c r="AK49" s="146"/>
      <c r="AL49" s="212"/>
      <c r="AM49" s="146"/>
      <c r="AN49" s="146"/>
      <c r="AO49" s="146"/>
      <c r="AP49" s="146"/>
      <c r="AQ49" s="146"/>
      <c r="AR49" s="146"/>
      <c r="AS49" s="146"/>
      <c r="AT49" s="146"/>
      <c r="AU49" s="146"/>
      <c r="AV49" s="146"/>
      <c r="AW49" s="146"/>
      <c r="AX49" s="146"/>
      <c r="AY49" s="146"/>
    </row>
    <row r="50" spans="1:51" ht="17.25" customHeight="1">
      <c r="A50" s="86"/>
      <c r="B50" s="501" t="s">
        <v>109</v>
      </c>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2"/>
      <c r="AA50" s="528" t="s">
        <v>59</v>
      </c>
      <c r="AB50" s="528"/>
      <c r="AC50" s="528"/>
      <c r="AD50" s="528"/>
      <c r="AE50" s="528"/>
      <c r="AF50" s="528"/>
      <c r="AG50" s="528"/>
      <c r="AH50" s="528"/>
      <c r="AI50" s="528"/>
      <c r="AJ50" s="213"/>
      <c r="AK50" s="146"/>
      <c r="AL50" s="146"/>
      <c r="AM50" s="146"/>
      <c r="AN50" s="146"/>
      <c r="AO50" s="146"/>
      <c r="AP50" s="146"/>
      <c r="AQ50" s="146"/>
      <c r="AR50" s="146"/>
      <c r="AS50" s="146"/>
      <c r="AT50" s="146"/>
      <c r="AU50" s="146"/>
      <c r="AV50" s="146"/>
      <c r="AW50" s="146"/>
      <c r="AX50" s="146"/>
      <c r="AY50" s="146"/>
    </row>
    <row r="51" spans="1:51" ht="24" customHeight="1">
      <c r="A51" s="87"/>
      <c r="B51" s="503" t="s">
        <v>2387</v>
      </c>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4"/>
      <c r="AA51" s="529" t="s">
        <v>166</v>
      </c>
      <c r="AB51" s="529"/>
      <c r="AC51" s="529"/>
      <c r="AD51" s="529"/>
      <c r="AE51" s="529"/>
      <c r="AF51" s="529"/>
      <c r="AG51" s="529"/>
      <c r="AH51" s="529"/>
      <c r="AI51" s="529"/>
      <c r="AJ51" s="213"/>
      <c r="AK51" s="146"/>
      <c r="AL51" s="146"/>
      <c r="AM51" s="146"/>
      <c r="AN51" s="146"/>
      <c r="AO51" s="146"/>
      <c r="AP51" s="146"/>
      <c r="AQ51" s="146"/>
      <c r="AR51" s="146"/>
      <c r="AS51" s="146"/>
      <c r="AT51" s="146"/>
      <c r="AU51" s="146"/>
      <c r="AV51" s="146"/>
      <c r="AW51" s="146"/>
      <c r="AX51" s="146"/>
      <c r="AY51" s="146"/>
    </row>
    <row r="52" spans="1:51" ht="16.5" customHeight="1">
      <c r="A52" s="87"/>
      <c r="B52" s="501" t="s">
        <v>101</v>
      </c>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2"/>
      <c r="AA52" s="510" t="s">
        <v>2386</v>
      </c>
      <c r="AB52" s="510"/>
      <c r="AC52" s="510"/>
      <c r="AD52" s="510"/>
      <c r="AE52" s="510"/>
      <c r="AF52" s="510"/>
      <c r="AG52" s="510"/>
      <c r="AH52" s="510"/>
      <c r="AI52" s="510"/>
      <c r="AJ52" s="212"/>
      <c r="AK52" s="146"/>
      <c r="AL52" s="146"/>
      <c r="AM52" s="146"/>
      <c r="AN52" s="146"/>
      <c r="AO52" s="146"/>
      <c r="AP52" s="146"/>
      <c r="AQ52" s="146"/>
      <c r="AR52" s="146"/>
      <c r="AS52" s="146"/>
      <c r="AT52" s="146"/>
      <c r="AU52" s="146"/>
      <c r="AV52" s="146"/>
      <c r="AW52" s="146"/>
      <c r="AX52" s="146"/>
      <c r="AY52" s="146"/>
    </row>
    <row r="53" spans="1:51" ht="16.5" customHeight="1">
      <c r="A53" s="87"/>
      <c r="B53" s="501" t="s">
        <v>102</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2"/>
      <c r="AA53" s="510" t="s">
        <v>27</v>
      </c>
      <c r="AB53" s="510"/>
      <c r="AC53" s="510"/>
      <c r="AD53" s="510"/>
      <c r="AE53" s="510"/>
      <c r="AF53" s="510"/>
      <c r="AG53" s="510"/>
      <c r="AH53" s="510"/>
      <c r="AI53" s="510"/>
      <c r="AJ53" s="212"/>
      <c r="AK53" s="146"/>
      <c r="AL53" s="146"/>
      <c r="AM53" s="146"/>
      <c r="AN53" s="146"/>
      <c r="AO53" s="146"/>
      <c r="AP53" s="146"/>
      <c r="AQ53" s="146"/>
      <c r="AR53" s="146"/>
      <c r="AS53" s="146"/>
      <c r="AT53" s="146"/>
      <c r="AU53" s="146"/>
      <c r="AV53" s="146"/>
      <c r="AW53" s="146"/>
      <c r="AX53" s="146"/>
      <c r="AY53" s="146"/>
    </row>
    <row r="54" spans="1:51" ht="16.5" customHeight="1">
      <c r="A54" s="87"/>
      <c r="B54" s="501" t="s">
        <v>111</v>
      </c>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2"/>
      <c r="AA54" s="510" t="s">
        <v>103</v>
      </c>
      <c r="AB54" s="510"/>
      <c r="AC54" s="510"/>
      <c r="AD54" s="510"/>
      <c r="AE54" s="510"/>
      <c r="AF54" s="510"/>
      <c r="AG54" s="510"/>
      <c r="AH54" s="510"/>
      <c r="AI54" s="510"/>
      <c r="AJ54" s="212"/>
      <c r="AK54" s="212"/>
      <c r="AL54" s="146"/>
      <c r="AM54" s="146"/>
      <c r="AN54" s="146"/>
      <c r="AO54" s="146"/>
      <c r="AP54" s="146"/>
      <c r="AQ54" s="146"/>
      <c r="AR54" s="146"/>
      <c r="AS54" s="146"/>
      <c r="AT54" s="146"/>
      <c r="AU54" s="146"/>
      <c r="AV54" s="146"/>
      <c r="AW54" s="146"/>
      <c r="AX54" s="146"/>
      <c r="AY54" s="146"/>
    </row>
    <row r="55" spans="1:51" ht="25.5" customHeight="1">
      <c r="A55" s="87"/>
      <c r="B55" s="503" t="s">
        <v>57</v>
      </c>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4"/>
      <c r="AA55" s="528" t="s">
        <v>59</v>
      </c>
      <c r="AB55" s="528"/>
      <c r="AC55" s="528"/>
      <c r="AD55" s="528"/>
      <c r="AE55" s="528"/>
      <c r="AF55" s="528"/>
      <c r="AG55" s="528"/>
      <c r="AH55" s="528"/>
      <c r="AI55" s="528"/>
      <c r="AJ55" s="212"/>
      <c r="AK55" s="212"/>
    </row>
    <row r="56" spans="1:51" ht="25.5" customHeight="1">
      <c r="A56" s="87"/>
      <c r="B56" s="503" t="s">
        <v>58</v>
      </c>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4"/>
      <c r="AA56" s="509" t="s">
        <v>60</v>
      </c>
      <c r="AB56" s="509"/>
      <c r="AC56" s="509"/>
      <c r="AD56" s="509"/>
      <c r="AE56" s="509"/>
      <c r="AF56" s="509"/>
      <c r="AG56" s="509"/>
      <c r="AH56" s="509"/>
      <c r="AI56" s="509"/>
      <c r="AJ56" s="212"/>
      <c r="AK56" s="212"/>
      <c r="AL56" s="214"/>
    </row>
    <row r="57" spans="1:51" ht="28.5" customHeight="1">
      <c r="A57" s="316"/>
      <c r="B57" s="564" t="s">
        <v>2432</v>
      </c>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4"/>
      <c r="AA57" s="528" t="s">
        <v>59</v>
      </c>
      <c r="AB57" s="528"/>
      <c r="AC57" s="528"/>
      <c r="AD57" s="528"/>
      <c r="AE57" s="528"/>
      <c r="AF57" s="528"/>
      <c r="AG57" s="528"/>
      <c r="AH57" s="528"/>
      <c r="AI57" s="528"/>
      <c r="AJ57" s="212"/>
      <c r="AK57" s="212"/>
      <c r="AL57" s="214"/>
    </row>
    <row r="58" spans="1:51" ht="16.5" customHeight="1" thickBot="1">
      <c r="A58" s="88"/>
      <c r="B58" s="501" t="s">
        <v>48</v>
      </c>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2"/>
      <c r="AA58" s="510" t="s">
        <v>26</v>
      </c>
      <c r="AB58" s="510"/>
      <c r="AC58" s="510"/>
      <c r="AD58" s="510"/>
      <c r="AE58" s="510"/>
      <c r="AF58" s="510"/>
      <c r="AG58" s="510"/>
      <c r="AH58" s="510"/>
      <c r="AI58" s="510"/>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4.2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IF(AND(AND(OR(B62="✓",'別紙様式2-2（補助金）'!AB12="○"),B63="✓"),AND(G68&lt;&gt;"",J68&lt;&gt;"",Q68&lt;&gt;"",S69&lt;&gt;"",Z69&lt;&gt;"")),"○","×")</f>
        <v>×</v>
      </c>
      <c r="AJ60" s="198"/>
      <c r="AK60" s="459" t="s">
        <v>186</v>
      </c>
      <c r="AL60" s="460"/>
      <c r="AM60" s="460"/>
      <c r="AN60" s="460"/>
      <c r="AO60" s="460"/>
      <c r="AP60" s="460"/>
      <c r="AQ60" s="460"/>
      <c r="AR60" s="460"/>
      <c r="AS60" s="460"/>
      <c r="AT60" s="460"/>
      <c r="AU60" s="461"/>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c r="C62" s="223"/>
      <c r="D62" s="524"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令和６年２月からの介護職員処遇改善支援補助金の支払に係る富山県国民健康保険団体連合会から富山県への支払口座情報の提供に同意します。（別紙様式2-2 ③に「○」を付けた場合、この欄への「✓」は不要です。）</v>
      </c>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224"/>
      <c r="AJ62" s="225"/>
      <c r="AK62" s="226"/>
    </row>
    <row r="63" spans="1:51" ht="33" customHeight="1" thickBot="1">
      <c r="A63" s="222"/>
      <c r="B63" s="89"/>
      <c r="C63" s="223"/>
      <c r="D63" s="524" t="s">
        <v>2399</v>
      </c>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227"/>
      <c r="AJ63" s="228"/>
      <c r="AK63" s="226"/>
    </row>
    <row r="64" spans="1:51">
      <c r="A64" s="222"/>
      <c r="B64" s="144"/>
      <c r="C64" s="223"/>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7"/>
      <c r="AJ64" s="228"/>
      <c r="AK64" s="226"/>
    </row>
    <row r="65" spans="1:38">
      <c r="A65" s="222"/>
      <c r="B65" s="144"/>
      <c r="C65" s="223"/>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511">
        <v>6</v>
      </c>
      <c r="E68" s="512"/>
      <c r="F68" s="235" t="s">
        <v>4</v>
      </c>
      <c r="G68" s="513"/>
      <c r="H68" s="514"/>
      <c r="I68" s="235" t="s">
        <v>3</v>
      </c>
      <c r="J68" s="513"/>
      <c r="K68" s="514"/>
      <c r="L68" s="235" t="s">
        <v>2</v>
      </c>
      <c r="M68" s="228"/>
      <c r="N68" s="511" t="s">
        <v>5</v>
      </c>
      <c r="O68" s="511"/>
      <c r="P68" s="511"/>
      <c r="Q68" s="569"/>
      <c r="R68" s="570"/>
      <c r="S68" s="570"/>
      <c r="T68" s="570"/>
      <c r="U68" s="570"/>
      <c r="V68" s="570"/>
      <c r="W68" s="570"/>
      <c r="X68" s="570"/>
      <c r="Y68" s="570"/>
      <c r="Z68" s="570"/>
      <c r="AA68" s="570"/>
      <c r="AB68" s="570"/>
      <c r="AC68" s="570"/>
      <c r="AD68" s="570"/>
      <c r="AE68" s="570"/>
      <c r="AF68" s="570"/>
      <c r="AG68" s="570"/>
      <c r="AH68" s="571"/>
      <c r="AI68" s="232"/>
      <c r="AJ68" s="198"/>
      <c r="AK68" s="236"/>
    </row>
    <row r="69" spans="1:38" s="214" customFormat="1" ht="13.5" customHeight="1" thickBot="1">
      <c r="A69" s="234"/>
      <c r="B69" s="237"/>
      <c r="C69" s="235"/>
      <c r="D69" s="235"/>
      <c r="E69" s="235"/>
      <c r="F69" s="235"/>
      <c r="G69" s="235"/>
      <c r="H69" s="235"/>
      <c r="I69" s="235"/>
      <c r="J69" s="235"/>
      <c r="K69" s="235"/>
      <c r="L69" s="235"/>
      <c r="M69" s="235"/>
      <c r="N69" s="697" t="s">
        <v>30</v>
      </c>
      <c r="O69" s="697"/>
      <c r="P69" s="697"/>
      <c r="Q69" s="698" t="s">
        <v>31</v>
      </c>
      <c r="R69" s="698"/>
      <c r="S69" s="505"/>
      <c r="T69" s="506"/>
      <c r="U69" s="506"/>
      <c r="V69" s="506"/>
      <c r="W69" s="507"/>
      <c r="X69" s="508" t="s">
        <v>32</v>
      </c>
      <c r="Y69" s="508"/>
      <c r="Z69" s="505"/>
      <c r="AA69" s="506"/>
      <c r="AB69" s="506"/>
      <c r="AC69" s="506"/>
      <c r="AD69" s="506"/>
      <c r="AE69" s="506"/>
      <c r="AF69" s="506"/>
      <c r="AG69" s="506"/>
      <c r="AH69" s="507"/>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648" t="s">
        <v>173</v>
      </c>
      <c r="B71" s="648"/>
      <c r="C71" s="648"/>
      <c r="D71" s="648"/>
      <c r="E71" s="648"/>
      <c r="F71" s="648"/>
      <c r="G71" s="648"/>
      <c r="H71" s="648"/>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25">
      <c r="A73" s="120" t="s">
        <v>175</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174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25">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91" t="s">
        <v>2401</v>
      </c>
      <c r="B76" s="491"/>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146"/>
      <c r="AL76" s="146"/>
    </row>
    <row r="77" spans="1:38">
      <c r="A77" s="515" t="s">
        <v>2402</v>
      </c>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7"/>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91" t="s">
        <v>183</v>
      </c>
      <c r="B79" s="491"/>
      <c r="C79" s="491"/>
      <c r="D79" s="491"/>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491"/>
      <c r="AI79" s="491"/>
      <c r="AJ79" s="491"/>
      <c r="AK79" s="146"/>
      <c r="AL79" s="146"/>
    </row>
    <row r="80" spans="1:38">
      <c r="A80" s="249" t="s">
        <v>176</v>
      </c>
      <c r="B80" s="518" t="s">
        <v>2390</v>
      </c>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20"/>
      <c r="AJ80" s="247" t="str">
        <f>AJ17</f>
        <v/>
      </c>
      <c r="AK80" s="146"/>
      <c r="AL80" s="146"/>
    </row>
    <row r="81" spans="1:38">
      <c r="A81" s="250" t="s">
        <v>182</v>
      </c>
      <c r="B81" s="566" t="s">
        <v>2391</v>
      </c>
      <c r="C81" s="567"/>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8"/>
      <c r="AJ81" s="247" t="str">
        <f>AH19</f>
        <v>×</v>
      </c>
      <c r="AK81" s="146"/>
      <c r="AL81" s="146"/>
    </row>
    <row r="82" spans="1:38">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38">
      <c r="A83" s="491" t="s">
        <v>202</v>
      </c>
      <c r="B83" s="491"/>
      <c r="C83" s="491"/>
      <c r="D83" s="491"/>
      <c r="E83" s="491"/>
      <c r="F83" s="491"/>
      <c r="G83" s="491"/>
      <c r="H83" s="491"/>
      <c r="I83" s="491"/>
      <c r="J83" s="491"/>
      <c r="K83" s="491"/>
      <c r="L83" s="491"/>
      <c r="M83" s="491"/>
      <c r="N83" s="491"/>
      <c r="O83" s="491"/>
      <c r="P83" s="491"/>
      <c r="Q83" s="491"/>
      <c r="R83" s="491"/>
      <c r="S83" s="491"/>
      <c r="T83" s="491"/>
      <c r="U83" s="491"/>
      <c r="V83" s="491"/>
      <c r="W83" s="491"/>
      <c r="X83" s="491"/>
      <c r="Y83" s="491"/>
      <c r="Z83" s="491"/>
      <c r="AA83" s="491"/>
      <c r="AB83" s="491"/>
      <c r="AC83" s="491"/>
      <c r="AD83" s="491"/>
      <c r="AE83" s="491"/>
      <c r="AF83" s="491"/>
      <c r="AG83" s="491"/>
      <c r="AH83" s="491"/>
      <c r="AI83" s="491"/>
      <c r="AJ83" s="491"/>
      <c r="AK83" s="146"/>
      <c r="AL83" s="146"/>
    </row>
    <row r="84" spans="1:38">
      <c r="A84" s="521" t="s">
        <v>2389</v>
      </c>
      <c r="B84" s="522"/>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3"/>
      <c r="AJ84" s="247" t="str">
        <f>X33</f>
        <v/>
      </c>
      <c r="AK84" s="146"/>
      <c r="AL84" s="146"/>
    </row>
    <row r="85" spans="1:38">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38">
      <c r="A86" s="491" t="s">
        <v>184</v>
      </c>
      <c r="B86" s="491"/>
      <c r="C86" s="491"/>
      <c r="D86" s="491"/>
      <c r="E86" s="491"/>
      <c r="F86" s="491"/>
      <c r="G86" s="491"/>
      <c r="H86" s="491"/>
      <c r="I86" s="491"/>
      <c r="J86" s="491"/>
      <c r="K86" s="491"/>
      <c r="L86" s="491"/>
      <c r="M86" s="491"/>
      <c r="N86" s="491"/>
      <c r="O86" s="491"/>
      <c r="P86" s="491"/>
      <c r="Q86" s="491"/>
      <c r="R86" s="491"/>
      <c r="S86" s="491"/>
      <c r="T86" s="491"/>
      <c r="U86" s="491"/>
      <c r="V86" s="491"/>
      <c r="W86" s="491"/>
      <c r="X86" s="491"/>
      <c r="Y86" s="491"/>
      <c r="Z86" s="491"/>
      <c r="AA86" s="491"/>
      <c r="AB86" s="491"/>
      <c r="AC86" s="491"/>
      <c r="AD86" s="491"/>
      <c r="AE86" s="491"/>
      <c r="AF86" s="491"/>
      <c r="AG86" s="491"/>
      <c r="AH86" s="491"/>
      <c r="AI86" s="491"/>
      <c r="AJ86" s="491"/>
      <c r="AK86" s="146"/>
      <c r="AL86" s="146"/>
    </row>
    <row r="87" spans="1:38">
      <c r="A87" s="515" t="s">
        <v>2392</v>
      </c>
      <c r="B87" s="516"/>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7"/>
      <c r="AJ87" s="247" t="str">
        <f>AI37</f>
        <v>×</v>
      </c>
      <c r="AK87" s="146"/>
      <c r="AL87" s="146"/>
    </row>
    <row r="88" spans="1:38">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row>
    <row r="89" spans="1:38">
      <c r="A89" s="491" t="s">
        <v>2388</v>
      </c>
      <c r="B89" s="491"/>
      <c r="C89" s="491"/>
      <c r="D89" s="491"/>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1"/>
      <c r="AJ89" s="491"/>
      <c r="AK89" s="146"/>
      <c r="AL89" s="146"/>
    </row>
    <row r="90" spans="1:38">
      <c r="A90" s="492" t="s">
        <v>2393</v>
      </c>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4"/>
      <c r="AJ90" s="247" t="str">
        <f>AI48</f>
        <v>×</v>
      </c>
      <c r="AK90" s="146"/>
      <c r="AL90" s="146"/>
    </row>
    <row r="91" spans="1:38">
      <c r="A91" s="453" t="s">
        <v>2400</v>
      </c>
      <c r="B91" s="454"/>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5"/>
      <c r="AJ91" s="247" t="str">
        <f>AI60</f>
        <v>×</v>
      </c>
      <c r="AK91" s="146"/>
      <c r="AL91" s="146"/>
    </row>
    <row r="92" spans="1:38">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38">
      <c r="A93" s="491" t="s">
        <v>192</v>
      </c>
      <c r="B93" s="491"/>
      <c r="C93" s="491"/>
      <c r="D93" s="491"/>
      <c r="E93" s="491"/>
      <c r="F93" s="491"/>
      <c r="G93" s="491"/>
      <c r="H93" s="491"/>
      <c r="I93" s="491"/>
      <c r="J93" s="491"/>
      <c r="K93" s="491"/>
      <c r="L93" s="491"/>
      <c r="M93" s="491"/>
      <c r="N93" s="491"/>
      <c r="O93" s="491"/>
      <c r="P93" s="491"/>
      <c r="Q93" s="491"/>
      <c r="R93" s="491"/>
      <c r="S93" s="491"/>
      <c r="T93" s="491"/>
      <c r="U93" s="491"/>
      <c r="V93" s="491"/>
      <c r="W93" s="491"/>
      <c r="X93" s="491"/>
      <c r="Y93" s="491"/>
      <c r="Z93" s="491"/>
      <c r="AA93" s="491"/>
      <c r="AB93" s="491"/>
      <c r="AC93" s="491"/>
      <c r="AD93" s="491"/>
      <c r="AE93" s="491"/>
      <c r="AF93" s="491"/>
      <c r="AG93" s="491"/>
      <c r="AH93" s="491"/>
      <c r="AI93" s="491"/>
      <c r="AJ93" s="491"/>
      <c r="AK93" s="146"/>
      <c r="AL93" s="146"/>
    </row>
    <row r="94" spans="1:38">
      <c r="A94" s="672" t="s">
        <v>2420</v>
      </c>
      <c r="B94" s="673"/>
      <c r="C94" s="673"/>
      <c r="D94" s="673"/>
      <c r="E94" s="673"/>
      <c r="F94" s="673"/>
      <c r="G94" s="673"/>
      <c r="H94" s="673"/>
      <c r="I94" s="673"/>
      <c r="J94" s="673"/>
      <c r="K94" s="673"/>
      <c r="L94" s="673"/>
      <c r="M94" s="673"/>
      <c r="N94" s="673"/>
      <c r="O94" s="673"/>
      <c r="P94" s="673"/>
      <c r="Q94" s="673"/>
      <c r="R94" s="673"/>
      <c r="S94" s="673"/>
      <c r="T94" s="673"/>
      <c r="U94" s="673"/>
      <c r="V94" s="673"/>
      <c r="W94" s="673"/>
      <c r="X94" s="673"/>
      <c r="Y94" s="673"/>
      <c r="Z94" s="673"/>
      <c r="AA94" s="673"/>
      <c r="AB94" s="673"/>
      <c r="AC94" s="673"/>
      <c r="AD94" s="673"/>
      <c r="AE94" s="673"/>
      <c r="AF94" s="673"/>
      <c r="AG94" s="673"/>
      <c r="AH94" s="673"/>
      <c r="AI94" s="674"/>
      <c r="AJ94" s="247" t="str">
        <f>'別紙様式2-2（補助金）'!AC9</f>
        <v/>
      </c>
      <c r="AK94" s="146"/>
      <c r="AL94" s="146"/>
    </row>
    <row r="95" spans="1:38">
      <c r="A95" s="675" t="s">
        <v>2421</v>
      </c>
      <c r="B95" s="676"/>
      <c r="C95" s="676"/>
      <c r="D95" s="676"/>
      <c r="E95" s="676"/>
      <c r="F95" s="676"/>
      <c r="G95" s="676"/>
      <c r="H95" s="676"/>
      <c r="I95" s="676"/>
      <c r="J95" s="676"/>
      <c r="K95" s="676"/>
      <c r="L95" s="676"/>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7"/>
      <c r="AJ95" s="247" t="str">
        <f>'別紙様式2-2（補助金）'!AC10</f>
        <v>×</v>
      </c>
      <c r="AK95" s="146"/>
      <c r="AL95" s="146"/>
    </row>
    <row r="96" spans="1:38">
      <c r="A96" s="663" t="s">
        <v>2430</v>
      </c>
      <c r="B96" s="664"/>
      <c r="C96" s="664"/>
      <c r="D96" s="664"/>
      <c r="E96" s="664"/>
      <c r="F96" s="664"/>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5"/>
      <c r="AJ96" s="247" t="str">
        <f>'別紙様式2-2（補助金）'!AC11</f>
        <v>○</v>
      </c>
      <c r="AK96" s="146"/>
      <c r="AL96" s="146"/>
    </row>
    <row r="97" spans="1:38">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46"/>
      <c r="AL97" s="146"/>
    </row>
    <row r="98" spans="1:38">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146"/>
      <c r="B123" s="25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N284"/>
  <sheetViews>
    <sheetView view="pageBreakPreview" zoomScale="70" zoomScaleNormal="46" zoomScaleSheetLayoutView="70" zoomScalePageLayoutView="70" workbookViewId="0">
      <selection activeCell="E18" sqref="E18"/>
    </sheetView>
  </sheetViews>
  <sheetFormatPr defaultColWidth="2.5" defaultRowHeight="13.5"/>
  <cols>
    <col min="1" max="1" width="5.25" style="145" customWidth="1"/>
    <col min="2" max="2" width="15.125" style="145" customWidth="1"/>
    <col min="3" max="3" width="16.75" style="253" customWidth="1"/>
    <col min="4" max="4" width="11.625" style="145" customWidth="1"/>
    <col min="5" max="5" width="15.875" style="145" customWidth="1"/>
    <col min="6" max="6" width="28.125" style="145" customWidth="1"/>
    <col min="7" max="7" width="32.25" style="145" customWidth="1"/>
    <col min="8" max="8" width="11.625" style="145" customWidth="1"/>
    <col min="9" max="9" width="17" style="145" customWidth="1"/>
    <col min="10" max="10" width="9.625" style="145" customWidth="1"/>
    <col min="11" max="11" width="6.625" style="145" customWidth="1"/>
    <col min="12" max="12" width="4.625" style="145" customWidth="1"/>
    <col min="13" max="13" width="3.625" style="145" customWidth="1"/>
    <col min="14" max="14" width="3.125" style="145" customWidth="1"/>
    <col min="15" max="15" width="3.625" style="145" customWidth="1"/>
    <col min="16" max="16" width="8" style="145" customWidth="1"/>
    <col min="17" max="17" width="3.625" style="145" customWidth="1"/>
    <col min="18" max="18" width="3.125" style="145" customWidth="1"/>
    <col min="19" max="19" width="3.625" style="145" customWidth="1"/>
    <col min="20" max="20" width="3.125" style="145" customWidth="1"/>
    <col min="21" max="21" width="2.5" style="145" customWidth="1"/>
    <col min="22" max="22" width="3.5" style="145" customWidth="1"/>
    <col min="23" max="23" width="5.875" style="145" customWidth="1"/>
    <col min="24" max="24" width="18" style="145" customWidth="1"/>
    <col min="25" max="25" width="18.625" style="145" customWidth="1"/>
    <col min="26" max="28" width="12.375" style="145" customWidth="1"/>
    <col min="29" max="29" width="4.5" style="145" customWidth="1"/>
    <col min="30" max="30" width="7.125" style="145" customWidth="1"/>
    <col min="31" max="39" width="7" style="145" customWidth="1"/>
    <col min="40" max="40" width="10" style="145" customWidth="1"/>
    <col min="41" max="41" width="7" style="145" customWidth="1"/>
    <col min="42" max="46" width="2.375" style="145" customWidth="1"/>
    <col min="47" max="16384" width="2.5" style="145"/>
  </cols>
  <sheetData>
    <row r="1" spans="1:40" ht="23.25" customHeight="1" thickBot="1">
      <c r="A1" s="252" t="s">
        <v>2407</v>
      </c>
      <c r="D1" s="254" t="s">
        <v>104</v>
      </c>
      <c r="I1" s="255"/>
      <c r="J1" s="255"/>
      <c r="K1" s="255"/>
      <c r="L1" s="255"/>
      <c r="M1" s="255"/>
      <c r="N1" s="255"/>
      <c r="O1" s="255"/>
      <c r="Z1" s="315" t="s">
        <v>33</v>
      </c>
      <c r="AA1" s="740" t="str">
        <f>'別紙様式2-1（補助金）'!AE1</f>
        <v>富山県</v>
      </c>
      <c r="AB1" s="741"/>
    </row>
    <row r="2" spans="1:40"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40" ht="27" customHeight="1" thickBot="1">
      <c r="A3" s="709" t="s">
        <v>5</v>
      </c>
      <c r="B3" s="710"/>
      <c r="C3" s="711">
        <f>基本情報入力シート!M23</f>
        <v>0</v>
      </c>
      <c r="D3" s="712"/>
      <c r="E3" s="712"/>
      <c r="F3" s="713"/>
      <c r="G3" s="258"/>
      <c r="H3" s="428" t="s">
        <v>2423</v>
      </c>
      <c r="I3" s="428"/>
      <c r="J3" s="428"/>
      <c r="K3" s="428"/>
      <c r="L3" s="428"/>
      <c r="M3" s="428"/>
      <c r="N3" s="428"/>
      <c r="O3" s="428"/>
      <c r="P3" s="428"/>
      <c r="Q3" s="428"/>
      <c r="R3" s="428"/>
      <c r="S3" s="428"/>
      <c r="T3" s="428"/>
      <c r="U3" s="428"/>
      <c r="V3" s="428"/>
      <c r="W3" s="428"/>
      <c r="X3" s="428"/>
      <c r="Y3" s="428"/>
      <c r="Z3" s="428"/>
      <c r="AA3" s="428"/>
      <c r="AB3" s="428"/>
    </row>
    <row r="4" spans="1:40" ht="21" customHeight="1" thickBot="1">
      <c r="A4" s="259"/>
      <c r="B4" s="259"/>
      <c r="C4" s="260"/>
      <c r="D4" s="261"/>
      <c r="E4" s="261"/>
      <c r="F4" s="261"/>
      <c r="G4" s="262"/>
      <c r="H4" s="428"/>
      <c r="I4" s="428"/>
      <c r="J4" s="428"/>
      <c r="K4" s="428"/>
      <c r="L4" s="428"/>
      <c r="M4" s="428"/>
      <c r="N4" s="428"/>
      <c r="O4" s="428"/>
      <c r="P4" s="428"/>
      <c r="Q4" s="428"/>
      <c r="R4" s="428"/>
      <c r="S4" s="428"/>
      <c r="T4" s="428"/>
      <c r="U4" s="428"/>
      <c r="V4" s="428"/>
      <c r="W4" s="428"/>
      <c r="X4" s="428"/>
      <c r="Y4" s="428"/>
      <c r="Z4" s="428"/>
      <c r="AA4" s="428"/>
      <c r="AB4" s="428"/>
    </row>
    <row r="5" spans="1:40" ht="27.75" customHeight="1" thickBot="1">
      <c r="A5" s="714" t="s">
        <v>110</v>
      </c>
      <c r="B5" s="715"/>
      <c r="C5" s="715"/>
      <c r="D5" s="715"/>
      <c r="E5" s="715"/>
      <c r="F5" s="263">
        <f>IFERROR(SUM(X:X),"")</f>
        <v>0</v>
      </c>
      <c r="G5" s="262"/>
      <c r="H5" s="428"/>
      <c r="I5" s="428"/>
      <c r="J5" s="428"/>
      <c r="K5" s="428"/>
      <c r="L5" s="428"/>
      <c r="M5" s="428"/>
      <c r="N5" s="428"/>
      <c r="O5" s="428"/>
      <c r="P5" s="428"/>
      <c r="Q5" s="428"/>
      <c r="R5" s="428"/>
      <c r="S5" s="428"/>
      <c r="T5" s="428"/>
      <c r="U5" s="428"/>
      <c r="V5" s="428"/>
      <c r="W5" s="428"/>
      <c r="X5" s="428"/>
      <c r="Y5" s="428"/>
      <c r="Z5" s="428"/>
      <c r="AA5" s="428"/>
      <c r="AB5" s="428"/>
    </row>
    <row r="6" spans="1:40" ht="27.75" customHeight="1" thickBot="1">
      <c r="A6" s="264"/>
      <c r="B6" s="265" t="s">
        <v>164</v>
      </c>
      <c r="C6" s="266"/>
      <c r="D6" s="266"/>
      <c r="E6" s="266"/>
      <c r="F6" s="263">
        <f>IFERROR(SUM(Y:Y),"")</f>
        <v>0</v>
      </c>
      <c r="G6" s="262"/>
      <c r="H6" s="428"/>
      <c r="I6" s="428"/>
      <c r="J6" s="428"/>
      <c r="K6" s="428"/>
      <c r="L6" s="428"/>
      <c r="M6" s="428"/>
      <c r="N6" s="428"/>
      <c r="O6" s="428"/>
      <c r="P6" s="428"/>
      <c r="Q6" s="428"/>
      <c r="R6" s="428"/>
      <c r="S6" s="428"/>
      <c r="T6" s="428"/>
      <c r="U6" s="428"/>
      <c r="V6" s="428"/>
      <c r="W6" s="428"/>
      <c r="X6" s="428"/>
      <c r="Y6" s="428"/>
      <c r="Z6" s="428"/>
      <c r="AA6" s="428"/>
      <c r="AB6" s="428"/>
      <c r="AE6" s="118"/>
    </row>
    <row r="7" spans="1:40" ht="41.25" customHeight="1">
      <c r="A7" s="267"/>
      <c r="B7" s="267"/>
      <c r="C7" s="267"/>
      <c r="D7" s="267"/>
      <c r="E7" s="267"/>
      <c r="F7" s="268"/>
      <c r="G7" s="262"/>
      <c r="H7" s="428"/>
      <c r="I7" s="428"/>
      <c r="J7" s="428"/>
      <c r="K7" s="428"/>
      <c r="L7" s="428"/>
      <c r="M7" s="428"/>
      <c r="N7" s="428"/>
      <c r="O7" s="428"/>
      <c r="P7" s="428"/>
      <c r="Q7" s="428"/>
      <c r="R7" s="428"/>
      <c r="S7" s="428"/>
      <c r="T7" s="428"/>
      <c r="U7" s="428"/>
      <c r="V7" s="428"/>
      <c r="W7" s="428"/>
      <c r="X7" s="428"/>
      <c r="Y7" s="428"/>
      <c r="Z7" s="428"/>
      <c r="AA7" s="428"/>
      <c r="AB7" s="428"/>
      <c r="AE7" s="118"/>
    </row>
    <row r="8" spans="1:40" ht="78" customHeight="1" thickBot="1">
      <c r="I8" s="233"/>
      <c r="J8" s="233"/>
      <c r="X8" s="269"/>
      <c r="Y8" s="269"/>
      <c r="Z8" s="270"/>
      <c r="AA8" s="270"/>
      <c r="AB8" s="270"/>
    </row>
    <row r="9" spans="1:40" ht="42.75" customHeight="1" thickBot="1">
      <c r="A9" s="716" t="s">
        <v>38</v>
      </c>
      <c r="B9" s="719" t="s">
        <v>6</v>
      </c>
      <c r="C9" s="702" t="s">
        <v>43</v>
      </c>
      <c r="D9" s="705" t="s">
        <v>67</v>
      </c>
      <c r="E9" s="706"/>
      <c r="F9" s="722" t="s">
        <v>49</v>
      </c>
      <c r="G9" s="699" t="s">
        <v>24</v>
      </c>
      <c r="H9" s="702" t="s">
        <v>2378</v>
      </c>
      <c r="I9" s="742" t="s">
        <v>189</v>
      </c>
      <c r="J9" s="745" t="s">
        <v>105</v>
      </c>
      <c r="K9" s="748" t="s">
        <v>106</v>
      </c>
      <c r="L9" s="705" t="s">
        <v>165</v>
      </c>
      <c r="M9" s="728"/>
      <c r="N9" s="728"/>
      <c r="O9" s="728"/>
      <c r="P9" s="728"/>
      <c r="Q9" s="728"/>
      <c r="R9" s="728"/>
      <c r="S9" s="728"/>
      <c r="T9" s="728"/>
      <c r="U9" s="728"/>
      <c r="V9" s="728"/>
      <c r="W9" s="706"/>
      <c r="X9" s="733" t="s">
        <v>115</v>
      </c>
      <c r="Y9" s="271"/>
      <c r="Z9" s="725" t="s">
        <v>2409</v>
      </c>
      <c r="AA9" s="751" t="s">
        <v>2418</v>
      </c>
      <c r="AB9" s="752"/>
      <c r="AC9" s="272" t="str">
        <f>IF(COUNTIF(Z12:Z257,"○")&gt;=1,IF(COUNTIF(AE12:AE257,1)&lt;1,"○","×"),"")</f>
        <v/>
      </c>
      <c r="AD9" s="459" t="s">
        <v>2412</v>
      </c>
      <c r="AE9" s="460"/>
      <c r="AF9" s="460"/>
      <c r="AG9" s="460"/>
      <c r="AH9" s="460"/>
      <c r="AI9" s="460"/>
      <c r="AJ9" s="460"/>
      <c r="AK9" s="460"/>
      <c r="AL9" s="460"/>
      <c r="AM9" s="460"/>
      <c r="AN9" s="461"/>
    </row>
    <row r="10" spans="1:40" ht="45" customHeight="1" thickBot="1">
      <c r="A10" s="717"/>
      <c r="B10" s="720"/>
      <c r="C10" s="703"/>
      <c r="D10" s="707"/>
      <c r="E10" s="708"/>
      <c r="F10" s="723"/>
      <c r="G10" s="700"/>
      <c r="H10" s="703"/>
      <c r="I10" s="743"/>
      <c r="J10" s="746"/>
      <c r="K10" s="749"/>
      <c r="L10" s="707"/>
      <c r="M10" s="729"/>
      <c r="N10" s="729"/>
      <c r="O10" s="729"/>
      <c r="P10" s="729"/>
      <c r="Q10" s="729"/>
      <c r="R10" s="729"/>
      <c r="S10" s="729"/>
      <c r="T10" s="729"/>
      <c r="U10" s="729"/>
      <c r="V10" s="729"/>
      <c r="W10" s="708"/>
      <c r="X10" s="734"/>
      <c r="Y10" s="738" t="s">
        <v>163</v>
      </c>
      <c r="Z10" s="726"/>
      <c r="AA10" s="726" t="s">
        <v>2410</v>
      </c>
      <c r="AB10" s="736" t="s">
        <v>2411</v>
      </c>
      <c r="AC10" s="272" t="str">
        <f>IF((COUNTIF(AA12:AA257,"○")+COUNTIF(AB12,"○"))=1,"○","×")</f>
        <v>×</v>
      </c>
      <c r="AD10" s="459" t="s">
        <v>2413</v>
      </c>
      <c r="AE10" s="460"/>
      <c r="AF10" s="460"/>
      <c r="AG10" s="460"/>
      <c r="AH10" s="460"/>
      <c r="AI10" s="460"/>
      <c r="AJ10" s="460"/>
      <c r="AK10" s="460"/>
      <c r="AL10" s="460"/>
      <c r="AM10" s="460"/>
      <c r="AN10" s="461"/>
    </row>
    <row r="11" spans="1:40" ht="47.25" customHeight="1" thickBot="1">
      <c r="A11" s="718"/>
      <c r="B11" s="721"/>
      <c r="C11" s="704"/>
      <c r="D11" s="273" t="s">
        <v>68</v>
      </c>
      <c r="E11" s="273" t="s">
        <v>69</v>
      </c>
      <c r="F11" s="724"/>
      <c r="G11" s="701"/>
      <c r="H11" s="704"/>
      <c r="I11" s="744"/>
      <c r="J11" s="747"/>
      <c r="K11" s="750"/>
      <c r="L11" s="730"/>
      <c r="M11" s="731"/>
      <c r="N11" s="731"/>
      <c r="O11" s="731"/>
      <c r="P11" s="731"/>
      <c r="Q11" s="731"/>
      <c r="R11" s="731"/>
      <c r="S11" s="731"/>
      <c r="T11" s="731"/>
      <c r="U11" s="731"/>
      <c r="V11" s="731"/>
      <c r="W11" s="732"/>
      <c r="X11" s="735"/>
      <c r="Y11" s="739"/>
      <c r="Z11" s="727"/>
      <c r="AA11" s="727"/>
      <c r="AB11" s="737"/>
      <c r="AC11" s="272" t="str">
        <f>IF(COUNTIF(Z12:Z257,"○")=0,IF(AB12="○","×","○"),"○")</f>
        <v>○</v>
      </c>
      <c r="AD11" s="459" t="s">
        <v>2429</v>
      </c>
      <c r="AE11" s="460"/>
      <c r="AF11" s="460"/>
      <c r="AG11" s="460"/>
      <c r="AH11" s="460"/>
      <c r="AI11" s="460"/>
      <c r="AJ11" s="460"/>
      <c r="AK11" s="460"/>
      <c r="AL11" s="460"/>
      <c r="AM11" s="460"/>
      <c r="AN11" s="461"/>
    </row>
    <row r="12" spans="1:40" ht="36.75" customHeight="1" thickBot="1">
      <c r="A12" s="274">
        <v>1</v>
      </c>
      <c r="B12" s="275" t="str">
        <f>IF(基本情報入力シート!C40="","",基本情報入力シート!C40)</f>
        <v/>
      </c>
      <c r="C12" s="276" t="str">
        <f>IF(基本情報入力シート!M40="","",基本情報入力シート!M40)</f>
        <v/>
      </c>
      <c r="D12" s="276" t="str">
        <f>IF(基本情報入力シート!R40="","",基本情報入力シート!R40)</f>
        <v/>
      </c>
      <c r="E12" s="276" t="str">
        <f>IF(基本情報入力シート!W40="","",基本情報入力シート!W40)</f>
        <v/>
      </c>
      <c r="F12" s="276" t="str">
        <f>IF(基本情報入力シート!X40="","",基本情報入力シート!X40)</f>
        <v/>
      </c>
      <c r="G12" s="276" t="str">
        <f>IF(基本情報入力シート!Y40="","",基本情報入力シート!Y40)</f>
        <v/>
      </c>
      <c r="H12" s="106" t="s">
        <v>116</v>
      </c>
      <c r="I12" s="277" t="str">
        <f>IF(基本情報入力シート!Z40="","",基本情報入力シート!Z40)</f>
        <v/>
      </c>
      <c r="J12" s="278">
        <f>IF(基本情報入力シート!AA40="","",基本情報入力シート!AA40)</f>
        <v>10</v>
      </c>
      <c r="K12" s="279" t="str">
        <f>IF(G12="","",VLOOKUP(G12,【参考】数式用!$A$3:$B$28,2,FALSE))</f>
        <v/>
      </c>
      <c r="L12" s="280" t="s">
        <v>16</v>
      </c>
      <c r="M12" s="281">
        <v>6</v>
      </c>
      <c r="N12" s="282" t="s">
        <v>9</v>
      </c>
      <c r="O12" s="107">
        <v>2</v>
      </c>
      <c r="P12" s="283" t="s">
        <v>28</v>
      </c>
      <c r="Q12" s="281">
        <v>6</v>
      </c>
      <c r="R12" s="283" t="s">
        <v>9</v>
      </c>
      <c r="S12" s="281">
        <v>5</v>
      </c>
      <c r="T12" s="282" t="s">
        <v>10</v>
      </c>
      <c r="U12" s="284" t="s">
        <v>18</v>
      </c>
      <c r="V12" s="285">
        <f>IF(S12="","",S12-O12+1)</f>
        <v>4</v>
      </c>
      <c r="W12" s="284" t="s">
        <v>23</v>
      </c>
      <c r="X12" s="286" t="str">
        <f>IF(H12="○",ROUNDDOWN(ROUNDDOWN(I12*J12,0)*K12,0)*V12,"")</f>
        <v/>
      </c>
      <c r="Y12" s="286" t="str">
        <f>IFERROR(ROUNDDOWN(X12/2,0),"")</f>
        <v/>
      </c>
      <c r="Z12" s="102" t="s">
        <v>116</v>
      </c>
      <c r="AA12" s="102" t="s">
        <v>116</v>
      </c>
      <c r="AB12" s="108" t="s">
        <v>116</v>
      </c>
      <c r="AC12" s="118"/>
      <c r="AD12" s="118"/>
      <c r="AE12" s="118" t="str">
        <f t="shared" ref="AE12:AE75" si="0">IF(AND(Z12="○",Z12=AA12),1,"")</f>
        <v/>
      </c>
    </row>
    <row r="13" spans="1:40" ht="36.75" customHeight="1">
      <c r="A13" s="287">
        <f>A12+1</f>
        <v>2</v>
      </c>
      <c r="B13" s="288" t="str">
        <f>IF(基本情報入力シート!C41="","",基本情報入力シート!C41)</f>
        <v/>
      </c>
      <c r="C13" s="289" t="str">
        <f>IF(基本情報入力シート!M41="","",基本情報入力シート!M41)</f>
        <v/>
      </c>
      <c r="D13" s="289" t="str">
        <f>IF(基本情報入力シート!R41="","",基本情報入力シート!R41)</f>
        <v/>
      </c>
      <c r="E13" s="289" t="str">
        <f>IF(基本情報入力シート!W41="","",基本情報入力シート!W41)</f>
        <v/>
      </c>
      <c r="F13" s="289" t="str">
        <f>IF(基本情報入力シート!X41="","",基本情報入力シート!X41)</f>
        <v/>
      </c>
      <c r="G13" s="289" t="str">
        <f>IF(基本情報入力シート!Y41="","",基本情報入力シート!Y41)</f>
        <v/>
      </c>
      <c r="H13" s="21" t="s">
        <v>116</v>
      </c>
      <c r="I13" s="290" t="str">
        <f>IF(基本情報入力シート!Z41="","",基本情報入力シート!Z41)</f>
        <v/>
      </c>
      <c r="J13" s="291">
        <f>IF(基本情報入力シート!AA41="","",基本情報入力シート!AA41)</f>
        <v>10</v>
      </c>
      <c r="K13" s="292" t="str">
        <f>IF(G13="","",VLOOKUP(G13,【参考】数式用!$A$3:$B$28,2,FALSE))</f>
        <v/>
      </c>
      <c r="L13" s="293" t="s">
        <v>16</v>
      </c>
      <c r="M13" s="294">
        <v>6</v>
      </c>
      <c r="N13" s="295" t="s">
        <v>9</v>
      </c>
      <c r="O13" s="76">
        <v>2</v>
      </c>
      <c r="P13" s="296" t="s">
        <v>28</v>
      </c>
      <c r="Q13" s="294">
        <v>6</v>
      </c>
      <c r="R13" s="296" t="s">
        <v>9</v>
      </c>
      <c r="S13" s="294">
        <v>5</v>
      </c>
      <c r="T13" s="295" t="s">
        <v>10</v>
      </c>
      <c r="U13" s="297" t="s">
        <v>18</v>
      </c>
      <c r="V13" s="298">
        <f>IF(S13="","",S13-O13+1)</f>
        <v>4</v>
      </c>
      <c r="W13" s="297" t="s">
        <v>23</v>
      </c>
      <c r="X13" s="299" t="str">
        <f>IF(H13="○",ROUNDDOWN(ROUNDDOWN(I13*J13,0)*K13,0)*V13,"")</f>
        <v/>
      </c>
      <c r="Y13" s="299" t="str">
        <f>IFERROR(ROUNDDOWN(X13/2,0),"")</f>
        <v/>
      </c>
      <c r="Z13" s="101" t="s">
        <v>116</v>
      </c>
      <c r="AA13" s="22" t="s">
        <v>116</v>
      </c>
      <c r="AB13" s="118"/>
      <c r="AC13" s="118"/>
      <c r="AD13" s="118"/>
      <c r="AE13" s="118" t="str">
        <f t="shared" si="0"/>
        <v/>
      </c>
    </row>
    <row r="14" spans="1:40" ht="36.75" customHeight="1">
      <c r="A14" s="287">
        <f t="shared" ref="A14:A77" si="1">A13+1</f>
        <v>3</v>
      </c>
      <c r="B14" s="288" t="str">
        <f>IF(基本情報入力シート!C42="","",基本情報入力シート!C42)</f>
        <v/>
      </c>
      <c r="C14" s="289" t="str">
        <f>IF(基本情報入力シート!M42="","",基本情報入力シート!M42)</f>
        <v/>
      </c>
      <c r="D14" s="289" t="str">
        <f>IF(基本情報入力シート!R42="","",基本情報入力シート!R42)</f>
        <v/>
      </c>
      <c r="E14" s="289" t="str">
        <f>IF(基本情報入力シート!W42="","",基本情報入力シート!W42)</f>
        <v/>
      </c>
      <c r="F14" s="289" t="str">
        <f>IF(基本情報入力シート!X42="","",基本情報入力シート!X42)</f>
        <v/>
      </c>
      <c r="G14" s="289" t="str">
        <f>IF(基本情報入力シート!Y42="","",基本情報入力シート!Y42)</f>
        <v/>
      </c>
      <c r="H14" s="21" t="s">
        <v>116</v>
      </c>
      <c r="I14" s="290" t="str">
        <f>IF(基本情報入力シート!Z42="","",基本情報入力シート!Z42)</f>
        <v/>
      </c>
      <c r="J14" s="291">
        <f>IF(基本情報入力シート!AA42="","",基本情報入力シート!AA42)</f>
        <v>10</v>
      </c>
      <c r="K14" s="292" t="str">
        <f>IF(G14="","",VLOOKUP(G14,【参考】数式用!$A$3:$B$28,2,FALSE))</f>
        <v/>
      </c>
      <c r="L14" s="293" t="s">
        <v>16</v>
      </c>
      <c r="M14" s="294">
        <v>6</v>
      </c>
      <c r="N14" s="295" t="s">
        <v>9</v>
      </c>
      <c r="O14" s="76">
        <v>2</v>
      </c>
      <c r="P14" s="296" t="s">
        <v>28</v>
      </c>
      <c r="Q14" s="294">
        <v>6</v>
      </c>
      <c r="R14" s="296" t="s">
        <v>9</v>
      </c>
      <c r="S14" s="294">
        <v>5</v>
      </c>
      <c r="T14" s="295" t="s">
        <v>64</v>
      </c>
      <c r="U14" s="297" t="s">
        <v>18</v>
      </c>
      <c r="V14" s="298">
        <f t="shared" ref="V14:V17" si="2">IF(S14="","",S14-O14+1)</f>
        <v>4</v>
      </c>
      <c r="W14" s="297" t="s">
        <v>23</v>
      </c>
      <c r="X14" s="299" t="str">
        <f t="shared" ref="X14:X77" si="3">IF(H14="○",ROUNDDOWN(ROUNDDOWN(I14*J14,0)*K14,0)*V14,"")</f>
        <v/>
      </c>
      <c r="Y14" s="299" t="str">
        <f>IFERROR(ROUNDDOWN(X14/2,0),"")</f>
        <v/>
      </c>
      <c r="Z14" s="101" t="s">
        <v>116</v>
      </c>
      <c r="AA14" s="22" t="s">
        <v>116</v>
      </c>
      <c r="AB14" s="118"/>
      <c r="AC14" s="118"/>
      <c r="AD14" s="118"/>
      <c r="AE14" s="118" t="str">
        <f t="shared" si="0"/>
        <v/>
      </c>
    </row>
    <row r="15" spans="1:40" ht="36.75" customHeight="1">
      <c r="A15" s="287">
        <f>A14+1</f>
        <v>4</v>
      </c>
      <c r="B15" s="288" t="str">
        <f>IF(基本情報入力シート!C43="","",基本情報入力シート!C43)</f>
        <v/>
      </c>
      <c r="C15" s="289" t="str">
        <f>IF(基本情報入力シート!M43="","",基本情報入力シート!M43)</f>
        <v/>
      </c>
      <c r="D15" s="289" t="str">
        <f>IF(基本情報入力シート!R43="","",基本情報入力シート!R43)</f>
        <v/>
      </c>
      <c r="E15" s="289" t="str">
        <f>IF(基本情報入力シート!W43="","",基本情報入力シート!W43)</f>
        <v/>
      </c>
      <c r="F15" s="289" t="str">
        <f>IF(基本情報入力シート!X43="","",基本情報入力シート!X43)</f>
        <v/>
      </c>
      <c r="G15" s="289" t="str">
        <f>IF(基本情報入力シート!Y43="","",基本情報入力シート!Y43)</f>
        <v/>
      </c>
      <c r="H15" s="21" t="s">
        <v>116</v>
      </c>
      <c r="I15" s="290" t="str">
        <f>IF(基本情報入力シート!Z43="","",基本情報入力シート!Z43)</f>
        <v/>
      </c>
      <c r="J15" s="291">
        <f>IF(基本情報入力シート!AA43="","",基本情報入力シート!AA43)</f>
        <v>10</v>
      </c>
      <c r="K15" s="292" t="str">
        <f>IF(G15="","",VLOOKUP(G15,【参考】数式用!$A$3:$B$28,2,FALSE))</f>
        <v/>
      </c>
      <c r="L15" s="293" t="s">
        <v>16</v>
      </c>
      <c r="M15" s="294">
        <v>6</v>
      </c>
      <c r="N15" s="295" t="s">
        <v>9</v>
      </c>
      <c r="O15" s="76">
        <v>2</v>
      </c>
      <c r="P15" s="296" t="s">
        <v>28</v>
      </c>
      <c r="Q15" s="294">
        <v>6</v>
      </c>
      <c r="R15" s="296" t="s">
        <v>9</v>
      </c>
      <c r="S15" s="294">
        <v>5</v>
      </c>
      <c r="T15" s="295" t="s">
        <v>64</v>
      </c>
      <c r="U15" s="297" t="s">
        <v>18</v>
      </c>
      <c r="V15" s="298">
        <f t="shared" si="2"/>
        <v>4</v>
      </c>
      <c r="W15" s="297" t="s">
        <v>23</v>
      </c>
      <c r="X15" s="299" t="str">
        <f t="shared" si="3"/>
        <v/>
      </c>
      <c r="Y15" s="299" t="str">
        <f t="shared" ref="Y15:Y77" si="4">IFERROR(ROUNDDOWN(X15/2,0),"")</f>
        <v/>
      </c>
      <c r="Z15" s="101" t="s">
        <v>116</v>
      </c>
      <c r="AA15" s="22" t="s">
        <v>116</v>
      </c>
      <c r="AB15" s="118"/>
      <c r="AC15" s="118"/>
      <c r="AD15" s="118"/>
      <c r="AE15" s="118" t="str">
        <f t="shared" si="0"/>
        <v/>
      </c>
    </row>
    <row r="16" spans="1:40" ht="36.75" customHeight="1">
      <c r="A16" s="287">
        <f t="shared" si="1"/>
        <v>5</v>
      </c>
      <c r="B16" s="288" t="str">
        <f>IF(基本情報入力シート!C44="","",基本情報入力シート!C44)</f>
        <v/>
      </c>
      <c r="C16" s="289" t="str">
        <f>IF(基本情報入力シート!M44="","",基本情報入力シート!M44)</f>
        <v/>
      </c>
      <c r="D16" s="289" t="str">
        <f>IF(基本情報入力シート!R44="","",基本情報入力シート!R44)</f>
        <v/>
      </c>
      <c r="E16" s="289" t="str">
        <f>IF(基本情報入力シート!W44="","",基本情報入力シート!W44)</f>
        <v/>
      </c>
      <c r="F16" s="289" t="str">
        <f>IF(基本情報入力シート!X44="","",基本情報入力シート!X44)</f>
        <v/>
      </c>
      <c r="G16" s="289" t="str">
        <f>IF(基本情報入力シート!Y44="","",基本情報入力シート!Y44)</f>
        <v/>
      </c>
      <c r="H16" s="21" t="s">
        <v>116</v>
      </c>
      <c r="I16" s="290" t="str">
        <f>IF(基本情報入力シート!Z44="","",基本情報入力シート!Z44)</f>
        <v/>
      </c>
      <c r="J16" s="291">
        <f>IF(基本情報入力シート!AA44="","",基本情報入力シート!AA44)</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2"/>
        <v>4</v>
      </c>
      <c r="W16" s="297" t="s">
        <v>23</v>
      </c>
      <c r="X16" s="299" t="str">
        <f t="shared" si="3"/>
        <v/>
      </c>
      <c r="Y16" s="299" t="str">
        <f t="shared" si="4"/>
        <v/>
      </c>
      <c r="Z16" s="101" t="s">
        <v>116</v>
      </c>
      <c r="AA16" s="22" t="s">
        <v>116</v>
      </c>
      <c r="AB16" s="118"/>
      <c r="AC16" s="118"/>
      <c r="AD16" s="118"/>
      <c r="AE16" s="118" t="str">
        <f t="shared" si="0"/>
        <v/>
      </c>
    </row>
    <row r="17" spans="1:31" ht="36.75" customHeight="1">
      <c r="A17" s="287">
        <f t="shared" si="1"/>
        <v>6</v>
      </c>
      <c r="B17" s="288" t="str">
        <f>IF(基本情報入力シート!C45="","",基本情報入力シート!C45)</f>
        <v/>
      </c>
      <c r="C17" s="289" t="str">
        <f>IF(基本情報入力シート!M45="","",基本情報入力シート!M45)</f>
        <v/>
      </c>
      <c r="D17" s="289" t="str">
        <f>IF(基本情報入力シート!R45="","",基本情報入力シート!R45)</f>
        <v/>
      </c>
      <c r="E17" s="289" t="str">
        <f>IF(基本情報入力シート!W45="","",基本情報入力シート!W45)</f>
        <v/>
      </c>
      <c r="F17" s="289" t="str">
        <f>IF(基本情報入力シート!X45="","",基本情報入力シート!X45)</f>
        <v/>
      </c>
      <c r="G17" s="289" t="str">
        <f>IF(基本情報入力シート!Y45="","",基本情報入力シート!Y45)</f>
        <v/>
      </c>
      <c r="H17" s="21" t="s">
        <v>116</v>
      </c>
      <c r="I17" s="290" t="str">
        <f>IF(基本情報入力シート!Z45="","",基本情報入力シート!Z45)</f>
        <v/>
      </c>
      <c r="J17" s="291">
        <f>IF(基本情報入力シート!AA45="","",基本情報入力シート!AA45)</f>
        <v>10</v>
      </c>
      <c r="K17" s="292" t="str">
        <f>IF(G17="","",VLOOKUP(G17,【参考】数式用!$A$3:$B$28,2,FALSE))</f>
        <v/>
      </c>
      <c r="L17" s="293" t="s">
        <v>16</v>
      </c>
      <c r="M17" s="294">
        <v>6</v>
      </c>
      <c r="N17" s="295" t="s">
        <v>9</v>
      </c>
      <c r="O17" s="76">
        <v>2</v>
      </c>
      <c r="P17" s="296" t="s">
        <v>28</v>
      </c>
      <c r="Q17" s="294">
        <v>6</v>
      </c>
      <c r="R17" s="296" t="s">
        <v>9</v>
      </c>
      <c r="S17" s="294">
        <v>5</v>
      </c>
      <c r="T17" s="295" t="s">
        <v>64</v>
      </c>
      <c r="U17" s="297" t="s">
        <v>65</v>
      </c>
      <c r="V17" s="298">
        <f t="shared" si="2"/>
        <v>4</v>
      </c>
      <c r="W17" s="297" t="s">
        <v>66</v>
      </c>
      <c r="X17" s="299" t="str">
        <f t="shared" si="3"/>
        <v/>
      </c>
      <c r="Y17" s="299" t="str">
        <f t="shared" si="4"/>
        <v/>
      </c>
      <c r="Z17" s="101" t="s">
        <v>116</v>
      </c>
      <c r="AA17" s="22" t="s">
        <v>116</v>
      </c>
      <c r="AB17" s="118"/>
      <c r="AC17" s="118"/>
      <c r="AD17" s="118"/>
      <c r="AE17" s="118" t="str">
        <f t="shared" si="0"/>
        <v/>
      </c>
    </row>
    <row r="18" spans="1:31" ht="36.75" customHeight="1">
      <c r="A18" s="287">
        <f t="shared" si="1"/>
        <v>7</v>
      </c>
      <c r="B18" s="288" t="str">
        <f>IF(基本情報入力シート!C46="","",基本情報入力シート!C46)</f>
        <v/>
      </c>
      <c r="C18" s="289" t="str">
        <f>IF(基本情報入力シート!M46="","",基本情報入力シート!M46)</f>
        <v/>
      </c>
      <c r="D18" s="289" t="str">
        <f>IF(基本情報入力シート!R46="","",基本情報入力シート!R46)</f>
        <v/>
      </c>
      <c r="E18" s="289" t="str">
        <f>IF(基本情報入力シート!W46="","",基本情報入力シート!W46)</f>
        <v/>
      </c>
      <c r="F18" s="289" t="str">
        <f>IF(基本情報入力シート!X46="","",基本情報入力シート!X46)</f>
        <v/>
      </c>
      <c r="G18" s="289" t="str">
        <f>IF(基本情報入力シート!Y46="","",基本情報入力シート!Y46)</f>
        <v/>
      </c>
      <c r="H18" s="21" t="s">
        <v>116</v>
      </c>
      <c r="I18" s="290" t="str">
        <f>IF(基本情報入力シート!Z46="","",基本情報入力シート!Z46)</f>
        <v/>
      </c>
      <c r="J18" s="291">
        <f>IF(基本情報入力シート!AA46="","",基本情報入力シート!AA46)</f>
        <v>10</v>
      </c>
      <c r="K18" s="292" t="str">
        <f>IF(G18="","",VLOOKUP(G18,【参考】数式用!$A$3:$B$28,2,FALSE))</f>
        <v/>
      </c>
      <c r="L18" s="293" t="s">
        <v>16</v>
      </c>
      <c r="M18" s="294">
        <v>6</v>
      </c>
      <c r="N18" s="295" t="s">
        <v>9</v>
      </c>
      <c r="O18" s="76">
        <v>2</v>
      </c>
      <c r="P18" s="296" t="s">
        <v>28</v>
      </c>
      <c r="Q18" s="294">
        <v>6</v>
      </c>
      <c r="R18" s="296" t="s">
        <v>9</v>
      </c>
      <c r="S18" s="294">
        <v>5</v>
      </c>
      <c r="T18" s="295" t="s">
        <v>64</v>
      </c>
      <c r="U18" s="297" t="s">
        <v>18</v>
      </c>
      <c r="V18" s="298">
        <f t="shared" ref="V18:V81" si="5">IF(S18="","",S18-O18+1)</f>
        <v>4</v>
      </c>
      <c r="W18" s="297" t="s">
        <v>23</v>
      </c>
      <c r="X18" s="299" t="str">
        <f t="shared" si="3"/>
        <v/>
      </c>
      <c r="Y18" s="299" t="str">
        <f t="shared" si="4"/>
        <v/>
      </c>
      <c r="Z18" s="101" t="s">
        <v>116</v>
      </c>
      <c r="AA18" s="22" t="s">
        <v>116</v>
      </c>
      <c r="AB18" s="118"/>
      <c r="AC18" s="118"/>
      <c r="AD18" s="118"/>
      <c r="AE18" s="118" t="str">
        <f t="shared" si="0"/>
        <v/>
      </c>
    </row>
    <row r="19" spans="1:31" ht="36.75" customHeight="1">
      <c r="A19" s="287">
        <f t="shared" si="1"/>
        <v>8</v>
      </c>
      <c r="B19" s="288" t="str">
        <f>IF(基本情報入力シート!C47="","",基本情報入力シート!C47)</f>
        <v/>
      </c>
      <c r="C19" s="289" t="str">
        <f>IF(基本情報入力シート!M47="","",基本情報入力シート!M47)</f>
        <v/>
      </c>
      <c r="D19" s="289" t="str">
        <f>IF(基本情報入力シート!R47="","",基本情報入力シート!R47)</f>
        <v/>
      </c>
      <c r="E19" s="289" t="str">
        <f>IF(基本情報入力シート!W47="","",基本情報入力シート!W47)</f>
        <v/>
      </c>
      <c r="F19" s="289" t="str">
        <f>IF(基本情報入力シート!X47="","",基本情報入力シート!X47)</f>
        <v/>
      </c>
      <c r="G19" s="289" t="str">
        <f>IF(基本情報入力シート!Y47="","",基本情報入力シート!Y47)</f>
        <v/>
      </c>
      <c r="H19" s="21" t="s">
        <v>116</v>
      </c>
      <c r="I19" s="290" t="str">
        <f>IF(基本情報入力シート!Z47="","",基本情報入力シート!Z47)</f>
        <v/>
      </c>
      <c r="J19" s="291">
        <f>IF(基本情報入力シート!AA47="","",基本情報入力シート!AA47)</f>
        <v>10</v>
      </c>
      <c r="K19" s="292" t="str">
        <f>IF(G19="","",VLOOKUP(G19,【参考】数式用!$A$3:$B$28,2,FALSE))</f>
        <v/>
      </c>
      <c r="L19" s="293" t="s">
        <v>16</v>
      </c>
      <c r="M19" s="294">
        <v>6</v>
      </c>
      <c r="N19" s="295" t="s">
        <v>9</v>
      </c>
      <c r="O19" s="76">
        <v>2</v>
      </c>
      <c r="P19" s="296" t="s">
        <v>28</v>
      </c>
      <c r="Q19" s="294">
        <v>6</v>
      </c>
      <c r="R19" s="296" t="s">
        <v>9</v>
      </c>
      <c r="S19" s="294">
        <v>5</v>
      </c>
      <c r="T19" s="295" t="s">
        <v>64</v>
      </c>
      <c r="U19" s="297" t="s">
        <v>65</v>
      </c>
      <c r="V19" s="298">
        <f t="shared" si="5"/>
        <v>4</v>
      </c>
      <c r="W19" s="297" t="s">
        <v>66</v>
      </c>
      <c r="X19" s="299" t="str">
        <f t="shared" si="3"/>
        <v/>
      </c>
      <c r="Y19" s="299" t="str">
        <f t="shared" si="4"/>
        <v/>
      </c>
      <c r="Z19" s="101" t="s">
        <v>116</v>
      </c>
      <c r="AA19" s="22" t="s">
        <v>116</v>
      </c>
      <c r="AB19" s="118"/>
      <c r="AC19" s="118"/>
      <c r="AD19" s="118"/>
      <c r="AE19" s="118" t="str">
        <f t="shared" si="0"/>
        <v/>
      </c>
    </row>
    <row r="20" spans="1:31" ht="36.75" customHeight="1">
      <c r="A20" s="287">
        <f t="shared" si="1"/>
        <v>9</v>
      </c>
      <c r="B20" s="288" t="str">
        <f>IF(基本情報入力シート!C48="","",基本情報入力シート!C48)</f>
        <v/>
      </c>
      <c r="C20" s="289" t="str">
        <f>IF(基本情報入力シート!M48="","",基本情報入力シート!M48)</f>
        <v/>
      </c>
      <c r="D20" s="289" t="str">
        <f>IF(基本情報入力シート!R48="","",基本情報入力シート!R48)</f>
        <v/>
      </c>
      <c r="E20" s="289" t="str">
        <f>IF(基本情報入力シート!W48="","",基本情報入力シート!W48)</f>
        <v/>
      </c>
      <c r="F20" s="289" t="str">
        <f>IF(基本情報入力シート!X48="","",基本情報入力シート!X48)</f>
        <v/>
      </c>
      <c r="G20" s="289" t="str">
        <f>IF(基本情報入力シート!Y48="","",基本情報入力シート!Y48)</f>
        <v/>
      </c>
      <c r="H20" s="21" t="s">
        <v>116</v>
      </c>
      <c r="I20" s="290" t="str">
        <f>IF(基本情報入力シート!Z48="","",基本情報入力シート!Z48)</f>
        <v/>
      </c>
      <c r="J20" s="291">
        <f>IF(基本情報入力シート!AA48="","",基本情報入力シート!AA48)</f>
        <v>10</v>
      </c>
      <c r="K20" s="292" t="str">
        <f>IF(G20="","",VLOOKUP(G20,【参考】数式用!$A$3:$B$28,2,FALSE))</f>
        <v/>
      </c>
      <c r="L20" s="293" t="s">
        <v>16</v>
      </c>
      <c r="M20" s="294">
        <v>6</v>
      </c>
      <c r="N20" s="295" t="s">
        <v>9</v>
      </c>
      <c r="O20" s="76">
        <v>2</v>
      </c>
      <c r="P20" s="296" t="s">
        <v>28</v>
      </c>
      <c r="Q20" s="294">
        <v>6</v>
      </c>
      <c r="R20" s="296" t="s">
        <v>9</v>
      </c>
      <c r="S20" s="294">
        <v>5</v>
      </c>
      <c r="T20" s="295" t="s">
        <v>64</v>
      </c>
      <c r="U20" s="297" t="s">
        <v>18</v>
      </c>
      <c r="V20" s="298">
        <f t="shared" si="5"/>
        <v>4</v>
      </c>
      <c r="W20" s="297" t="s">
        <v>23</v>
      </c>
      <c r="X20" s="299" t="str">
        <f t="shared" si="3"/>
        <v/>
      </c>
      <c r="Y20" s="299" t="str">
        <f t="shared" si="4"/>
        <v/>
      </c>
      <c r="Z20" s="101" t="s">
        <v>116</v>
      </c>
      <c r="AA20" s="22" t="s">
        <v>116</v>
      </c>
      <c r="AB20" s="118"/>
      <c r="AC20" s="118"/>
      <c r="AD20" s="118"/>
      <c r="AE20" s="118" t="str">
        <f t="shared" si="0"/>
        <v/>
      </c>
    </row>
    <row r="21" spans="1:31" ht="36.75" customHeight="1">
      <c r="A21" s="287">
        <f t="shared" si="1"/>
        <v>10</v>
      </c>
      <c r="B21" s="288" t="str">
        <f>IF(基本情報入力シート!C49="","",基本情報入力シート!C49)</f>
        <v/>
      </c>
      <c r="C21" s="289" t="str">
        <f>IF(基本情報入力シート!M49="","",基本情報入力シート!M49)</f>
        <v/>
      </c>
      <c r="D21" s="289" t="str">
        <f>IF(基本情報入力シート!R49="","",基本情報入力シート!R49)</f>
        <v/>
      </c>
      <c r="E21" s="289" t="str">
        <f>IF(基本情報入力シート!W49="","",基本情報入力シート!W49)</f>
        <v/>
      </c>
      <c r="F21" s="289" t="str">
        <f>IF(基本情報入力シート!X49="","",基本情報入力シート!X49)</f>
        <v/>
      </c>
      <c r="G21" s="289" t="str">
        <f>IF(基本情報入力シート!Y49="","",基本情報入力シート!Y49)</f>
        <v/>
      </c>
      <c r="H21" s="21" t="s">
        <v>116</v>
      </c>
      <c r="I21" s="290" t="str">
        <f>IF(基本情報入力シート!Z49="","",基本情報入力シート!Z49)</f>
        <v/>
      </c>
      <c r="J21" s="291">
        <f>IF(基本情報入力シート!AA49="","",基本情報入力シート!AA49)</f>
        <v>10</v>
      </c>
      <c r="K21" s="292" t="str">
        <f>IF(G21="","",VLOOKUP(G21,【参考】数式用!$A$3:$B$28,2,FALSE))</f>
        <v/>
      </c>
      <c r="L21" s="293" t="s">
        <v>16</v>
      </c>
      <c r="M21" s="294">
        <v>6</v>
      </c>
      <c r="N21" s="295" t="s">
        <v>9</v>
      </c>
      <c r="O21" s="76">
        <v>2</v>
      </c>
      <c r="P21" s="296" t="s">
        <v>28</v>
      </c>
      <c r="Q21" s="294">
        <v>6</v>
      </c>
      <c r="R21" s="296" t="s">
        <v>9</v>
      </c>
      <c r="S21" s="294">
        <v>5</v>
      </c>
      <c r="T21" s="295" t="s">
        <v>64</v>
      </c>
      <c r="U21" s="297" t="s">
        <v>65</v>
      </c>
      <c r="V21" s="298">
        <f t="shared" si="5"/>
        <v>4</v>
      </c>
      <c r="W21" s="297" t="s">
        <v>66</v>
      </c>
      <c r="X21" s="299" t="str">
        <f t="shared" si="3"/>
        <v/>
      </c>
      <c r="Y21" s="299" t="str">
        <f t="shared" si="4"/>
        <v/>
      </c>
      <c r="Z21" s="101" t="s">
        <v>116</v>
      </c>
      <c r="AA21" s="22" t="s">
        <v>116</v>
      </c>
      <c r="AB21" s="118"/>
      <c r="AC21" s="118"/>
      <c r="AD21" s="118"/>
      <c r="AE21" s="118" t="str">
        <f t="shared" si="0"/>
        <v/>
      </c>
    </row>
    <row r="22" spans="1:31" ht="36.75" customHeight="1">
      <c r="A22" s="287">
        <f t="shared" si="1"/>
        <v>11</v>
      </c>
      <c r="B22" s="288" t="str">
        <f>IF(基本情報入力シート!C50="","",基本情報入力シート!C50)</f>
        <v/>
      </c>
      <c r="C22" s="289" t="str">
        <f>IF(基本情報入力シート!M50="","",基本情報入力シート!M50)</f>
        <v/>
      </c>
      <c r="D22" s="289" t="str">
        <f>IF(基本情報入力シート!R50="","",基本情報入力シート!R50)</f>
        <v/>
      </c>
      <c r="E22" s="289" t="str">
        <f>IF(基本情報入力シート!W50="","",基本情報入力シート!W50)</f>
        <v/>
      </c>
      <c r="F22" s="289" t="str">
        <f>IF(基本情報入力シート!X50="","",基本情報入力シート!X50)</f>
        <v/>
      </c>
      <c r="G22" s="289" t="str">
        <f>IF(基本情報入力シート!Y50="","",基本情報入力シート!Y50)</f>
        <v/>
      </c>
      <c r="H22" s="21" t="s">
        <v>116</v>
      </c>
      <c r="I22" s="290" t="str">
        <f>IF(基本情報入力シート!Z50="","",基本情報入力シート!Z50)</f>
        <v/>
      </c>
      <c r="J22" s="291">
        <f>IF(基本情報入力シート!AA50="","",基本情報入力シート!AA50)</f>
        <v>10</v>
      </c>
      <c r="K22" s="292" t="str">
        <f>IF(G22="","",VLOOKUP(G22,【参考】数式用!$A$3:$B$28,2,FALSE))</f>
        <v/>
      </c>
      <c r="L22" s="293" t="s">
        <v>16</v>
      </c>
      <c r="M22" s="294">
        <v>6</v>
      </c>
      <c r="N22" s="295" t="s">
        <v>9</v>
      </c>
      <c r="O22" s="76">
        <v>2</v>
      </c>
      <c r="P22" s="296" t="s">
        <v>28</v>
      </c>
      <c r="Q22" s="294">
        <v>6</v>
      </c>
      <c r="R22" s="296" t="s">
        <v>9</v>
      </c>
      <c r="S22" s="294">
        <v>5</v>
      </c>
      <c r="T22" s="295" t="s">
        <v>64</v>
      </c>
      <c r="U22" s="297" t="s">
        <v>18</v>
      </c>
      <c r="V22" s="298">
        <f t="shared" si="5"/>
        <v>4</v>
      </c>
      <c r="W22" s="297" t="s">
        <v>23</v>
      </c>
      <c r="X22" s="299" t="str">
        <f t="shared" si="3"/>
        <v/>
      </c>
      <c r="Y22" s="299" t="str">
        <f t="shared" si="4"/>
        <v/>
      </c>
      <c r="Z22" s="101" t="s">
        <v>116</v>
      </c>
      <c r="AA22" s="22" t="s">
        <v>116</v>
      </c>
      <c r="AB22" s="118"/>
      <c r="AE22" s="118" t="str">
        <f t="shared" si="0"/>
        <v/>
      </c>
    </row>
    <row r="23" spans="1:31" ht="36.75" customHeight="1">
      <c r="A23" s="287">
        <f t="shared" si="1"/>
        <v>12</v>
      </c>
      <c r="B23" s="288" t="str">
        <f>IF(基本情報入力シート!C51="","",基本情報入力シート!C51)</f>
        <v/>
      </c>
      <c r="C23" s="289" t="str">
        <f>IF(基本情報入力シート!M51="","",基本情報入力シート!M51)</f>
        <v/>
      </c>
      <c r="D23" s="289" t="str">
        <f>IF(基本情報入力シート!R51="","",基本情報入力シート!R51)</f>
        <v/>
      </c>
      <c r="E23" s="289" t="str">
        <f>IF(基本情報入力シート!W51="","",基本情報入力シート!W51)</f>
        <v/>
      </c>
      <c r="F23" s="289" t="str">
        <f>IF(基本情報入力シート!X51="","",基本情報入力シート!X51)</f>
        <v/>
      </c>
      <c r="G23" s="289" t="str">
        <f>IF(基本情報入力シート!Y51="","",基本情報入力シート!Y51)</f>
        <v/>
      </c>
      <c r="H23" s="21" t="s">
        <v>116</v>
      </c>
      <c r="I23" s="290" t="str">
        <f>IF(基本情報入力シート!Z51="","",基本情報入力シート!Z51)</f>
        <v/>
      </c>
      <c r="J23" s="291">
        <f>IF(基本情報入力シート!AA51="","",基本情報入力シート!AA51)</f>
        <v>10</v>
      </c>
      <c r="K23" s="292" t="str">
        <f>IF(G23="","",VLOOKUP(G23,【参考】数式用!$A$3:$B$28,2,FALSE))</f>
        <v/>
      </c>
      <c r="L23" s="293" t="s">
        <v>16</v>
      </c>
      <c r="M23" s="294">
        <v>6</v>
      </c>
      <c r="N23" s="295" t="s">
        <v>9</v>
      </c>
      <c r="O23" s="76">
        <v>2</v>
      </c>
      <c r="P23" s="296" t="s">
        <v>28</v>
      </c>
      <c r="Q23" s="294">
        <v>6</v>
      </c>
      <c r="R23" s="296" t="s">
        <v>9</v>
      </c>
      <c r="S23" s="294">
        <v>5</v>
      </c>
      <c r="T23" s="295" t="s">
        <v>64</v>
      </c>
      <c r="U23" s="297" t="s">
        <v>65</v>
      </c>
      <c r="V23" s="298">
        <f t="shared" si="5"/>
        <v>4</v>
      </c>
      <c r="W23" s="297" t="s">
        <v>66</v>
      </c>
      <c r="X23" s="299" t="str">
        <f t="shared" si="3"/>
        <v/>
      </c>
      <c r="Y23" s="299" t="str">
        <f t="shared" si="4"/>
        <v/>
      </c>
      <c r="Z23" s="101" t="s">
        <v>116</v>
      </c>
      <c r="AA23" s="22" t="s">
        <v>116</v>
      </c>
      <c r="AB23" s="118"/>
      <c r="AE23" s="118" t="str">
        <f t="shared" si="0"/>
        <v/>
      </c>
    </row>
    <row r="24" spans="1:31" ht="36.75" customHeight="1">
      <c r="A24" s="287">
        <f t="shared" si="1"/>
        <v>13</v>
      </c>
      <c r="B24" s="288" t="str">
        <f>IF(基本情報入力シート!C52="","",基本情報入力シート!C52)</f>
        <v/>
      </c>
      <c r="C24" s="289" t="str">
        <f>IF(基本情報入力シート!M52="","",基本情報入力シート!M52)</f>
        <v/>
      </c>
      <c r="D24" s="289" t="str">
        <f>IF(基本情報入力シート!R52="","",基本情報入力シート!R52)</f>
        <v/>
      </c>
      <c r="E24" s="289" t="str">
        <f>IF(基本情報入力シート!W52="","",基本情報入力シート!W52)</f>
        <v/>
      </c>
      <c r="F24" s="289" t="str">
        <f>IF(基本情報入力シート!X52="","",基本情報入力シート!X52)</f>
        <v/>
      </c>
      <c r="G24" s="289" t="str">
        <f>IF(基本情報入力シート!Y52="","",基本情報入力シート!Y52)</f>
        <v/>
      </c>
      <c r="H24" s="21" t="s">
        <v>116</v>
      </c>
      <c r="I24" s="290" t="str">
        <f>IF(基本情報入力シート!Z52="","",基本情報入力シート!Z52)</f>
        <v/>
      </c>
      <c r="J24" s="291">
        <f>IF(基本情報入力シート!AA52="","",基本情報入力シート!AA52)</f>
        <v>10</v>
      </c>
      <c r="K24" s="292" t="str">
        <f>IF(G24="","",VLOOKUP(G24,【参考】数式用!$A$3:$B$28,2,FALSE))</f>
        <v/>
      </c>
      <c r="L24" s="293" t="s">
        <v>16</v>
      </c>
      <c r="M24" s="294">
        <v>6</v>
      </c>
      <c r="N24" s="295" t="s">
        <v>9</v>
      </c>
      <c r="O24" s="76">
        <v>2</v>
      </c>
      <c r="P24" s="296" t="s">
        <v>28</v>
      </c>
      <c r="Q24" s="294">
        <v>6</v>
      </c>
      <c r="R24" s="296" t="s">
        <v>9</v>
      </c>
      <c r="S24" s="294">
        <v>5</v>
      </c>
      <c r="T24" s="295" t="s">
        <v>64</v>
      </c>
      <c r="U24" s="297" t="s">
        <v>18</v>
      </c>
      <c r="V24" s="298">
        <f t="shared" si="5"/>
        <v>4</v>
      </c>
      <c r="W24" s="297" t="s">
        <v>23</v>
      </c>
      <c r="X24" s="299" t="str">
        <f t="shared" si="3"/>
        <v/>
      </c>
      <c r="Y24" s="299" t="str">
        <f t="shared" si="4"/>
        <v/>
      </c>
      <c r="Z24" s="101" t="s">
        <v>116</v>
      </c>
      <c r="AA24" s="22" t="s">
        <v>116</v>
      </c>
      <c r="AB24" s="118"/>
      <c r="AE24" s="118" t="str">
        <f t="shared" si="0"/>
        <v/>
      </c>
    </row>
    <row r="25" spans="1:31" ht="36.75" customHeight="1">
      <c r="A25" s="287">
        <f t="shared" si="1"/>
        <v>14</v>
      </c>
      <c r="B25" s="288" t="str">
        <f>IF(基本情報入力シート!C53="","",基本情報入力シート!C53)</f>
        <v/>
      </c>
      <c r="C25" s="289" t="str">
        <f>IF(基本情報入力シート!M53="","",基本情報入力シート!M53)</f>
        <v/>
      </c>
      <c r="D25" s="289" t="str">
        <f>IF(基本情報入力シート!R53="","",基本情報入力シート!R53)</f>
        <v/>
      </c>
      <c r="E25" s="289" t="str">
        <f>IF(基本情報入力シート!W53="","",基本情報入力シート!W53)</f>
        <v/>
      </c>
      <c r="F25" s="289" t="str">
        <f>IF(基本情報入力シート!X53="","",基本情報入力シート!X53)</f>
        <v/>
      </c>
      <c r="G25" s="289" t="str">
        <f>IF(基本情報入力シート!Y53="","",基本情報入力シート!Y53)</f>
        <v/>
      </c>
      <c r="H25" s="21" t="s">
        <v>116</v>
      </c>
      <c r="I25" s="290" t="str">
        <f>IF(基本情報入力シート!Z53="","",基本情報入力シート!Z53)</f>
        <v/>
      </c>
      <c r="J25" s="291">
        <f>IF(基本情報入力シート!AA53="","",基本情報入力シート!AA53)</f>
        <v>10</v>
      </c>
      <c r="K25" s="292" t="str">
        <f>IF(G25="","",VLOOKUP(G25,【参考】数式用!$A$3:$B$28,2,FALSE))</f>
        <v/>
      </c>
      <c r="L25" s="293" t="s">
        <v>16</v>
      </c>
      <c r="M25" s="294">
        <v>6</v>
      </c>
      <c r="N25" s="295" t="s">
        <v>9</v>
      </c>
      <c r="O25" s="76">
        <v>2</v>
      </c>
      <c r="P25" s="296" t="s">
        <v>28</v>
      </c>
      <c r="Q25" s="294">
        <v>6</v>
      </c>
      <c r="R25" s="296" t="s">
        <v>9</v>
      </c>
      <c r="S25" s="294">
        <v>5</v>
      </c>
      <c r="T25" s="295" t="s">
        <v>64</v>
      </c>
      <c r="U25" s="297" t="s">
        <v>65</v>
      </c>
      <c r="V25" s="298">
        <f t="shared" si="5"/>
        <v>4</v>
      </c>
      <c r="W25" s="297" t="s">
        <v>66</v>
      </c>
      <c r="X25" s="299" t="str">
        <f t="shared" si="3"/>
        <v/>
      </c>
      <c r="Y25" s="299" t="str">
        <f t="shared" si="4"/>
        <v/>
      </c>
      <c r="Z25" s="101" t="s">
        <v>116</v>
      </c>
      <c r="AA25" s="22" t="s">
        <v>116</v>
      </c>
      <c r="AB25" s="118"/>
      <c r="AE25" s="118" t="str">
        <f t="shared" si="0"/>
        <v/>
      </c>
    </row>
    <row r="26" spans="1:31" ht="36.75" customHeight="1">
      <c r="A26" s="287">
        <f t="shared" si="1"/>
        <v>15</v>
      </c>
      <c r="B26" s="288" t="str">
        <f>IF(基本情報入力シート!C54="","",基本情報入力シート!C54)</f>
        <v/>
      </c>
      <c r="C26" s="289" t="str">
        <f>IF(基本情報入力シート!M54="","",基本情報入力シート!M54)</f>
        <v/>
      </c>
      <c r="D26" s="289" t="str">
        <f>IF(基本情報入力シート!R54="","",基本情報入力シート!R54)</f>
        <v/>
      </c>
      <c r="E26" s="289" t="str">
        <f>IF(基本情報入力シート!W54="","",基本情報入力シート!W54)</f>
        <v/>
      </c>
      <c r="F26" s="289" t="str">
        <f>IF(基本情報入力シート!X54="","",基本情報入力シート!X54)</f>
        <v/>
      </c>
      <c r="G26" s="289" t="str">
        <f>IF(基本情報入力シート!Y54="","",基本情報入力シート!Y54)</f>
        <v/>
      </c>
      <c r="H26" s="21" t="s">
        <v>116</v>
      </c>
      <c r="I26" s="290" t="str">
        <f>IF(基本情報入力シート!Z54="","",基本情報入力シート!Z54)</f>
        <v/>
      </c>
      <c r="J26" s="291">
        <f>IF(基本情報入力シート!AA54="","",基本情報入力シート!AA54)</f>
        <v>10</v>
      </c>
      <c r="K26" s="292" t="str">
        <f>IF(G26="","",VLOOKUP(G26,【参考】数式用!$A$3:$B$28,2,FALSE))</f>
        <v/>
      </c>
      <c r="L26" s="293" t="s">
        <v>16</v>
      </c>
      <c r="M26" s="294">
        <v>6</v>
      </c>
      <c r="N26" s="295" t="s">
        <v>9</v>
      </c>
      <c r="O26" s="76">
        <v>2</v>
      </c>
      <c r="P26" s="296" t="s">
        <v>28</v>
      </c>
      <c r="Q26" s="294">
        <v>6</v>
      </c>
      <c r="R26" s="296" t="s">
        <v>9</v>
      </c>
      <c r="S26" s="294">
        <v>5</v>
      </c>
      <c r="T26" s="295" t="s">
        <v>64</v>
      </c>
      <c r="U26" s="297" t="s">
        <v>18</v>
      </c>
      <c r="V26" s="298">
        <f t="shared" si="5"/>
        <v>4</v>
      </c>
      <c r="W26" s="297" t="s">
        <v>23</v>
      </c>
      <c r="X26" s="299" t="str">
        <f t="shared" si="3"/>
        <v/>
      </c>
      <c r="Y26" s="299" t="str">
        <f t="shared" si="4"/>
        <v/>
      </c>
      <c r="Z26" s="101" t="s">
        <v>116</v>
      </c>
      <c r="AA26" s="22" t="s">
        <v>116</v>
      </c>
      <c r="AB26" s="118"/>
      <c r="AE26" s="118" t="str">
        <f t="shared" si="0"/>
        <v/>
      </c>
    </row>
    <row r="27" spans="1:31" ht="36.75" customHeight="1">
      <c r="A27" s="287">
        <f t="shared" si="1"/>
        <v>16</v>
      </c>
      <c r="B27" s="288" t="str">
        <f>IF(基本情報入力シート!C55="","",基本情報入力シート!C55)</f>
        <v/>
      </c>
      <c r="C27" s="289" t="str">
        <f>IF(基本情報入力シート!M55="","",基本情報入力シート!M55)</f>
        <v/>
      </c>
      <c r="D27" s="289" t="str">
        <f>IF(基本情報入力シート!R55="","",基本情報入力シート!R55)</f>
        <v/>
      </c>
      <c r="E27" s="289" t="str">
        <f>IF(基本情報入力シート!W55="","",基本情報入力シート!W55)</f>
        <v/>
      </c>
      <c r="F27" s="289" t="str">
        <f>IF(基本情報入力シート!X55="","",基本情報入力シート!X55)</f>
        <v/>
      </c>
      <c r="G27" s="289" t="str">
        <f>IF(基本情報入力シート!Y55="","",基本情報入力シート!Y55)</f>
        <v/>
      </c>
      <c r="H27" s="21" t="s">
        <v>116</v>
      </c>
      <c r="I27" s="290" t="str">
        <f>IF(基本情報入力シート!Z55="","",基本情報入力シート!Z55)</f>
        <v/>
      </c>
      <c r="J27" s="291">
        <f>IF(基本情報入力シート!AA55="","",基本情報入力シート!AA55)</f>
        <v>10</v>
      </c>
      <c r="K27" s="292" t="str">
        <f>IF(G27="","",VLOOKUP(G27,【参考】数式用!$A$3:$B$28,2,FALSE))</f>
        <v/>
      </c>
      <c r="L27" s="293" t="s">
        <v>16</v>
      </c>
      <c r="M27" s="294">
        <v>6</v>
      </c>
      <c r="N27" s="295" t="s">
        <v>9</v>
      </c>
      <c r="O27" s="76">
        <v>2</v>
      </c>
      <c r="P27" s="296" t="s">
        <v>28</v>
      </c>
      <c r="Q27" s="294">
        <v>6</v>
      </c>
      <c r="R27" s="296" t="s">
        <v>9</v>
      </c>
      <c r="S27" s="294">
        <v>5</v>
      </c>
      <c r="T27" s="295" t="s">
        <v>64</v>
      </c>
      <c r="U27" s="297" t="s">
        <v>65</v>
      </c>
      <c r="V27" s="298">
        <f t="shared" si="5"/>
        <v>4</v>
      </c>
      <c r="W27" s="297" t="s">
        <v>66</v>
      </c>
      <c r="X27" s="299" t="str">
        <f t="shared" si="3"/>
        <v/>
      </c>
      <c r="Y27" s="299" t="str">
        <f t="shared" si="4"/>
        <v/>
      </c>
      <c r="Z27" s="101" t="s">
        <v>116</v>
      </c>
      <c r="AA27" s="22" t="s">
        <v>116</v>
      </c>
      <c r="AB27" s="118"/>
      <c r="AE27" s="118" t="str">
        <f t="shared" si="0"/>
        <v/>
      </c>
    </row>
    <row r="28" spans="1:31" ht="36.75" customHeight="1">
      <c r="A28" s="287">
        <f t="shared" si="1"/>
        <v>17</v>
      </c>
      <c r="B28" s="288" t="str">
        <f>IF(基本情報入力シート!C56="","",基本情報入力シート!C56)</f>
        <v/>
      </c>
      <c r="C28" s="289" t="str">
        <f>IF(基本情報入力シート!M56="","",基本情報入力シート!M56)</f>
        <v/>
      </c>
      <c r="D28" s="289" t="str">
        <f>IF(基本情報入力シート!R56="","",基本情報入力シート!R56)</f>
        <v/>
      </c>
      <c r="E28" s="289" t="str">
        <f>IF(基本情報入力シート!W56="","",基本情報入力シート!W56)</f>
        <v/>
      </c>
      <c r="F28" s="289" t="str">
        <f>IF(基本情報入力シート!X56="","",基本情報入力シート!X56)</f>
        <v/>
      </c>
      <c r="G28" s="289" t="str">
        <f>IF(基本情報入力シート!Y56="","",基本情報入力シート!Y56)</f>
        <v/>
      </c>
      <c r="H28" s="21" t="s">
        <v>116</v>
      </c>
      <c r="I28" s="290" t="str">
        <f>IF(基本情報入力シート!Z56="","",基本情報入力シート!Z56)</f>
        <v/>
      </c>
      <c r="J28" s="291">
        <f>IF(基本情報入力シート!AA56="","",基本情報入力シート!AA56)</f>
        <v>10</v>
      </c>
      <c r="K28" s="292" t="str">
        <f>IF(G28="","",VLOOKUP(G28,【参考】数式用!$A$3:$B$28,2,FALSE))</f>
        <v/>
      </c>
      <c r="L28" s="293" t="s">
        <v>16</v>
      </c>
      <c r="M28" s="294">
        <v>6</v>
      </c>
      <c r="N28" s="295" t="s">
        <v>9</v>
      </c>
      <c r="O28" s="76">
        <v>2</v>
      </c>
      <c r="P28" s="296" t="s">
        <v>28</v>
      </c>
      <c r="Q28" s="294">
        <v>6</v>
      </c>
      <c r="R28" s="296" t="s">
        <v>9</v>
      </c>
      <c r="S28" s="294">
        <v>5</v>
      </c>
      <c r="T28" s="295" t="s">
        <v>64</v>
      </c>
      <c r="U28" s="297" t="s">
        <v>18</v>
      </c>
      <c r="V28" s="298">
        <f t="shared" si="5"/>
        <v>4</v>
      </c>
      <c r="W28" s="297" t="s">
        <v>23</v>
      </c>
      <c r="X28" s="299" t="str">
        <f t="shared" si="3"/>
        <v/>
      </c>
      <c r="Y28" s="299" t="str">
        <f t="shared" si="4"/>
        <v/>
      </c>
      <c r="Z28" s="101" t="s">
        <v>116</v>
      </c>
      <c r="AA28" s="22" t="s">
        <v>116</v>
      </c>
      <c r="AB28" s="118"/>
      <c r="AE28" s="118" t="str">
        <f t="shared" si="0"/>
        <v/>
      </c>
    </row>
    <row r="29" spans="1:31" ht="36.75" customHeight="1">
      <c r="A29" s="287">
        <f t="shared" si="1"/>
        <v>18</v>
      </c>
      <c r="B29" s="288" t="str">
        <f>IF(基本情報入力シート!C57="","",基本情報入力シート!C57)</f>
        <v/>
      </c>
      <c r="C29" s="289" t="str">
        <f>IF(基本情報入力シート!M57="","",基本情報入力シート!M57)</f>
        <v/>
      </c>
      <c r="D29" s="289" t="str">
        <f>IF(基本情報入力シート!R57="","",基本情報入力シート!R57)</f>
        <v/>
      </c>
      <c r="E29" s="289" t="str">
        <f>IF(基本情報入力シート!W57="","",基本情報入力シート!W57)</f>
        <v/>
      </c>
      <c r="F29" s="289" t="str">
        <f>IF(基本情報入力シート!X57="","",基本情報入力シート!X57)</f>
        <v/>
      </c>
      <c r="G29" s="289" t="str">
        <f>IF(基本情報入力シート!Y57="","",基本情報入力シート!Y57)</f>
        <v/>
      </c>
      <c r="H29" s="21" t="s">
        <v>116</v>
      </c>
      <c r="I29" s="290" t="str">
        <f>IF(基本情報入力シート!Z57="","",基本情報入力シート!Z57)</f>
        <v/>
      </c>
      <c r="J29" s="291">
        <f>IF(基本情報入力シート!AA57="","",基本情報入力シート!AA57)</f>
        <v>10</v>
      </c>
      <c r="K29" s="292" t="str">
        <f>IF(G29="","",VLOOKUP(G29,【参考】数式用!$A$3:$B$28,2,FALSE))</f>
        <v/>
      </c>
      <c r="L29" s="293" t="s">
        <v>16</v>
      </c>
      <c r="M29" s="294">
        <v>6</v>
      </c>
      <c r="N29" s="295" t="s">
        <v>9</v>
      </c>
      <c r="O29" s="76">
        <v>2</v>
      </c>
      <c r="P29" s="296" t="s">
        <v>28</v>
      </c>
      <c r="Q29" s="294">
        <v>6</v>
      </c>
      <c r="R29" s="296" t="s">
        <v>9</v>
      </c>
      <c r="S29" s="294">
        <v>5</v>
      </c>
      <c r="T29" s="295" t="s">
        <v>64</v>
      </c>
      <c r="U29" s="297" t="s">
        <v>65</v>
      </c>
      <c r="V29" s="298">
        <f t="shared" si="5"/>
        <v>4</v>
      </c>
      <c r="W29" s="297" t="s">
        <v>66</v>
      </c>
      <c r="X29" s="299" t="str">
        <f t="shared" si="3"/>
        <v/>
      </c>
      <c r="Y29" s="299" t="str">
        <f t="shared" si="4"/>
        <v/>
      </c>
      <c r="Z29" s="101" t="s">
        <v>116</v>
      </c>
      <c r="AA29" s="22" t="s">
        <v>116</v>
      </c>
      <c r="AB29" s="118"/>
      <c r="AE29" s="118" t="str">
        <f t="shared" si="0"/>
        <v/>
      </c>
    </row>
    <row r="30" spans="1:31" ht="36.75" customHeight="1">
      <c r="A30" s="287">
        <f t="shared" si="1"/>
        <v>19</v>
      </c>
      <c r="B30" s="288" t="str">
        <f>IF(基本情報入力シート!C58="","",基本情報入力シート!C58)</f>
        <v/>
      </c>
      <c r="C30" s="289" t="str">
        <f>IF(基本情報入力シート!M58="","",基本情報入力シート!M58)</f>
        <v/>
      </c>
      <c r="D30" s="289" t="str">
        <f>IF(基本情報入力シート!R58="","",基本情報入力シート!R58)</f>
        <v/>
      </c>
      <c r="E30" s="289" t="str">
        <f>IF(基本情報入力シート!W58="","",基本情報入力シート!W58)</f>
        <v/>
      </c>
      <c r="F30" s="289" t="str">
        <f>IF(基本情報入力シート!X58="","",基本情報入力シート!X58)</f>
        <v/>
      </c>
      <c r="G30" s="289" t="str">
        <f>IF(基本情報入力シート!Y58="","",基本情報入力シート!Y58)</f>
        <v/>
      </c>
      <c r="H30" s="21" t="s">
        <v>116</v>
      </c>
      <c r="I30" s="290" t="str">
        <f>IF(基本情報入力シート!Z58="","",基本情報入力シート!Z58)</f>
        <v/>
      </c>
      <c r="J30" s="291">
        <f>IF(基本情報入力シート!AA58="","",基本情報入力シート!AA58)</f>
        <v>10</v>
      </c>
      <c r="K30" s="292" t="str">
        <f>IF(G30="","",VLOOKUP(G30,【参考】数式用!$A$3:$B$28,2,FALSE))</f>
        <v/>
      </c>
      <c r="L30" s="293" t="s">
        <v>16</v>
      </c>
      <c r="M30" s="294">
        <v>6</v>
      </c>
      <c r="N30" s="295" t="s">
        <v>9</v>
      </c>
      <c r="O30" s="76">
        <v>2</v>
      </c>
      <c r="P30" s="296" t="s">
        <v>28</v>
      </c>
      <c r="Q30" s="294">
        <v>6</v>
      </c>
      <c r="R30" s="296" t="s">
        <v>9</v>
      </c>
      <c r="S30" s="294">
        <v>5</v>
      </c>
      <c r="T30" s="295" t="s">
        <v>64</v>
      </c>
      <c r="U30" s="297" t="s">
        <v>18</v>
      </c>
      <c r="V30" s="298">
        <f t="shared" si="5"/>
        <v>4</v>
      </c>
      <c r="W30" s="297" t="s">
        <v>23</v>
      </c>
      <c r="X30" s="299" t="str">
        <f t="shared" si="3"/>
        <v/>
      </c>
      <c r="Y30" s="299" t="str">
        <f t="shared" si="4"/>
        <v/>
      </c>
      <c r="Z30" s="101" t="s">
        <v>116</v>
      </c>
      <c r="AA30" s="22" t="s">
        <v>116</v>
      </c>
      <c r="AB30" s="118"/>
      <c r="AE30" s="118" t="str">
        <f t="shared" si="0"/>
        <v/>
      </c>
    </row>
    <row r="31" spans="1:31" ht="36.75" customHeight="1">
      <c r="A31" s="287">
        <f t="shared" si="1"/>
        <v>20</v>
      </c>
      <c r="B31" s="288" t="str">
        <f>IF(基本情報入力シート!C59="","",基本情報入力シート!C59)</f>
        <v/>
      </c>
      <c r="C31" s="289" t="str">
        <f>IF(基本情報入力シート!M59="","",基本情報入力シート!M59)</f>
        <v/>
      </c>
      <c r="D31" s="289" t="str">
        <f>IF(基本情報入力シート!R59="","",基本情報入力シート!R59)</f>
        <v/>
      </c>
      <c r="E31" s="289" t="str">
        <f>IF(基本情報入力シート!W59="","",基本情報入力シート!W59)</f>
        <v/>
      </c>
      <c r="F31" s="289" t="str">
        <f>IF(基本情報入力シート!X59="","",基本情報入力シート!X59)</f>
        <v/>
      </c>
      <c r="G31" s="289" t="str">
        <f>IF(基本情報入力シート!Y59="","",基本情報入力シート!Y59)</f>
        <v/>
      </c>
      <c r="H31" s="21" t="s">
        <v>116</v>
      </c>
      <c r="I31" s="290" t="str">
        <f>IF(基本情報入力シート!Z59="","",基本情報入力シート!Z59)</f>
        <v/>
      </c>
      <c r="J31" s="291">
        <f>IF(基本情報入力シート!AA59="","",基本情報入力シート!AA59)</f>
        <v>10</v>
      </c>
      <c r="K31" s="292" t="str">
        <f>IF(G31="","",VLOOKUP(G31,【参考】数式用!$A$3:$B$28,2,FALSE))</f>
        <v/>
      </c>
      <c r="L31" s="293" t="s">
        <v>16</v>
      </c>
      <c r="M31" s="294">
        <v>6</v>
      </c>
      <c r="N31" s="295" t="s">
        <v>9</v>
      </c>
      <c r="O31" s="76">
        <v>2</v>
      </c>
      <c r="P31" s="296" t="s">
        <v>28</v>
      </c>
      <c r="Q31" s="294">
        <v>6</v>
      </c>
      <c r="R31" s="296" t="s">
        <v>9</v>
      </c>
      <c r="S31" s="294">
        <v>5</v>
      </c>
      <c r="T31" s="295" t="s">
        <v>64</v>
      </c>
      <c r="U31" s="297" t="s">
        <v>65</v>
      </c>
      <c r="V31" s="298">
        <f t="shared" si="5"/>
        <v>4</v>
      </c>
      <c r="W31" s="297" t="s">
        <v>66</v>
      </c>
      <c r="X31" s="299" t="str">
        <f t="shared" si="3"/>
        <v/>
      </c>
      <c r="Y31" s="299" t="str">
        <f t="shared" si="4"/>
        <v/>
      </c>
      <c r="Z31" s="101" t="s">
        <v>116</v>
      </c>
      <c r="AA31" s="22" t="s">
        <v>116</v>
      </c>
      <c r="AB31" s="118"/>
      <c r="AE31" s="118" t="str">
        <f t="shared" si="0"/>
        <v/>
      </c>
    </row>
    <row r="32" spans="1:31" ht="36.75" customHeight="1">
      <c r="A32" s="287">
        <f t="shared" si="1"/>
        <v>21</v>
      </c>
      <c r="B32" s="288" t="str">
        <f>IF(基本情報入力シート!C60="","",基本情報入力シート!C60)</f>
        <v/>
      </c>
      <c r="C32" s="289" t="str">
        <f>IF(基本情報入力シート!M60="","",基本情報入力シート!M60)</f>
        <v/>
      </c>
      <c r="D32" s="289" t="str">
        <f>IF(基本情報入力シート!R60="","",基本情報入力シート!R60)</f>
        <v/>
      </c>
      <c r="E32" s="289" t="str">
        <f>IF(基本情報入力シート!W60="","",基本情報入力シート!W60)</f>
        <v/>
      </c>
      <c r="F32" s="289" t="str">
        <f>IF(基本情報入力シート!X60="","",基本情報入力シート!X60)</f>
        <v/>
      </c>
      <c r="G32" s="289" t="str">
        <f>IF(基本情報入力シート!Y60="","",基本情報入力シート!Y60)</f>
        <v/>
      </c>
      <c r="H32" s="21" t="s">
        <v>116</v>
      </c>
      <c r="I32" s="290" t="str">
        <f>IF(基本情報入力シート!Z60="","",基本情報入力シート!Z60)</f>
        <v/>
      </c>
      <c r="J32" s="291">
        <f>IF(基本情報入力シート!AA60="","",基本情報入力シート!AA60)</f>
        <v>10</v>
      </c>
      <c r="K32" s="292" t="str">
        <f>IF(G32="","",VLOOKUP(G32,【参考】数式用!$A$3:$B$28,2,FALSE))</f>
        <v/>
      </c>
      <c r="L32" s="293" t="s">
        <v>16</v>
      </c>
      <c r="M32" s="294">
        <v>6</v>
      </c>
      <c r="N32" s="295" t="s">
        <v>9</v>
      </c>
      <c r="O32" s="76">
        <v>2</v>
      </c>
      <c r="P32" s="296" t="s">
        <v>28</v>
      </c>
      <c r="Q32" s="294">
        <v>6</v>
      </c>
      <c r="R32" s="296" t="s">
        <v>9</v>
      </c>
      <c r="S32" s="294">
        <v>5</v>
      </c>
      <c r="T32" s="295" t="s">
        <v>64</v>
      </c>
      <c r="U32" s="297" t="s">
        <v>18</v>
      </c>
      <c r="V32" s="298">
        <f t="shared" si="5"/>
        <v>4</v>
      </c>
      <c r="W32" s="297" t="s">
        <v>23</v>
      </c>
      <c r="X32" s="299" t="str">
        <f t="shared" si="3"/>
        <v/>
      </c>
      <c r="Y32" s="299" t="str">
        <f t="shared" si="4"/>
        <v/>
      </c>
      <c r="Z32" s="101" t="s">
        <v>116</v>
      </c>
      <c r="AA32" s="22" t="s">
        <v>116</v>
      </c>
      <c r="AB32" s="118"/>
      <c r="AE32" s="118" t="str">
        <f t="shared" si="0"/>
        <v/>
      </c>
    </row>
    <row r="33" spans="1:31" ht="36.75" customHeight="1">
      <c r="A33" s="287">
        <f t="shared" si="1"/>
        <v>22</v>
      </c>
      <c r="B33" s="288" t="str">
        <f>IF(基本情報入力シート!C61="","",基本情報入力シート!C61)</f>
        <v/>
      </c>
      <c r="C33" s="289" t="str">
        <f>IF(基本情報入力シート!M61="","",基本情報入力シート!M61)</f>
        <v/>
      </c>
      <c r="D33" s="289" t="str">
        <f>IF(基本情報入力シート!R61="","",基本情報入力シート!R61)</f>
        <v/>
      </c>
      <c r="E33" s="289" t="str">
        <f>IF(基本情報入力シート!W61="","",基本情報入力シート!W61)</f>
        <v/>
      </c>
      <c r="F33" s="289" t="str">
        <f>IF(基本情報入力シート!X61="","",基本情報入力シート!X61)</f>
        <v/>
      </c>
      <c r="G33" s="289" t="str">
        <f>IF(基本情報入力シート!Y61="","",基本情報入力シート!Y61)</f>
        <v/>
      </c>
      <c r="H33" s="21" t="s">
        <v>116</v>
      </c>
      <c r="I33" s="290" t="str">
        <f>IF(基本情報入力シート!Z61="","",基本情報入力シート!Z61)</f>
        <v/>
      </c>
      <c r="J33" s="291">
        <f>IF(基本情報入力シート!AA61="","",基本情報入力シート!AA61)</f>
        <v>10</v>
      </c>
      <c r="K33" s="292" t="str">
        <f>IF(G33="","",VLOOKUP(G33,【参考】数式用!$A$3:$B$28,2,FALSE))</f>
        <v/>
      </c>
      <c r="L33" s="293" t="s">
        <v>16</v>
      </c>
      <c r="M33" s="294">
        <v>6</v>
      </c>
      <c r="N33" s="295" t="s">
        <v>9</v>
      </c>
      <c r="O33" s="76">
        <v>2</v>
      </c>
      <c r="P33" s="296" t="s">
        <v>28</v>
      </c>
      <c r="Q33" s="294">
        <v>6</v>
      </c>
      <c r="R33" s="296" t="s">
        <v>9</v>
      </c>
      <c r="S33" s="294">
        <v>5</v>
      </c>
      <c r="T33" s="295" t="s">
        <v>64</v>
      </c>
      <c r="U33" s="297" t="s">
        <v>65</v>
      </c>
      <c r="V33" s="298">
        <f t="shared" si="5"/>
        <v>4</v>
      </c>
      <c r="W33" s="297" t="s">
        <v>66</v>
      </c>
      <c r="X33" s="299" t="str">
        <f t="shared" si="3"/>
        <v/>
      </c>
      <c r="Y33" s="299" t="str">
        <f t="shared" si="4"/>
        <v/>
      </c>
      <c r="Z33" s="101" t="s">
        <v>116</v>
      </c>
      <c r="AA33" s="22" t="s">
        <v>116</v>
      </c>
      <c r="AB33" s="118"/>
      <c r="AE33" s="118" t="str">
        <f t="shared" si="0"/>
        <v/>
      </c>
    </row>
    <row r="34" spans="1:31" ht="36.75" customHeight="1">
      <c r="A34" s="287">
        <f t="shared" si="1"/>
        <v>23</v>
      </c>
      <c r="B34" s="288" t="str">
        <f>IF(基本情報入力シート!C62="","",基本情報入力シート!C62)</f>
        <v/>
      </c>
      <c r="C34" s="289" t="str">
        <f>IF(基本情報入力シート!M62="","",基本情報入力シート!M62)</f>
        <v/>
      </c>
      <c r="D34" s="289" t="str">
        <f>IF(基本情報入力シート!R62="","",基本情報入力シート!R62)</f>
        <v/>
      </c>
      <c r="E34" s="289" t="str">
        <f>IF(基本情報入力シート!W62="","",基本情報入力シート!W62)</f>
        <v/>
      </c>
      <c r="F34" s="289" t="str">
        <f>IF(基本情報入力シート!X62="","",基本情報入力シート!X62)</f>
        <v/>
      </c>
      <c r="G34" s="289" t="str">
        <f>IF(基本情報入力シート!Y62="","",基本情報入力シート!Y62)</f>
        <v/>
      </c>
      <c r="H34" s="21" t="s">
        <v>116</v>
      </c>
      <c r="I34" s="290" t="str">
        <f>IF(基本情報入力シート!Z62="","",基本情報入力シート!Z62)</f>
        <v/>
      </c>
      <c r="J34" s="291">
        <f>IF(基本情報入力シート!AA62="","",基本情報入力シート!AA62)</f>
        <v>10</v>
      </c>
      <c r="K34" s="292" t="str">
        <f>IF(G34="","",VLOOKUP(G34,【参考】数式用!$A$3:$B$28,2,FALSE))</f>
        <v/>
      </c>
      <c r="L34" s="293" t="s">
        <v>16</v>
      </c>
      <c r="M34" s="294">
        <v>6</v>
      </c>
      <c r="N34" s="295" t="s">
        <v>9</v>
      </c>
      <c r="O34" s="76">
        <v>2</v>
      </c>
      <c r="P34" s="296" t="s">
        <v>28</v>
      </c>
      <c r="Q34" s="294">
        <v>6</v>
      </c>
      <c r="R34" s="296" t="s">
        <v>9</v>
      </c>
      <c r="S34" s="294">
        <v>5</v>
      </c>
      <c r="T34" s="295" t="s">
        <v>64</v>
      </c>
      <c r="U34" s="297" t="s">
        <v>18</v>
      </c>
      <c r="V34" s="298">
        <f t="shared" si="5"/>
        <v>4</v>
      </c>
      <c r="W34" s="297" t="s">
        <v>23</v>
      </c>
      <c r="X34" s="299" t="str">
        <f t="shared" si="3"/>
        <v/>
      </c>
      <c r="Y34" s="299" t="str">
        <f t="shared" si="4"/>
        <v/>
      </c>
      <c r="Z34" s="101" t="s">
        <v>116</v>
      </c>
      <c r="AA34" s="22" t="s">
        <v>116</v>
      </c>
      <c r="AB34" s="118"/>
      <c r="AE34" s="118" t="str">
        <f t="shared" si="0"/>
        <v/>
      </c>
    </row>
    <row r="35" spans="1:31" ht="36.75" customHeight="1">
      <c r="A35" s="287">
        <f t="shared" si="1"/>
        <v>24</v>
      </c>
      <c r="B35" s="288" t="str">
        <f>IF(基本情報入力シート!C63="","",基本情報入力シート!C63)</f>
        <v/>
      </c>
      <c r="C35" s="289" t="str">
        <f>IF(基本情報入力シート!M63="","",基本情報入力シート!M63)</f>
        <v/>
      </c>
      <c r="D35" s="289" t="str">
        <f>IF(基本情報入力シート!R63="","",基本情報入力シート!R63)</f>
        <v/>
      </c>
      <c r="E35" s="289" t="str">
        <f>IF(基本情報入力シート!W63="","",基本情報入力シート!W63)</f>
        <v/>
      </c>
      <c r="F35" s="289" t="str">
        <f>IF(基本情報入力シート!X63="","",基本情報入力シート!X63)</f>
        <v/>
      </c>
      <c r="G35" s="289" t="str">
        <f>IF(基本情報入力シート!Y63="","",基本情報入力シート!Y63)</f>
        <v/>
      </c>
      <c r="H35" s="21" t="s">
        <v>116</v>
      </c>
      <c r="I35" s="290" t="str">
        <f>IF(基本情報入力シート!Z63="","",基本情報入力シート!Z63)</f>
        <v/>
      </c>
      <c r="J35" s="291">
        <f>IF(基本情報入力シート!AA63="","",基本情報入力シート!AA63)</f>
        <v>10</v>
      </c>
      <c r="K35" s="292" t="str">
        <f>IF(G35="","",VLOOKUP(G35,【参考】数式用!$A$3:$B$28,2,FALSE))</f>
        <v/>
      </c>
      <c r="L35" s="293" t="s">
        <v>16</v>
      </c>
      <c r="M35" s="294">
        <v>6</v>
      </c>
      <c r="N35" s="295" t="s">
        <v>9</v>
      </c>
      <c r="O35" s="76">
        <v>2</v>
      </c>
      <c r="P35" s="296" t="s">
        <v>28</v>
      </c>
      <c r="Q35" s="294">
        <v>6</v>
      </c>
      <c r="R35" s="296" t="s">
        <v>9</v>
      </c>
      <c r="S35" s="294">
        <v>5</v>
      </c>
      <c r="T35" s="295" t="s">
        <v>64</v>
      </c>
      <c r="U35" s="297" t="s">
        <v>65</v>
      </c>
      <c r="V35" s="298">
        <f t="shared" si="5"/>
        <v>4</v>
      </c>
      <c r="W35" s="297" t="s">
        <v>66</v>
      </c>
      <c r="X35" s="299" t="str">
        <f t="shared" si="3"/>
        <v/>
      </c>
      <c r="Y35" s="299" t="str">
        <f t="shared" si="4"/>
        <v/>
      </c>
      <c r="Z35" s="101" t="s">
        <v>116</v>
      </c>
      <c r="AA35" s="22" t="s">
        <v>116</v>
      </c>
      <c r="AB35" s="118"/>
      <c r="AE35" s="118" t="str">
        <f t="shared" si="0"/>
        <v/>
      </c>
    </row>
    <row r="36" spans="1:31" ht="36.75" customHeight="1">
      <c r="A36" s="287">
        <f t="shared" si="1"/>
        <v>25</v>
      </c>
      <c r="B36" s="288" t="str">
        <f>IF(基本情報入力シート!C64="","",基本情報入力シート!C64)</f>
        <v/>
      </c>
      <c r="C36" s="289" t="str">
        <f>IF(基本情報入力シート!M64="","",基本情報入力シート!M64)</f>
        <v/>
      </c>
      <c r="D36" s="289" t="str">
        <f>IF(基本情報入力シート!R64="","",基本情報入力シート!R64)</f>
        <v/>
      </c>
      <c r="E36" s="289" t="str">
        <f>IF(基本情報入力シート!W64="","",基本情報入力シート!W64)</f>
        <v/>
      </c>
      <c r="F36" s="289" t="str">
        <f>IF(基本情報入力シート!X64="","",基本情報入力シート!X64)</f>
        <v/>
      </c>
      <c r="G36" s="289" t="str">
        <f>IF(基本情報入力シート!Y64="","",基本情報入力シート!Y64)</f>
        <v/>
      </c>
      <c r="H36" s="21" t="s">
        <v>116</v>
      </c>
      <c r="I36" s="290" t="str">
        <f>IF(基本情報入力シート!Z64="","",基本情報入力シート!Z64)</f>
        <v/>
      </c>
      <c r="J36" s="291">
        <f>IF(基本情報入力シート!AA64="","",基本情報入力シート!AA64)</f>
        <v>10</v>
      </c>
      <c r="K36" s="292" t="str">
        <f>IF(G36="","",VLOOKUP(G36,【参考】数式用!$A$3:$B$28,2,FALSE))</f>
        <v/>
      </c>
      <c r="L36" s="293" t="s">
        <v>16</v>
      </c>
      <c r="M36" s="294">
        <v>6</v>
      </c>
      <c r="N36" s="295" t="s">
        <v>9</v>
      </c>
      <c r="O36" s="76">
        <v>2</v>
      </c>
      <c r="P36" s="296" t="s">
        <v>28</v>
      </c>
      <c r="Q36" s="294">
        <v>6</v>
      </c>
      <c r="R36" s="296" t="s">
        <v>9</v>
      </c>
      <c r="S36" s="294">
        <v>5</v>
      </c>
      <c r="T36" s="295" t="s">
        <v>64</v>
      </c>
      <c r="U36" s="297" t="s">
        <v>18</v>
      </c>
      <c r="V36" s="298">
        <f t="shared" si="5"/>
        <v>4</v>
      </c>
      <c r="W36" s="297" t="s">
        <v>23</v>
      </c>
      <c r="X36" s="299" t="str">
        <f t="shared" si="3"/>
        <v/>
      </c>
      <c r="Y36" s="299" t="str">
        <f t="shared" si="4"/>
        <v/>
      </c>
      <c r="Z36" s="101" t="s">
        <v>116</v>
      </c>
      <c r="AA36" s="22" t="s">
        <v>116</v>
      </c>
      <c r="AB36" s="118"/>
      <c r="AE36" s="118" t="str">
        <f t="shared" si="0"/>
        <v/>
      </c>
    </row>
    <row r="37" spans="1:31" ht="36.75" customHeight="1">
      <c r="A37" s="287">
        <f t="shared" si="1"/>
        <v>26</v>
      </c>
      <c r="B37" s="288" t="str">
        <f>IF(基本情報入力シート!C65="","",基本情報入力シート!C65)</f>
        <v/>
      </c>
      <c r="C37" s="289" t="str">
        <f>IF(基本情報入力シート!M65="","",基本情報入力シート!M65)</f>
        <v/>
      </c>
      <c r="D37" s="289" t="str">
        <f>IF(基本情報入力シート!R65="","",基本情報入力シート!R65)</f>
        <v/>
      </c>
      <c r="E37" s="289" t="str">
        <f>IF(基本情報入力シート!W65="","",基本情報入力シート!W65)</f>
        <v/>
      </c>
      <c r="F37" s="289" t="str">
        <f>IF(基本情報入力シート!X65="","",基本情報入力シート!X65)</f>
        <v/>
      </c>
      <c r="G37" s="289" t="str">
        <f>IF(基本情報入力シート!Y65="","",基本情報入力シート!Y65)</f>
        <v/>
      </c>
      <c r="H37" s="21" t="s">
        <v>116</v>
      </c>
      <c r="I37" s="290" t="str">
        <f>IF(基本情報入力シート!Z65="","",基本情報入力シート!Z65)</f>
        <v/>
      </c>
      <c r="J37" s="291">
        <f>IF(基本情報入力シート!AA65="","",基本情報入力シート!AA65)</f>
        <v>10</v>
      </c>
      <c r="K37" s="292" t="str">
        <f>IF(G37="","",VLOOKUP(G37,【参考】数式用!$A$3:$B$28,2,FALSE))</f>
        <v/>
      </c>
      <c r="L37" s="293" t="s">
        <v>16</v>
      </c>
      <c r="M37" s="294">
        <v>6</v>
      </c>
      <c r="N37" s="295" t="s">
        <v>9</v>
      </c>
      <c r="O37" s="76">
        <v>2</v>
      </c>
      <c r="P37" s="296" t="s">
        <v>28</v>
      </c>
      <c r="Q37" s="294">
        <v>6</v>
      </c>
      <c r="R37" s="296" t="s">
        <v>9</v>
      </c>
      <c r="S37" s="294">
        <v>5</v>
      </c>
      <c r="T37" s="295" t="s">
        <v>64</v>
      </c>
      <c r="U37" s="297" t="s">
        <v>65</v>
      </c>
      <c r="V37" s="298">
        <f t="shared" si="5"/>
        <v>4</v>
      </c>
      <c r="W37" s="297" t="s">
        <v>66</v>
      </c>
      <c r="X37" s="299" t="str">
        <f t="shared" si="3"/>
        <v/>
      </c>
      <c r="Y37" s="299" t="str">
        <f t="shared" si="4"/>
        <v/>
      </c>
      <c r="Z37" s="101" t="s">
        <v>116</v>
      </c>
      <c r="AA37" s="22" t="s">
        <v>116</v>
      </c>
      <c r="AB37" s="118"/>
      <c r="AE37" s="118" t="str">
        <f t="shared" si="0"/>
        <v/>
      </c>
    </row>
    <row r="38" spans="1:31" ht="36.75" customHeight="1">
      <c r="A38" s="287">
        <f t="shared" si="1"/>
        <v>27</v>
      </c>
      <c r="B38" s="288" t="str">
        <f>IF(基本情報入力シート!C66="","",基本情報入力シート!C66)</f>
        <v/>
      </c>
      <c r="C38" s="289" t="str">
        <f>IF(基本情報入力シート!M66="","",基本情報入力シート!M66)</f>
        <v/>
      </c>
      <c r="D38" s="289" t="str">
        <f>IF(基本情報入力シート!R66="","",基本情報入力シート!R66)</f>
        <v/>
      </c>
      <c r="E38" s="289" t="str">
        <f>IF(基本情報入力シート!W66="","",基本情報入力シート!W66)</f>
        <v/>
      </c>
      <c r="F38" s="289" t="str">
        <f>IF(基本情報入力シート!X66="","",基本情報入力シート!X66)</f>
        <v/>
      </c>
      <c r="G38" s="289" t="str">
        <f>IF(基本情報入力シート!Y66="","",基本情報入力シート!Y66)</f>
        <v/>
      </c>
      <c r="H38" s="21" t="s">
        <v>116</v>
      </c>
      <c r="I38" s="290" t="str">
        <f>IF(基本情報入力シート!Z66="","",基本情報入力シート!Z66)</f>
        <v/>
      </c>
      <c r="J38" s="291">
        <f>IF(基本情報入力シート!AA66="","",基本情報入力シート!AA66)</f>
        <v>10</v>
      </c>
      <c r="K38" s="292" t="str">
        <f>IF(G38="","",VLOOKUP(G38,【参考】数式用!$A$3:$B$28,2,FALSE))</f>
        <v/>
      </c>
      <c r="L38" s="293" t="s">
        <v>16</v>
      </c>
      <c r="M38" s="294">
        <v>6</v>
      </c>
      <c r="N38" s="295" t="s">
        <v>9</v>
      </c>
      <c r="O38" s="76">
        <v>2</v>
      </c>
      <c r="P38" s="296" t="s">
        <v>28</v>
      </c>
      <c r="Q38" s="294">
        <v>6</v>
      </c>
      <c r="R38" s="296" t="s">
        <v>9</v>
      </c>
      <c r="S38" s="294">
        <v>5</v>
      </c>
      <c r="T38" s="295" t="s">
        <v>64</v>
      </c>
      <c r="U38" s="297" t="s">
        <v>18</v>
      </c>
      <c r="V38" s="298">
        <f t="shared" si="5"/>
        <v>4</v>
      </c>
      <c r="W38" s="297" t="s">
        <v>23</v>
      </c>
      <c r="X38" s="299" t="str">
        <f t="shared" si="3"/>
        <v/>
      </c>
      <c r="Y38" s="299" t="str">
        <f t="shared" si="4"/>
        <v/>
      </c>
      <c r="Z38" s="101" t="s">
        <v>116</v>
      </c>
      <c r="AA38" s="22" t="s">
        <v>116</v>
      </c>
      <c r="AB38" s="118"/>
      <c r="AE38" s="118" t="str">
        <f t="shared" si="0"/>
        <v/>
      </c>
    </row>
    <row r="39" spans="1:31" ht="36.75" customHeight="1">
      <c r="A39" s="287">
        <f t="shared" si="1"/>
        <v>28</v>
      </c>
      <c r="B39" s="288" t="str">
        <f>IF(基本情報入力シート!C67="","",基本情報入力シート!C67)</f>
        <v/>
      </c>
      <c r="C39" s="289" t="str">
        <f>IF(基本情報入力シート!M67="","",基本情報入力シート!M67)</f>
        <v/>
      </c>
      <c r="D39" s="289" t="str">
        <f>IF(基本情報入力シート!R67="","",基本情報入力シート!R67)</f>
        <v/>
      </c>
      <c r="E39" s="289" t="str">
        <f>IF(基本情報入力シート!W67="","",基本情報入力シート!W67)</f>
        <v/>
      </c>
      <c r="F39" s="289" t="str">
        <f>IF(基本情報入力シート!X67="","",基本情報入力シート!X67)</f>
        <v/>
      </c>
      <c r="G39" s="289" t="str">
        <f>IF(基本情報入力シート!Y67="","",基本情報入力シート!Y67)</f>
        <v/>
      </c>
      <c r="H39" s="21" t="s">
        <v>116</v>
      </c>
      <c r="I39" s="290" t="str">
        <f>IF(基本情報入力シート!Z67="","",基本情報入力シート!Z67)</f>
        <v/>
      </c>
      <c r="J39" s="291">
        <f>IF(基本情報入力シート!AA67="","",基本情報入力シート!AA67)</f>
        <v>10</v>
      </c>
      <c r="K39" s="292" t="str">
        <f>IF(G39="","",VLOOKUP(G39,【参考】数式用!$A$3:$B$28,2,FALSE))</f>
        <v/>
      </c>
      <c r="L39" s="293" t="s">
        <v>16</v>
      </c>
      <c r="M39" s="294">
        <v>6</v>
      </c>
      <c r="N39" s="295" t="s">
        <v>9</v>
      </c>
      <c r="O39" s="76">
        <v>2</v>
      </c>
      <c r="P39" s="296" t="s">
        <v>28</v>
      </c>
      <c r="Q39" s="294">
        <v>6</v>
      </c>
      <c r="R39" s="296" t="s">
        <v>9</v>
      </c>
      <c r="S39" s="294">
        <v>5</v>
      </c>
      <c r="T39" s="295" t="s">
        <v>64</v>
      </c>
      <c r="U39" s="297" t="s">
        <v>65</v>
      </c>
      <c r="V39" s="298">
        <f t="shared" si="5"/>
        <v>4</v>
      </c>
      <c r="W39" s="297" t="s">
        <v>66</v>
      </c>
      <c r="X39" s="299" t="str">
        <f t="shared" si="3"/>
        <v/>
      </c>
      <c r="Y39" s="299" t="str">
        <f t="shared" si="4"/>
        <v/>
      </c>
      <c r="Z39" s="101" t="s">
        <v>116</v>
      </c>
      <c r="AA39" s="22" t="s">
        <v>116</v>
      </c>
      <c r="AB39" s="118"/>
      <c r="AE39" s="118" t="str">
        <f t="shared" si="0"/>
        <v/>
      </c>
    </row>
    <row r="40" spans="1:31" ht="36.75" customHeight="1">
      <c r="A40" s="287">
        <f t="shared" si="1"/>
        <v>29</v>
      </c>
      <c r="B40" s="288" t="str">
        <f>IF(基本情報入力シート!C68="","",基本情報入力シート!C68)</f>
        <v/>
      </c>
      <c r="C40" s="289" t="str">
        <f>IF(基本情報入力シート!M68="","",基本情報入力シート!M68)</f>
        <v/>
      </c>
      <c r="D40" s="289" t="str">
        <f>IF(基本情報入力シート!R68="","",基本情報入力シート!R68)</f>
        <v/>
      </c>
      <c r="E40" s="289" t="str">
        <f>IF(基本情報入力シート!W68="","",基本情報入力シート!W68)</f>
        <v/>
      </c>
      <c r="F40" s="289" t="str">
        <f>IF(基本情報入力シート!X68="","",基本情報入力シート!X68)</f>
        <v/>
      </c>
      <c r="G40" s="289" t="str">
        <f>IF(基本情報入力シート!Y68="","",基本情報入力シート!Y68)</f>
        <v/>
      </c>
      <c r="H40" s="21" t="s">
        <v>116</v>
      </c>
      <c r="I40" s="290" t="str">
        <f>IF(基本情報入力シート!Z68="","",基本情報入力シート!Z68)</f>
        <v/>
      </c>
      <c r="J40" s="291">
        <f>IF(基本情報入力シート!AA68="","",基本情報入力シート!AA68)</f>
        <v>10</v>
      </c>
      <c r="K40" s="292" t="str">
        <f>IF(G40="","",VLOOKUP(G40,【参考】数式用!$A$3:$B$28,2,FALSE))</f>
        <v/>
      </c>
      <c r="L40" s="293" t="s">
        <v>16</v>
      </c>
      <c r="M40" s="294">
        <v>6</v>
      </c>
      <c r="N40" s="295" t="s">
        <v>9</v>
      </c>
      <c r="O40" s="76">
        <v>2</v>
      </c>
      <c r="P40" s="296" t="s">
        <v>28</v>
      </c>
      <c r="Q40" s="294">
        <v>6</v>
      </c>
      <c r="R40" s="296" t="s">
        <v>9</v>
      </c>
      <c r="S40" s="294">
        <v>5</v>
      </c>
      <c r="T40" s="295" t="s">
        <v>64</v>
      </c>
      <c r="U40" s="297" t="s">
        <v>18</v>
      </c>
      <c r="V40" s="298">
        <f t="shared" si="5"/>
        <v>4</v>
      </c>
      <c r="W40" s="297" t="s">
        <v>23</v>
      </c>
      <c r="X40" s="299" t="str">
        <f t="shared" si="3"/>
        <v/>
      </c>
      <c r="Y40" s="299" t="str">
        <f t="shared" si="4"/>
        <v/>
      </c>
      <c r="Z40" s="101" t="s">
        <v>116</v>
      </c>
      <c r="AA40" s="22" t="s">
        <v>116</v>
      </c>
      <c r="AB40" s="118"/>
      <c r="AE40" s="118" t="str">
        <f t="shared" si="0"/>
        <v/>
      </c>
    </row>
    <row r="41" spans="1:31" ht="36.75" customHeight="1">
      <c r="A41" s="287">
        <f t="shared" si="1"/>
        <v>30</v>
      </c>
      <c r="B41" s="288" t="str">
        <f>IF(基本情報入力シート!C69="","",基本情報入力シート!C69)</f>
        <v/>
      </c>
      <c r="C41" s="289" t="str">
        <f>IF(基本情報入力シート!M69="","",基本情報入力シート!M69)</f>
        <v/>
      </c>
      <c r="D41" s="289" t="str">
        <f>IF(基本情報入力シート!R69="","",基本情報入力シート!R69)</f>
        <v/>
      </c>
      <c r="E41" s="289" t="str">
        <f>IF(基本情報入力シート!W69="","",基本情報入力シート!W69)</f>
        <v/>
      </c>
      <c r="F41" s="289" t="str">
        <f>IF(基本情報入力シート!X69="","",基本情報入力シート!X69)</f>
        <v/>
      </c>
      <c r="G41" s="289" t="str">
        <f>IF(基本情報入力シート!Y69="","",基本情報入力シート!Y69)</f>
        <v/>
      </c>
      <c r="H41" s="21" t="s">
        <v>116</v>
      </c>
      <c r="I41" s="290" t="str">
        <f>IF(基本情報入力シート!Z69="","",基本情報入力シート!Z69)</f>
        <v/>
      </c>
      <c r="J41" s="291">
        <f>IF(基本情報入力シート!AA69="","",基本情報入力シート!AA69)</f>
        <v>10</v>
      </c>
      <c r="K41" s="292" t="str">
        <f>IF(G41="","",VLOOKUP(G41,【参考】数式用!$A$3:$B$28,2,FALSE))</f>
        <v/>
      </c>
      <c r="L41" s="293" t="s">
        <v>16</v>
      </c>
      <c r="M41" s="294">
        <v>6</v>
      </c>
      <c r="N41" s="295" t="s">
        <v>9</v>
      </c>
      <c r="O41" s="76">
        <v>2</v>
      </c>
      <c r="P41" s="296" t="s">
        <v>28</v>
      </c>
      <c r="Q41" s="294">
        <v>6</v>
      </c>
      <c r="R41" s="296" t="s">
        <v>9</v>
      </c>
      <c r="S41" s="294">
        <v>5</v>
      </c>
      <c r="T41" s="295" t="s">
        <v>64</v>
      </c>
      <c r="U41" s="297" t="s">
        <v>65</v>
      </c>
      <c r="V41" s="298">
        <f t="shared" si="5"/>
        <v>4</v>
      </c>
      <c r="W41" s="297" t="s">
        <v>66</v>
      </c>
      <c r="X41" s="299" t="str">
        <f t="shared" si="3"/>
        <v/>
      </c>
      <c r="Y41" s="299" t="str">
        <f t="shared" si="4"/>
        <v/>
      </c>
      <c r="Z41" s="101" t="s">
        <v>116</v>
      </c>
      <c r="AA41" s="22" t="s">
        <v>116</v>
      </c>
      <c r="AB41" s="118"/>
      <c r="AE41" s="118" t="str">
        <f t="shared" si="0"/>
        <v/>
      </c>
    </row>
    <row r="42" spans="1:31" ht="36.75" customHeight="1">
      <c r="A42" s="287">
        <f t="shared" si="1"/>
        <v>31</v>
      </c>
      <c r="B42" s="288" t="str">
        <f>IF(基本情報入力シート!C70="","",基本情報入力シート!C70)</f>
        <v/>
      </c>
      <c r="C42" s="289" t="str">
        <f>IF(基本情報入力シート!M70="","",基本情報入力シート!M70)</f>
        <v/>
      </c>
      <c r="D42" s="289" t="str">
        <f>IF(基本情報入力シート!R70="","",基本情報入力シート!R70)</f>
        <v/>
      </c>
      <c r="E42" s="289" t="str">
        <f>IF(基本情報入力シート!W70="","",基本情報入力シート!W70)</f>
        <v/>
      </c>
      <c r="F42" s="289" t="str">
        <f>IF(基本情報入力シート!X70="","",基本情報入力シート!X70)</f>
        <v/>
      </c>
      <c r="G42" s="289" t="str">
        <f>IF(基本情報入力シート!Y70="","",基本情報入力シート!Y70)</f>
        <v/>
      </c>
      <c r="H42" s="21" t="s">
        <v>116</v>
      </c>
      <c r="I42" s="290" t="str">
        <f>IF(基本情報入力シート!Z70="","",基本情報入力シート!Z70)</f>
        <v/>
      </c>
      <c r="J42" s="291">
        <f>IF(基本情報入力シート!AA70="","",基本情報入力シート!AA70)</f>
        <v>10</v>
      </c>
      <c r="K42" s="292" t="str">
        <f>IF(G42="","",VLOOKUP(G42,【参考】数式用!$A$3:$B$28,2,FALSE))</f>
        <v/>
      </c>
      <c r="L42" s="293" t="s">
        <v>16</v>
      </c>
      <c r="M42" s="294">
        <v>6</v>
      </c>
      <c r="N42" s="295" t="s">
        <v>9</v>
      </c>
      <c r="O42" s="76">
        <v>2</v>
      </c>
      <c r="P42" s="296" t="s">
        <v>28</v>
      </c>
      <c r="Q42" s="294">
        <v>6</v>
      </c>
      <c r="R42" s="296" t="s">
        <v>9</v>
      </c>
      <c r="S42" s="294">
        <v>5</v>
      </c>
      <c r="T42" s="295" t="s">
        <v>64</v>
      </c>
      <c r="U42" s="297" t="s">
        <v>18</v>
      </c>
      <c r="V42" s="298">
        <f t="shared" si="5"/>
        <v>4</v>
      </c>
      <c r="W42" s="297" t="s">
        <v>23</v>
      </c>
      <c r="X42" s="299" t="str">
        <f t="shared" si="3"/>
        <v/>
      </c>
      <c r="Y42" s="299" t="str">
        <f t="shared" si="4"/>
        <v/>
      </c>
      <c r="Z42" s="101" t="s">
        <v>116</v>
      </c>
      <c r="AA42" s="22" t="s">
        <v>116</v>
      </c>
      <c r="AB42" s="118"/>
      <c r="AE42" s="118" t="str">
        <f t="shared" si="0"/>
        <v/>
      </c>
    </row>
    <row r="43" spans="1:31" ht="36.75" customHeight="1">
      <c r="A43" s="287">
        <f t="shared" si="1"/>
        <v>32</v>
      </c>
      <c r="B43" s="288" t="str">
        <f>IF(基本情報入力シート!C71="","",基本情報入力シート!C71)</f>
        <v/>
      </c>
      <c r="C43" s="289" t="str">
        <f>IF(基本情報入力シート!M71="","",基本情報入力シート!M71)</f>
        <v/>
      </c>
      <c r="D43" s="289" t="str">
        <f>IF(基本情報入力シート!R71="","",基本情報入力シート!R71)</f>
        <v/>
      </c>
      <c r="E43" s="289" t="str">
        <f>IF(基本情報入力シート!W71="","",基本情報入力シート!W71)</f>
        <v/>
      </c>
      <c r="F43" s="289" t="str">
        <f>IF(基本情報入力シート!X71="","",基本情報入力シート!X71)</f>
        <v/>
      </c>
      <c r="G43" s="289" t="str">
        <f>IF(基本情報入力シート!Y71="","",基本情報入力シート!Y71)</f>
        <v/>
      </c>
      <c r="H43" s="21" t="s">
        <v>116</v>
      </c>
      <c r="I43" s="290" t="str">
        <f>IF(基本情報入力シート!Z71="","",基本情報入力シート!Z71)</f>
        <v/>
      </c>
      <c r="J43" s="291">
        <f>IF(基本情報入力シート!AA71="","",基本情報入力シート!AA71)</f>
        <v>10</v>
      </c>
      <c r="K43" s="292" t="str">
        <f>IF(G43="","",VLOOKUP(G43,【参考】数式用!$A$3:$B$28,2,FALSE))</f>
        <v/>
      </c>
      <c r="L43" s="293" t="s">
        <v>16</v>
      </c>
      <c r="M43" s="294">
        <v>6</v>
      </c>
      <c r="N43" s="295" t="s">
        <v>9</v>
      </c>
      <c r="O43" s="76">
        <v>2</v>
      </c>
      <c r="P43" s="296" t="s">
        <v>28</v>
      </c>
      <c r="Q43" s="294">
        <v>6</v>
      </c>
      <c r="R43" s="296" t="s">
        <v>9</v>
      </c>
      <c r="S43" s="294">
        <v>5</v>
      </c>
      <c r="T43" s="295" t="s">
        <v>64</v>
      </c>
      <c r="U43" s="297" t="s">
        <v>65</v>
      </c>
      <c r="V43" s="298">
        <f t="shared" si="5"/>
        <v>4</v>
      </c>
      <c r="W43" s="297" t="s">
        <v>66</v>
      </c>
      <c r="X43" s="299" t="str">
        <f t="shared" si="3"/>
        <v/>
      </c>
      <c r="Y43" s="299" t="str">
        <f t="shared" si="4"/>
        <v/>
      </c>
      <c r="Z43" s="101" t="s">
        <v>116</v>
      </c>
      <c r="AA43" s="22" t="s">
        <v>116</v>
      </c>
      <c r="AB43" s="118"/>
      <c r="AE43" s="118" t="str">
        <f t="shared" si="0"/>
        <v/>
      </c>
    </row>
    <row r="44" spans="1:31" ht="36.75" customHeight="1">
      <c r="A44" s="287">
        <f t="shared" si="1"/>
        <v>33</v>
      </c>
      <c r="B44" s="288" t="str">
        <f>IF(基本情報入力シート!C72="","",基本情報入力シート!C72)</f>
        <v/>
      </c>
      <c r="C44" s="289" t="str">
        <f>IF(基本情報入力シート!M72="","",基本情報入力シート!M72)</f>
        <v/>
      </c>
      <c r="D44" s="289" t="str">
        <f>IF(基本情報入力シート!R72="","",基本情報入力シート!R72)</f>
        <v/>
      </c>
      <c r="E44" s="289" t="str">
        <f>IF(基本情報入力シート!W72="","",基本情報入力シート!W72)</f>
        <v/>
      </c>
      <c r="F44" s="289" t="str">
        <f>IF(基本情報入力シート!X72="","",基本情報入力シート!X72)</f>
        <v/>
      </c>
      <c r="G44" s="289" t="str">
        <f>IF(基本情報入力シート!Y72="","",基本情報入力シート!Y72)</f>
        <v/>
      </c>
      <c r="H44" s="21" t="s">
        <v>116</v>
      </c>
      <c r="I44" s="290" t="str">
        <f>IF(基本情報入力シート!Z72="","",基本情報入力シート!Z72)</f>
        <v/>
      </c>
      <c r="J44" s="291">
        <f>IF(基本情報入力シート!AA72="","",基本情報入力シート!AA72)</f>
        <v>10</v>
      </c>
      <c r="K44" s="292" t="str">
        <f>IF(G44="","",VLOOKUP(G44,【参考】数式用!$A$3:$B$28,2,FALSE))</f>
        <v/>
      </c>
      <c r="L44" s="293" t="s">
        <v>16</v>
      </c>
      <c r="M44" s="294">
        <v>6</v>
      </c>
      <c r="N44" s="295" t="s">
        <v>9</v>
      </c>
      <c r="O44" s="76">
        <v>2</v>
      </c>
      <c r="P44" s="296" t="s">
        <v>28</v>
      </c>
      <c r="Q44" s="294">
        <v>6</v>
      </c>
      <c r="R44" s="296" t="s">
        <v>9</v>
      </c>
      <c r="S44" s="294">
        <v>5</v>
      </c>
      <c r="T44" s="295" t="s">
        <v>64</v>
      </c>
      <c r="U44" s="297" t="s">
        <v>18</v>
      </c>
      <c r="V44" s="298">
        <f t="shared" si="5"/>
        <v>4</v>
      </c>
      <c r="W44" s="297" t="s">
        <v>23</v>
      </c>
      <c r="X44" s="299" t="str">
        <f t="shared" si="3"/>
        <v/>
      </c>
      <c r="Y44" s="299" t="str">
        <f t="shared" si="4"/>
        <v/>
      </c>
      <c r="Z44" s="101" t="s">
        <v>116</v>
      </c>
      <c r="AA44" s="22" t="s">
        <v>116</v>
      </c>
      <c r="AB44" s="118"/>
      <c r="AE44" s="118" t="str">
        <f t="shared" si="0"/>
        <v/>
      </c>
    </row>
    <row r="45" spans="1:31" ht="36.75" customHeight="1">
      <c r="A45" s="287">
        <f t="shared" si="1"/>
        <v>34</v>
      </c>
      <c r="B45" s="288" t="str">
        <f>IF(基本情報入力シート!C73="","",基本情報入力シート!C73)</f>
        <v/>
      </c>
      <c r="C45" s="289" t="str">
        <f>IF(基本情報入力シート!M73="","",基本情報入力シート!M73)</f>
        <v/>
      </c>
      <c r="D45" s="289" t="str">
        <f>IF(基本情報入力シート!R73="","",基本情報入力シート!R73)</f>
        <v/>
      </c>
      <c r="E45" s="289" t="str">
        <f>IF(基本情報入力シート!W73="","",基本情報入力シート!W73)</f>
        <v/>
      </c>
      <c r="F45" s="289" t="str">
        <f>IF(基本情報入力シート!X73="","",基本情報入力シート!X73)</f>
        <v/>
      </c>
      <c r="G45" s="289" t="str">
        <f>IF(基本情報入力シート!Y73="","",基本情報入力シート!Y73)</f>
        <v/>
      </c>
      <c r="H45" s="21" t="s">
        <v>116</v>
      </c>
      <c r="I45" s="290" t="str">
        <f>IF(基本情報入力シート!Z73="","",基本情報入力シート!Z73)</f>
        <v/>
      </c>
      <c r="J45" s="291">
        <f>IF(基本情報入力シート!AA73="","",基本情報入力シート!AA73)</f>
        <v>10</v>
      </c>
      <c r="K45" s="292" t="str">
        <f>IF(G45="","",VLOOKUP(G45,【参考】数式用!$A$3:$B$28,2,FALSE))</f>
        <v/>
      </c>
      <c r="L45" s="293" t="s">
        <v>16</v>
      </c>
      <c r="M45" s="294">
        <v>6</v>
      </c>
      <c r="N45" s="295" t="s">
        <v>9</v>
      </c>
      <c r="O45" s="76">
        <v>2</v>
      </c>
      <c r="P45" s="296" t="s">
        <v>28</v>
      </c>
      <c r="Q45" s="294">
        <v>6</v>
      </c>
      <c r="R45" s="296" t="s">
        <v>9</v>
      </c>
      <c r="S45" s="294">
        <v>5</v>
      </c>
      <c r="T45" s="295" t="s">
        <v>64</v>
      </c>
      <c r="U45" s="297" t="s">
        <v>65</v>
      </c>
      <c r="V45" s="298">
        <f t="shared" si="5"/>
        <v>4</v>
      </c>
      <c r="W45" s="297" t="s">
        <v>66</v>
      </c>
      <c r="X45" s="299" t="str">
        <f t="shared" si="3"/>
        <v/>
      </c>
      <c r="Y45" s="299" t="str">
        <f t="shared" si="4"/>
        <v/>
      </c>
      <c r="Z45" s="101" t="s">
        <v>116</v>
      </c>
      <c r="AA45" s="22" t="s">
        <v>116</v>
      </c>
      <c r="AB45" s="118"/>
      <c r="AE45" s="118" t="str">
        <f t="shared" si="0"/>
        <v/>
      </c>
    </row>
    <row r="46" spans="1:31" ht="36.75" customHeight="1">
      <c r="A46" s="287">
        <f t="shared" si="1"/>
        <v>35</v>
      </c>
      <c r="B46" s="288" t="str">
        <f>IF(基本情報入力シート!C74="","",基本情報入力シート!C74)</f>
        <v/>
      </c>
      <c r="C46" s="289" t="str">
        <f>IF(基本情報入力シート!M74="","",基本情報入力シート!M74)</f>
        <v/>
      </c>
      <c r="D46" s="289" t="str">
        <f>IF(基本情報入力シート!R74="","",基本情報入力シート!R74)</f>
        <v/>
      </c>
      <c r="E46" s="289" t="str">
        <f>IF(基本情報入力シート!W74="","",基本情報入力シート!W74)</f>
        <v/>
      </c>
      <c r="F46" s="289" t="str">
        <f>IF(基本情報入力シート!X74="","",基本情報入力シート!X74)</f>
        <v/>
      </c>
      <c r="G46" s="289" t="str">
        <f>IF(基本情報入力シート!Y74="","",基本情報入力シート!Y74)</f>
        <v/>
      </c>
      <c r="H46" s="21" t="s">
        <v>116</v>
      </c>
      <c r="I46" s="290" t="str">
        <f>IF(基本情報入力シート!Z74="","",基本情報入力シート!Z74)</f>
        <v/>
      </c>
      <c r="J46" s="291">
        <f>IF(基本情報入力シート!AA74="","",基本情報入力シート!AA74)</f>
        <v>10</v>
      </c>
      <c r="K46" s="292" t="str">
        <f>IF(G46="","",VLOOKUP(G46,【参考】数式用!$A$3:$B$28,2,FALSE))</f>
        <v/>
      </c>
      <c r="L46" s="293" t="s">
        <v>16</v>
      </c>
      <c r="M46" s="294">
        <v>6</v>
      </c>
      <c r="N46" s="295" t="s">
        <v>9</v>
      </c>
      <c r="O46" s="76">
        <v>2</v>
      </c>
      <c r="P46" s="296" t="s">
        <v>28</v>
      </c>
      <c r="Q46" s="294">
        <v>6</v>
      </c>
      <c r="R46" s="296" t="s">
        <v>9</v>
      </c>
      <c r="S46" s="294">
        <v>5</v>
      </c>
      <c r="T46" s="295" t="s">
        <v>64</v>
      </c>
      <c r="U46" s="297" t="s">
        <v>18</v>
      </c>
      <c r="V46" s="298">
        <f t="shared" si="5"/>
        <v>4</v>
      </c>
      <c r="W46" s="297" t="s">
        <v>23</v>
      </c>
      <c r="X46" s="299" t="str">
        <f t="shared" si="3"/>
        <v/>
      </c>
      <c r="Y46" s="299" t="str">
        <f t="shared" si="4"/>
        <v/>
      </c>
      <c r="Z46" s="101" t="s">
        <v>116</v>
      </c>
      <c r="AA46" s="22" t="s">
        <v>116</v>
      </c>
      <c r="AB46" s="118"/>
      <c r="AE46" s="118" t="str">
        <f t="shared" si="0"/>
        <v/>
      </c>
    </row>
    <row r="47" spans="1:31" ht="36.75" customHeight="1">
      <c r="A47" s="287">
        <f t="shared" si="1"/>
        <v>36</v>
      </c>
      <c r="B47" s="288" t="str">
        <f>IF(基本情報入力シート!C75="","",基本情報入力シート!C75)</f>
        <v/>
      </c>
      <c r="C47" s="289" t="str">
        <f>IF(基本情報入力シート!M75="","",基本情報入力シート!M75)</f>
        <v/>
      </c>
      <c r="D47" s="289" t="str">
        <f>IF(基本情報入力シート!R75="","",基本情報入力シート!R75)</f>
        <v/>
      </c>
      <c r="E47" s="289" t="str">
        <f>IF(基本情報入力シート!W75="","",基本情報入力シート!W75)</f>
        <v/>
      </c>
      <c r="F47" s="289" t="str">
        <f>IF(基本情報入力シート!X75="","",基本情報入力シート!X75)</f>
        <v/>
      </c>
      <c r="G47" s="289" t="str">
        <f>IF(基本情報入力シート!Y75="","",基本情報入力シート!Y75)</f>
        <v/>
      </c>
      <c r="H47" s="21" t="s">
        <v>116</v>
      </c>
      <c r="I47" s="290" t="str">
        <f>IF(基本情報入力シート!Z75="","",基本情報入力シート!Z75)</f>
        <v/>
      </c>
      <c r="J47" s="291">
        <f>IF(基本情報入力シート!AA75="","",基本情報入力シート!AA75)</f>
        <v>10</v>
      </c>
      <c r="K47" s="292" t="str">
        <f>IF(G47="","",VLOOKUP(G47,【参考】数式用!$A$3:$B$28,2,FALSE))</f>
        <v/>
      </c>
      <c r="L47" s="293" t="s">
        <v>16</v>
      </c>
      <c r="M47" s="294">
        <v>6</v>
      </c>
      <c r="N47" s="295" t="s">
        <v>9</v>
      </c>
      <c r="O47" s="76">
        <v>2</v>
      </c>
      <c r="P47" s="296" t="s">
        <v>28</v>
      </c>
      <c r="Q47" s="294">
        <v>6</v>
      </c>
      <c r="R47" s="296" t="s">
        <v>9</v>
      </c>
      <c r="S47" s="294">
        <v>5</v>
      </c>
      <c r="T47" s="295" t="s">
        <v>64</v>
      </c>
      <c r="U47" s="297" t="s">
        <v>65</v>
      </c>
      <c r="V47" s="298">
        <f t="shared" si="5"/>
        <v>4</v>
      </c>
      <c r="W47" s="297" t="s">
        <v>66</v>
      </c>
      <c r="X47" s="299" t="str">
        <f t="shared" si="3"/>
        <v/>
      </c>
      <c r="Y47" s="299" t="str">
        <f t="shared" si="4"/>
        <v/>
      </c>
      <c r="Z47" s="101" t="s">
        <v>116</v>
      </c>
      <c r="AA47" s="22" t="s">
        <v>116</v>
      </c>
      <c r="AB47" s="118"/>
      <c r="AE47" s="118" t="str">
        <f t="shared" si="0"/>
        <v/>
      </c>
    </row>
    <row r="48" spans="1:31" ht="36.75" customHeight="1">
      <c r="A48" s="287">
        <f t="shared" si="1"/>
        <v>37</v>
      </c>
      <c r="B48" s="288" t="str">
        <f>IF(基本情報入力シート!C76="","",基本情報入力シート!C76)</f>
        <v/>
      </c>
      <c r="C48" s="289" t="str">
        <f>IF(基本情報入力シート!M76="","",基本情報入力シート!M76)</f>
        <v/>
      </c>
      <c r="D48" s="289" t="str">
        <f>IF(基本情報入力シート!R76="","",基本情報入力シート!R76)</f>
        <v/>
      </c>
      <c r="E48" s="289" t="str">
        <f>IF(基本情報入力シート!W76="","",基本情報入力シート!W76)</f>
        <v/>
      </c>
      <c r="F48" s="289" t="str">
        <f>IF(基本情報入力シート!X76="","",基本情報入力シート!X76)</f>
        <v/>
      </c>
      <c r="G48" s="289" t="str">
        <f>IF(基本情報入力シート!Y76="","",基本情報入力シート!Y76)</f>
        <v/>
      </c>
      <c r="H48" s="21" t="s">
        <v>116</v>
      </c>
      <c r="I48" s="290" t="str">
        <f>IF(基本情報入力シート!Z76="","",基本情報入力シート!Z76)</f>
        <v/>
      </c>
      <c r="J48" s="291">
        <f>IF(基本情報入力シート!AA76="","",基本情報入力シート!AA76)</f>
        <v>10</v>
      </c>
      <c r="K48" s="292" t="str">
        <f>IF(G48="","",VLOOKUP(G48,【参考】数式用!$A$3:$B$28,2,FALSE))</f>
        <v/>
      </c>
      <c r="L48" s="293" t="s">
        <v>16</v>
      </c>
      <c r="M48" s="294">
        <v>6</v>
      </c>
      <c r="N48" s="295" t="s">
        <v>9</v>
      </c>
      <c r="O48" s="76">
        <v>2</v>
      </c>
      <c r="P48" s="296" t="s">
        <v>28</v>
      </c>
      <c r="Q48" s="294">
        <v>6</v>
      </c>
      <c r="R48" s="296" t="s">
        <v>9</v>
      </c>
      <c r="S48" s="294">
        <v>5</v>
      </c>
      <c r="T48" s="295" t="s">
        <v>64</v>
      </c>
      <c r="U48" s="297" t="s">
        <v>18</v>
      </c>
      <c r="V48" s="298">
        <f t="shared" si="5"/>
        <v>4</v>
      </c>
      <c r="W48" s="297" t="s">
        <v>23</v>
      </c>
      <c r="X48" s="299" t="str">
        <f t="shared" si="3"/>
        <v/>
      </c>
      <c r="Y48" s="299" t="str">
        <f t="shared" si="4"/>
        <v/>
      </c>
      <c r="Z48" s="101" t="s">
        <v>116</v>
      </c>
      <c r="AA48" s="22" t="s">
        <v>116</v>
      </c>
      <c r="AB48" s="118"/>
      <c r="AE48" s="118" t="str">
        <f t="shared" si="0"/>
        <v/>
      </c>
    </row>
    <row r="49" spans="1:31" ht="36.75" customHeight="1">
      <c r="A49" s="287">
        <f t="shared" si="1"/>
        <v>38</v>
      </c>
      <c r="B49" s="288" t="str">
        <f>IF(基本情報入力シート!C77="","",基本情報入力シート!C77)</f>
        <v/>
      </c>
      <c r="C49" s="289" t="str">
        <f>IF(基本情報入力シート!M77="","",基本情報入力シート!M77)</f>
        <v/>
      </c>
      <c r="D49" s="289" t="str">
        <f>IF(基本情報入力シート!R77="","",基本情報入力シート!R77)</f>
        <v/>
      </c>
      <c r="E49" s="289" t="str">
        <f>IF(基本情報入力シート!W77="","",基本情報入力シート!W77)</f>
        <v/>
      </c>
      <c r="F49" s="289" t="str">
        <f>IF(基本情報入力シート!X77="","",基本情報入力シート!X77)</f>
        <v/>
      </c>
      <c r="G49" s="289" t="str">
        <f>IF(基本情報入力シート!Y77="","",基本情報入力シート!Y77)</f>
        <v/>
      </c>
      <c r="H49" s="21" t="s">
        <v>116</v>
      </c>
      <c r="I49" s="290" t="str">
        <f>IF(基本情報入力シート!Z77="","",基本情報入力シート!Z77)</f>
        <v/>
      </c>
      <c r="J49" s="291">
        <f>IF(基本情報入力シート!AA77="","",基本情報入力シート!AA77)</f>
        <v>10</v>
      </c>
      <c r="K49" s="292" t="str">
        <f>IF(G49="","",VLOOKUP(G49,【参考】数式用!$A$3:$B$28,2,FALSE))</f>
        <v/>
      </c>
      <c r="L49" s="293" t="s">
        <v>16</v>
      </c>
      <c r="M49" s="294">
        <v>6</v>
      </c>
      <c r="N49" s="295" t="s">
        <v>9</v>
      </c>
      <c r="O49" s="76">
        <v>2</v>
      </c>
      <c r="P49" s="296" t="s">
        <v>28</v>
      </c>
      <c r="Q49" s="294">
        <v>6</v>
      </c>
      <c r="R49" s="296" t="s">
        <v>9</v>
      </c>
      <c r="S49" s="294">
        <v>5</v>
      </c>
      <c r="T49" s="295" t="s">
        <v>64</v>
      </c>
      <c r="U49" s="297" t="s">
        <v>65</v>
      </c>
      <c r="V49" s="298">
        <f t="shared" si="5"/>
        <v>4</v>
      </c>
      <c r="W49" s="297" t="s">
        <v>66</v>
      </c>
      <c r="X49" s="299" t="str">
        <f t="shared" si="3"/>
        <v/>
      </c>
      <c r="Y49" s="299" t="str">
        <f t="shared" si="4"/>
        <v/>
      </c>
      <c r="Z49" s="101" t="s">
        <v>116</v>
      </c>
      <c r="AA49" s="22" t="s">
        <v>116</v>
      </c>
      <c r="AB49" s="118"/>
      <c r="AE49" s="118" t="str">
        <f t="shared" si="0"/>
        <v/>
      </c>
    </row>
    <row r="50" spans="1:31" ht="36.75" customHeight="1">
      <c r="A50" s="287">
        <f t="shared" si="1"/>
        <v>39</v>
      </c>
      <c r="B50" s="288" t="str">
        <f>IF(基本情報入力シート!C78="","",基本情報入力シート!C78)</f>
        <v/>
      </c>
      <c r="C50" s="289" t="str">
        <f>IF(基本情報入力シート!M78="","",基本情報入力シート!M78)</f>
        <v/>
      </c>
      <c r="D50" s="289" t="str">
        <f>IF(基本情報入力シート!R78="","",基本情報入力シート!R78)</f>
        <v/>
      </c>
      <c r="E50" s="289" t="str">
        <f>IF(基本情報入力シート!W78="","",基本情報入力シート!W78)</f>
        <v/>
      </c>
      <c r="F50" s="289" t="str">
        <f>IF(基本情報入力シート!X78="","",基本情報入力シート!X78)</f>
        <v/>
      </c>
      <c r="G50" s="289" t="str">
        <f>IF(基本情報入力シート!Y78="","",基本情報入力シート!Y78)</f>
        <v/>
      </c>
      <c r="H50" s="21" t="s">
        <v>116</v>
      </c>
      <c r="I50" s="290" t="str">
        <f>IF(基本情報入力シート!Z78="","",基本情報入力シート!Z78)</f>
        <v/>
      </c>
      <c r="J50" s="291">
        <f>IF(基本情報入力シート!AA78="","",基本情報入力シート!AA78)</f>
        <v>10</v>
      </c>
      <c r="K50" s="292" t="str">
        <f>IF(G50="","",VLOOKUP(G50,【参考】数式用!$A$3:$B$28,2,FALSE))</f>
        <v/>
      </c>
      <c r="L50" s="293" t="s">
        <v>16</v>
      </c>
      <c r="M50" s="294">
        <v>6</v>
      </c>
      <c r="N50" s="295" t="s">
        <v>9</v>
      </c>
      <c r="O50" s="76">
        <v>2</v>
      </c>
      <c r="P50" s="296" t="s">
        <v>28</v>
      </c>
      <c r="Q50" s="294">
        <v>6</v>
      </c>
      <c r="R50" s="296" t="s">
        <v>9</v>
      </c>
      <c r="S50" s="294">
        <v>5</v>
      </c>
      <c r="T50" s="295" t="s">
        <v>64</v>
      </c>
      <c r="U50" s="297" t="s">
        <v>18</v>
      </c>
      <c r="V50" s="298">
        <f t="shared" si="5"/>
        <v>4</v>
      </c>
      <c r="W50" s="297" t="s">
        <v>23</v>
      </c>
      <c r="X50" s="299" t="str">
        <f t="shared" si="3"/>
        <v/>
      </c>
      <c r="Y50" s="299" t="str">
        <f t="shared" si="4"/>
        <v/>
      </c>
      <c r="Z50" s="101" t="s">
        <v>116</v>
      </c>
      <c r="AA50" s="22" t="s">
        <v>116</v>
      </c>
      <c r="AB50" s="118"/>
      <c r="AE50" s="118" t="str">
        <f t="shared" si="0"/>
        <v/>
      </c>
    </row>
    <row r="51" spans="1:31" ht="36.75" customHeight="1">
      <c r="A51" s="287">
        <f t="shared" si="1"/>
        <v>40</v>
      </c>
      <c r="B51" s="288" t="str">
        <f>IF(基本情報入力シート!C79="","",基本情報入力シート!C79)</f>
        <v/>
      </c>
      <c r="C51" s="289" t="str">
        <f>IF(基本情報入力シート!M79="","",基本情報入力シート!M79)</f>
        <v/>
      </c>
      <c r="D51" s="289" t="str">
        <f>IF(基本情報入力シート!R79="","",基本情報入力シート!R79)</f>
        <v/>
      </c>
      <c r="E51" s="289" t="str">
        <f>IF(基本情報入力シート!W79="","",基本情報入力シート!W79)</f>
        <v/>
      </c>
      <c r="F51" s="289" t="str">
        <f>IF(基本情報入力シート!X79="","",基本情報入力シート!X79)</f>
        <v/>
      </c>
      <c r="G51" s="289" t="str">
        <f>IF(基本情報入力シート!Y79="","",基本情報入力シート!Y79)</f>
        <v/>
      </c>
      <c r="H51" s="21" t="s">
        <v>116</v>
      </c>
      <c r="I51" s="290" t="str">
        <f>IF(基本情報入力シート!Z79="","",基本情報入力シート!Z79)</f>
        <v/>
      </c>
      <c r="J51" s="291">
        <f>IF(基本情報入力シート!AA79="","",基本情報入力シート!AA79)</f>
        <v>10</v>
      </c>
      <c r="K51" s="292" t="str">
        <f>IF(G51="","",VLOOKUP(G51,【参考】数式用!$A$3:$B$28,2,FALSE))</f>
        <v/>
      </c>
      <c r="L51" s="293" t="s">
        <v>16</v>
      </c>
      <c r="M51" s="294">
        <v>6</v>
      </c>
      <c r="N51" s="295" t="s">
        <v>9</v>
      </c>
      <c r="O51" s="76">
        <v>2</v>
      </c>
      <c r="P51" s="296" t="s">
        <v>28</v>
      </c>
      <c r="Q51" s="294">
        <v>6</v>
      </c>
      <c r="R51" s="296" t="s">
        <v>9</v>
      </c>
      <c r="S51" s="294">
        <v>5</v>
      </c>
      <c r="T51" s="295" t="s">
        <v>64</v>
      </c>
      <c r="U51" s="297" t="s">
        <v>65</v>
      </c>
      <c r="V51" s="298">
        <f t="shared" si="5"/>
        <v>4</v>
      </c>
      <c r="W51" s="297" t="s">
        <v>66</v>
      </c>
      <c r="X51" s="299" t="str">
        <f t="shared" si="3"/>
        <v/>
      </c>
      <c r="Y51" s="299" t="str">
        <f t="shared" si="4"/>
        <v/>
      </c>
      <c r="Z51" s="101" t="s">
        <v>116</v>
      </c>
      <c r="AA51" s="22" t="s">
        <v>116</v>
      </c>
      <c r="AB51" s="118"/>
      <c r="AE51" s="118" t="str">
        <f t="shared" si="0"/>
        <v/>
      </c>
    </row>
    <row r="52" spans="1:31" ht="36.75" customHeight="1">
      <c r="A52" s="287">
        <f t="shared" si="1"/>
        <v>41</v>
      </c>
      <c r="B52" s="288" t="str">
        <f>IF(基本情報入力シート!C80="","",基本情報入力シート!C80)</f>
        <v/>
      </c>
      <c r="C52" s="289" t="str">
        <f>IF(基本情報入力シート!M80="","",基本情報入力シート!M80)</f>
        <v/>
      </c>
      <c r="D52" s="289" t="str">
        <f>IF(基本情報入力シート!R80="","",基本情報入力シート!R80)</f>
        <v/>
      </c>
      <c r="E52" s="289" t="str">
        <f>IF(基本情報入力シート!W80="","",基本情報入力シート!W80)</f>
        <v/>
      </c>
      <c r="F52" s="289" t="str">
        <f>IF(基本情報入力シート!X80="","",基本情報入力シート!X80)</f>
        <v/>
      </c>
      <c r="G52" s="289" t="str">
        <f>IF(基本情報入力シート!Y80="","",基本情報入力シート!Y80)</f>
        <v/>
      </c>
      <c r="H52" s="21" t="s">
        <v>116</v>
      </c>
      <c r="I52" s="290" t="str">
        <f>IF(基本情報入力シート!Z80="","",基本情報入力シート!Z80)</f>
        <v/>
      </c>
      <c r="J52" s="291">
        <f>IF(基本情報入力シート!AA80="","",基本情報入力シート!AA80)</f>
        <v>10</v>
      </c>
      <c r="K52" s="292" t="str">
        <f>IF(G52="","",VLOOKUP(G52,【参考】数式用!$A$3:$B$28,2,FALSE))</f>
        <v/>
      </c>
      <c r="L52" s="293" t="s">
        <v>16</v>
      </c>
      <c r="M52" s="294">
        <v>6</v>
      </c>
      <c r="N52" s="295" t="s">
        <v>9</v>
      </c>
      <c r="O52" s="76">
        <v>2</v>
      </c>
      <c r="P52" s="296" t="s">
        <v>28</v>
      </c>
      <c r="Q52" s="294">
        <v>6</v>
      </c>
      <c r="R52" s="296" t="s">
        <v>9</v>
      </c>
      <c r="S52" s="294">
        <v>5</v>
      </c>
      <c r="T52" s="295" t="s">
        <v>64</v>
      </c>
      <c r="U52" s="297" t="s">
        <v>18</v>
      </c>
      <c r="V52" s="298">
        <f t="shared" si="5"/>
        <v>4</v>
      </c>
      <c r="W52" s="297" t="s">
        <v>23</v>
      </c>
      <c r="X52" s="299" t="str">
        <f t="shared" si="3"/>
        <v/>
      </c>
      <c r="Y52" s="299" t="str">
        <f t="shared" si="4"/>
        <v/>
      </c>
      <c r="Z52" s="101" t="s">
        <v>116</v>
      </c>
      <c r="AA52" s="22" t="s">
        <v>116</v>
      </c>
      <c r="AB52" s="118"/>
      <c r="AE52" s="118" t="str">
        <f t="shared" si="0"/>
        <v/>
      </c>
    </row>
    <row r="53" spans="1:31" ht="36.75" customHeight="1">
      <c r="A53" s="287">
        <f t="shared" si="1"/>
        <v>42</v>
      </c>
      <c r="B53" s="288" t="str">
        <f>IF(基本情報入力シート!C81="","",基本情報入力シート!C81)</f>
        <v/>
      </c>
      <c r="C53" s="289" t="str">
        <f>IF(基本情報入力シート!M81="","",基本情報入力シート!M81)</f>
        <v/>
      </c>
      <c r="D53" s="289" t="str">
        <f>IF(基本情報入力シート!R81="","",基本情報入力シート!R81)</f>
        <v/>
      </c>
      <c r="E53" s="289" t="str">
        <f>IF(基本情報入力シート!W81="","",基本情報入力シート!W81)</f>
        <v/>
      </c>
      <c r="F53" s="289" t="str">
        <f>IF(基本情報入力シート!X81="","",基本情報入力シート!X81)</f>
        <v/>
      </c>
      <c r="G53" s="289" t="str">
        <f>IF(基本情報入力シート!Y81="","",基本情報入力シート!Y81)</f>
        <v/>
      </c>
      <c r="H53" s="21" t="s">
        <v>116</v>
      </c>
      <c r="I53" s="290" t="str">
        <f>IF(基本情報入力シート!Z81="","",基本情報入力シート!Z81)</f>
        <v/>
      </c>
      <c r="J53" s="291">
        <f>IF(基本情報入力シート!AA81="","",基本情報入力シート!AA81)</f>
        <v>10</v>
      </c>
      <c r="K53" s="292" t="str">
        <f>IF(G53="","",VLOOKUP(G53,【参考】数式用!$A$3:$B$28,2,FALSE))</f>
        <v/>
      </c>
      <c r="L53" s="293" t="s">
        <v>16</v>
      </c>
      <c r="M53" s="294">
        <v>6</v>
      </c>
      <c r="N53" s="295" t="s">
        <v>9</v>
      </c>
      <c r="O53" s="76">
        <v>2</v>
      </c>
      <c r="P53" s="296" t="s">
        <v>28</v>
      </c>
      <c r="Q53" s="294">
        <v>6</v>
      </c>
      <c r="R53" s="296" t="s">
        <v>9</v>
      </c>
      <c r="S53" s="294">
        <v>5</v>
      </c>
      <c r="T53" s="295" t="s">
        <v>64</v>
      </c>
      <c r="U53" s="297" t="s">
        <v>65</v>
      </c>
      <c r="V53" s="298">
        <f t="shared" si="5"/>
        <v>4</v>
      </c>
      <c r="W53" s="297" t="s">
        <v>66</v>
      </c>
      <c r="X53" s="299" t="str">
        <f t="shared" si="3"/>
        <v/>
      </c>
      <c r="Y53" s="299" t="str">
        <f t="shared" si="4"/>
        <v/>
      </c>
      <c r="Z53" s="101" t="s">
        <v>116</v>
      </c>
      <c r="AA53" s="22" t="s">
        <v>116</v>
      </c>
      <c r="AB53" s="118"/>
      <c r="AE53" s="118" t="str">
        <f t="shared" si="0"/>
        <v/>
      </c>
    </row>
    <row r="54" spans="1:31" ht="36.75" customHeight="1">
      <c r="A54" s="287">
        <f t="shared" si="1"/>
        <v>43</v>
      </c>
      <c r="B54" s="288" t="str">
        <f>IF(基本情報入力シート!C82="","",基本情報入力シート!C82)</f>
        <v/>
      </c>
      <c r="C54" s="289" t="str">
        <f>IF(基本情報入力シート!M82="","",基本情報入力シート!M82)</f>
        <v/>
      </c>
      <c r="D54" s="289" t="str">
        <f>IF(基本情報入力シート!R82="","",基本情報入力シート!R82)</f>
        <v/>
      </c>
      <c r="E54" s="289" t="str">
        <f>IF(基本情報入力シート!W82="","",基本情報入力シート!W82)</f>
        <v/>
      </c>
      <c r="F54" s="289" t="str">
        <f>IF(基本情報入力シート!X82="","",基本情報入力シート!X82)</f>
        <v/>
      </c>
      <c r="G54" s="289" t="str">
        <f>IF(基本情報入力シート!Y82="","",基本情報入力シート!Y82)</f>
        <v/>
      </c>
      <c r="H54" s="21" t="s">
        <v>116</v>
      </c>
      <c r="I54" s="290" t="str">
        <f>IF(基本情報入力シート!Z82="","",基本情報入力シート!Z82)</f>
        <v/>
      </c>
      <c r="J54" s="291">
        <f>IF(基本情報入力シート!AA82="","",基本情報入力シート!AA82)</f>
        <v>10</v>
      </c>
      <c r="K54" s="292" t="str">
        <f>IF(G54="","",VLOOKUP(G54,【参考】数式用!$A$3:$B$28,2,FALSE))</f>
        <v/>
      </c>
      <c r="L54" s="293" t="s">
        <v>16</v>
      </c>
      <c r="M54" s="294">
        <v>6</v>
      </c>
      <c r="N54" s="295" t="s">
        <v>9</v>
      </c>
      <c r="O54" s="76">
        <v>2</v>
      </c>
      <c r="P54" s="296" t="s">
        <v>28</v>
      </c>
      <c r="Q54" s="294">
        <v>6</v>
      </c>
      <c r="R54" s="296" t="s">
        <v>9</v>
      </c>
      <c r="S54" s="294">
        <v>5</v>
      </c>
      <c r="T54" s="295" t="s">
        <v>64</v>
      </c>
      <c r="U54" s="297" t="s">
        <v>18</v>
      </c>
      <c r="V54" s="298">
        <f t="shared" si="5"/>
        <v>4</v>
      </c>
      <c r="W54" s="297" t="s">
        <v>23</v>
      </c>
      <c r="X54" s="299" t="str">
        <f t="shared" si="3"/>
        <v/>
      </c>
      <c r="Y54" s="299" t="str">
        <f t="shared" si="4"/>
        <v/>
      </c>
      <c r="Z54" s="101" t="s">
        <v>116</v>
      </c>
      <c r="AA54" s="22" t="s">
        <v>116</v>
      </c>
      <c r="AB54" s="118"/>
      <c r="AE54" s="118" t="str">
        <f t="shared" si="0"/>
        <v/>
      </c>
    </row>
    <row r="55" spans="1:31" ht="36.75" customHeight="1">
      <c r="A55" s="287">
        <f t="shared" si="1"/>
        <v>44</v>
      </c>
      <c r="B55" s="288" t="str">
        <f>IF(基本情報入力シート!C83="","",基本情報入力シート!C83)</f>
        <v/>
      </c>
      <c r="C55" s="289" t="str">
        <f>IF(基本情報入力シート!M83="","",基本情報入力シート!M83)</f>
        <v/>
      </c>
      <c r="D55" s="289" t="str">
        <f>IF(基本情報入力シート!R83="","",基本情報入力シート!R83)</f>
        <v/>
      </c>
      <c r="E55" s="289" t="str">
        <f>IF(基本情報入力シート!W83="","",基本情報入力シート!W83)</f>
        <v/>
      </c>
      <c r="F55" s="289" t="str">
        <f>IF(基本情報入力シート!X83="","",基本情報入力シート!X83)</f>
        <v/>
      </c>
      <c r="G55" s="289" t="str">
        <f>IF(基本情報入力シート!Y83="","",基本情報入力シート!Y83)</f>
        <v/>
      </c>
      <c r="H55" s="21" t="s">
        <v>116</v>
      </c>
      <c r="I55" s="290" t="str">
        <f>IF(基本情報入力シート!Z83="","",基本情報入力シート!Z83)</f>
        <v/>
      </c>
      <c r="J55" s="291">
        <f>IF(基本情報入力シート!AA83="","",基本情報入力シート!AA83)</f>
        <v>10</v>
      </c>
      <c r="K55" s="292" t="str">
        <f>IF(G55="","",VLOOKUP(G55,【参考】数式用!$A$3:$B$28,2,FALSE))</f>
        <v/>
      </c>
      <c r="L55" s="293" t="s">
        <v>16</v>
      </c>
      <c r="M55" s="294">
        <v>6</v>
      </c>
      <c r="N55" s="295" t="s">
        <v>9</v>
      </c>
      <c r="O55" s="76">
        <v>2</v>
      </c>
      <c r="P55" s="296" t="s">
        <v>28</v>
      </c>
      <c r="Q55" s="294">
        <v>6</v>
      </c>
      <c r="R55" s="296" t="s">
        <v>9</v>
      </c>
      <c r="S55" s="294">
        <v>5</v>
      </c>
      <c r="T55" s="295" t="s">
        <v>64</v>
      </c>
      <c r="U55" s="297" t="s">
        <v>65</v>
      </c>
      <c r="V55" s="298">
        <f t="shared" si="5"/>
        <v>4</v>
      </c>
      <c r="W55" s="297" t="s">
        <v>66</v>
      </c>
      <c r="X55" s="299" t="str">
        <f t="shared" si="3"/>
        <v/>
      </c>
      <c r="Y55" s="299" t="str">
        <f t="shared" si="4"/>
        <v/>
      </c>
      <c r="Z55" s="101" t="s">
        <v>116</v>
      </c>
      <c r="AA55" s="22" t="s">
        <v>116</v>
      </c>
      <c r="AB55" s="118"/>
      <c r="AE55" s="118" t="str">
        <f t="shared" si="0"/>
        <v/>
      </c>
    </row>
    <row r="56" spans="1:31" ht="36.75" customHeight="1">
      <c r="A56" s="287">
        <f t="shared" si="1"/>
        <v>45</v>
      </c>
      <c r="B56" s="288" t="str">
        <f>IF(基本情報入力シート!C84="","",基本情報入力シート!C84)</f>
        <v/>
      </c>
      <c r="C56" s="289" t="str">
        <f>IF(基本情報入力シート!M84="","",基本情報入力シート!M84)</f>
        <v/>
      </c>
      <c r="D56" s="289" t="str">
        <f>IF(基本情報入力シート!R84="","",基本情報入力シート!R84)</f>
        <v/>
      </c>
      <c r="E56" s="289" t="str">
        <f>IF(基本情報入力シート!W84="","",基本情報入力シート!W84)</f>
        <v/>
      </c>
      <c r="F56" s="289" t="str">
        <f>IF(基本情報入力シート!X84="","",基本情報入力シート!X84)</f>
        <v/>
      </c>
      <c r="G56" s="289" t="str">
        <f>IF(基本情報入力シート!Y84="","",基本情報入力シート!Y84)</f>
        <v/>
      </c>
      <c r="H56" s="21" t="s">
        <v>116</v>
      </c>
      <c r="I56" s="290" t="str">
        <f>IF(基本情報入力シート!Z84="","",基本情報入力シート!Z84)</f>
        <v/>
      </c>
      <c r="J56" s="291">
        <f>IF(基本情報入力シート!AA84="","",基本情報入力シート!AA84)</f>
        <v>10</v>
      </c>
      <c r="K56" s="292" t="str">
        <f>IF(G56="","",VLOOKUP(G56,【参考】数式用!$A$3:$B$28,2,FALSE))</f>
        <v/>
      </c>
      <c r="L56" s="293" t="s">
        <v>16</v>
      </c>
      <c r="M56" s="294">
        <v>6</v>
      </c>
      <c r="N56" s="295" t="s">
        <v>9</v>
      </c>
      <c r="O56" s="76">
        <v>2</v>
      </c>
      <c r="P56" s="296" t="s">
        <v>28</v>
      </c>
      <c r="Q56" s="294">
        <v>6</v>
      </c>
      <c r="R56" s="296" t="s">
        <v>9</v>
      </c>
      <c r="S56" s="294">
        <v>5</v>
      </c>
      <c r="T56" s="295" t="s">
        <v>64</v>
      </c>
      <c r="U56" s="297" t="s">
        <v>18</v>
      </c>
      <c r="V56" s="298">
        <f t="shared" si="5"/>
        <v>4</v>
      </c>
      <c r="W56" s="297" t="s">
        <v>23</v>
      </c>
      <c r="X56" s="299" t="str">
        <f t="shared" si="3"/>
        <v/>
      </c>
      <c r="Y56" s="299" t="str">
        <f t="shared" si="4"/>
        <v/>
      </c>
      <c r="Z56" s="101" t="s">
        <v>116</v>
      </c>
      <c r="AA56" s="22" t="s">
        <v>116</v>
      </c>
      <c r="AB56" s="118"/>
      <c r="AE56" s="118" t="str">
        <f t="shared" si="0"/>
        <v/>
      </c>
    </row>
    <row r="57" spans="1:31" ht="36.75" customHeight="1">
      <c r="A57" s="287">
        <f t="shared" si="1"/>
        <v>46</v>
      </c>
      <c r="B57" s="288" t="str">
        <f>IF(基本情報入力シート!C85="","",基本情報入力シート!C85)</f>
        <v/>
      </c>
      <c r="C57" s="289" t="str">
        <f>IF(基本情報入力シート!M85="","",基本情報入力シート!M85)</f>
        <v/>
      </c>
      <c r="D57" s="289" t="str">
        <f>IF(基本情報入力シート!R85="","",基本情報入力シート!R85)</f>
        <v/>
      </c>
      <c r="E57" s="289" t="str">
        <f>IF(基本情報入力シート!W85="","",基本情報入力シート!W85)</f>
        <v/>
      </c>
      <c r="F57" s="289" t="str">
        <f>IF(基本情報入力シート!X85="","",基本情報入力シート!X85)</f>
        <v/>
      </c>
      <c r="G57" s="289" t="str">
        <f>IF(基本情報入力シート!Y85="","",基本情報入力シート!Y85)</f>
        <v/>
      </c>
      <c r="H57" s="21" t="s">
        <v>116</v>
      </c>
      <c r="I57" s="290" t="str">
        <f>IF(基本情報入力シート!Z85="","",基本情報入力シート!Z85)</f>
        <v/>
      </c>
      <c r="J57" s="291">
        <f>IF(基本情報入力シート!AA85="","",基本情報入力シート!AA85)</f>
        <v>10</v>
      </c>
      <c r="K57" s="292" t="str">
        <f>IF(G57="","",VLOOKUP(G57,【参考】数式用!$A$3:$B$28,2,FALSE))</f>
        <v/>
      </c>
      <c r="L57" s="293" t="s">
        <v>16</v>
      </c>
      <c r="M57" s="294">
        <v>6</v>
      </c>
      <c r="N57" s="295" t="s">
        <v>9</v>
      </c>
      <c r="O57" s="76">
        <v>2</v>
      </c>
      <c r="P57" s="296" t="s">
        <v>28</v>
      </c>
      <c r="Q57" s="294">
        <v>6</v>
      </c>
      <c r="R57" s="296" t="s">
        <v>9</v>
      </c>
      <c r="S57" s="294">
        <v>5</v>
      </c>
      <c r="T57" s="295" t="s">
        <v>64</v>
      </c>
      <c r="U57" s="297" t="s">
        <v>65</v>
      </c>
      <c r="V57" s="298">
        <f t="shared" si="5"/>
        <v>4</v>
      </c>
      <c r="W57" s="297" t="s">
        <v>66</v>
      </c>
      <c r="X57" s="299" t="str">
        <f t="shared" si="3"/>
        <v/>
      </c>
      <c r="Y57" s="299" t="str">
        <f t="shared" si="4"/>
        <v/>
      </c>
      <c r="Z57" s="101" t="s">
        <v>116</v>
      </c>
      <c r="AA57" s="22" t="s">
        <v>116</v>
      </c>
      <c r="AB57" s="118"/>
      <c r="AE57" s="118" t="str">
        <f t="shared" si="0"/>
        <v/>
      </c>
    </row>
    <row r="58" spans="1:31" ht="36.75" customHeight="1">
      <c r="A58" s="287">
        <f t="shared" si="1"/>
        <v>47</v>
      </c>
      <c r="B58" s="288" t="str">
        <f>IF(基本情報入力シート!C86="","",基本情報入力シート!C86)</f>
        <v/>
      </c>
      <c r="C58" s="289" t="str">
        <f>IF(基本情報入力シート!M86="","",基本情報入力シート!M86)</f>
        <v/>
      </c>
      <c r="D58" s="289" t="str">
        <f>IF(基本情報入力シート!R86="","",基本情報入力シート!R86)</f>
        <v/>
      </c>
      <c r="E58" s="289" t="str">
        <f>IF(基本情報入力シート!W86="","",基本情報入力シート!W86)</f>
        <v/>
      </c>
      <c r="F58" s="289" t="str">
        <f>IF(基本情報入力シート!X86="","",基本情報入力シート!X86)</f>
        <v/>
      </c>
      <c r="G58" s="289" t="str">
        <f>IF(基本情報入力シート!Y86="","",基本情報入力シート!Y86)</f>
        <v/>
      </c>
      <c r="H58" s="21" t="s">
        <v>116</v>
      </c>
      <c r="I58" s="290" t="str">
        <f>IF(基本情報入力シート!Z86="","",基本情報入力シート!Z86)</f>
        <v/>
      </c>
      <c r="J58" s="291">
        <f>IF(基本情報入力シート!AA86="","",基本情報入力シート!AA86)</f>
        <v>10</v>
      </c>
      <c r="K58" s="292" t="str">
        <f>IF(G58="","",VLOOKUP(G58,【参考】数式用!$A$3:$B$28,2,FALSE))</f>
        <v/>
      </c>
      <c r="L58" s="293" t="s">
        <v>16</v>
      </c>
      <c r="M58" s="294">
        <v>6</v>
      </c>
      <c r="N58" s="295" t="s">
        <v>9</v>
      </c>
      <c r="O58" s="76">
        <v>2</v>
      </c>
      <c r="P58" s="296" t="s">
        <v>28</v>
      </c>
      <c r="Q58" s="294">
        <v>6</v>
      </c>
      <c r="R58" s="296" t="s">
        <v>9</v>
      </c>
      <c r="S58" s="294">
        <v>5</v>
      </c>
      <c r="T58" s="295" t="s">
        <v>64</v>
      </c>
      <c r="U58" s="297" t="s">
        <v>18</v>
      </c>
      <c r="V58" s="298">
        <f t="shared" si="5"/>
        <v>4</v>
      </c>
      <c r="W58" s="297" t="s">
        <v>23</v>
      </c>
      <c r="X58" s="299" t="str">
        <f t="shared" si="3"/>
        <v/>
      </c>
      <c r="Y58" s="299" t="str">
        <f t="shared" si="4"/>
        <v/>
      </c>
      <c r="Z58" s="101" t="s">
        <v>116</v>
      </c>
      <c r="AA58" s="22" t="s">
        <v>116</v>
      </c>
      <c r="AB58" s="118"/>
      <c r="AE58" s="118" t="str">
        <f t="shared" si="0"/>
        <v/>
      </c>
    </row>
    <row r="59" spans="1:31" ht="36.75" customHeight="1">
      <c r="A59" s="287">
        <f t="shared" si="1"/>
        <v>48</v>
      </c>
      <c r="B59" s="288" t="str">
        <f>IF(基本情報入力シート!C87="","",基本情報入力シート!C87)</f>
        <v/>
      </c>
      <c r="C59" s="289" t="str">
        <f>IF(基本情報入力シート!M87="","",基本情報入力シート!M87)</f>
        <v/>
      </c>
      <c r="D59" s="289" t="str">
        <f>IF(基本情報入力シート!R87="","",基本情報入力シート!R87)</f>
        <v/>
      </c>
      <c r="E59" s="289" t="str">
        <f>IF(基本情報入力シート!W87="","",基本情報入力シート!W87)</f>
        <v/>
      </c>
      <c r="F59" s="289" t="str">
        <f>IF(基本情報入力シート!X87="","",基本情報入力シート!X87)</f>
        <v/>
      </c>
      <c r="G59" s="289" t="str">
        <f>IF(基本情報入力シート!Y87="","",基本情報入力シート!Y87)</f>
        <v/>
      </c>
      <c r="H59" s="21" t="s">
        <v>116</v>
      </c>
      <c r="I59" s="290" t="str">
        <f>IF(基本情報入力シート!Z87="","",基本情報入力シート!Z87)</f>
        <v/>
      </c>
      <c r="J59" s="291">
        <f>IF(基本情報入力シート!AA87="","",基本情報入力シート!AA87)</f>
        <v>10</v>
      </c>
      <c r="K59" s="292" t="str">
        <f>IF(G59="","",VLOOKUP(G59,【参考】数式用!$A$3:$B$28,2,FALSE))</f>
        <v/>
      </c>
      <c r="L59" s="293" t="s">
        <v>16</v>
      </c>
      <c r="M59" s="294">
        <v>6</v>
      </c>
      <c r="N59" s="295" t="s">
        <v>9</v>
      </c>
      <c r="O59" s="76">
        <v>2</v>
      </c>
      <c r="P59" s="296" t="s">
        <v>28</v>
      </c>
      <c r="Q59" s="294">
        <v>6</v>
      </c>
      <c r="R59" s="296" t="s">
        <v>9</v>
      </c>
      <c r="S59" s="294">
        <v>5</v>
      </c>
      <c r="T59" s="295" t="s">
        <v>64</v>
      </c>
      <c r="U59" s="297" t="s">
        <v>65</v>
      </c>
      <c r="V59" s="298">
        <f t="shared" si="5"/>
        <v>4</v>
      </c>
      <c r="W59" s="297" t="s">
        <v>66</v>
      </c>
      <c r="X59" s="299" t="str">
        <f t="shared" si="3"/>
        <v/>
      </c>
      <c r="Y59" s="299" t="str">
        <f t="shared" si="4"/>
        <v/>
      </c>
      <c r="Z59" s="101" t="s">
        <v>116</v>
      </c>
      <c r="AA59" s="22" t="s">
        <v>116</v>
      </c>
      <c r="AB59" s="118"/>
      <c r="AE59" s="118" t="str">
        <f t="shared" si="0"/>
        <v/>
      </c>
    </row>
    <row r="60" spans="1:31" ht="36.75" customHeight="1">
      <c r="A60" s="287">
        <f t="shared" si="1"/>
        <v>49</v>
      </c>
      <c r="B60" s="288" t="str">
        <f>IF(基本情報入力シート!C88="","",基本情報入力シート!C88)</f>
        <v/>
      </c>
      <c r="C60" s="289" t="str">
        <f>IF(基本情報入力シート!M88="","",基本情報入力シート!M88)</f>
        <v/>
      </c>
      <c r="D60" s="289" t="str">
        <f>IF(基本情報入力シート!R88="","",基本情報入力シート!R88)</f>
        <v/>
      </c>
      <c r="E60" s="289" t="str">
        <f>IF(基本情報入力シート!W88="","",基本情報入力シート!W88)</f>
        <v/>
      </c>
      <c r="F60" s="289" t="str">
        <f>IF(基本情報入力シート!X88="","",基本情報入力シート!X88)</f>
        <v/>
      </c>
      <c r="G60" s="289" t="str">
        <f>IF(基本情報入力シート!Y88="","",基本情報入力シート!Y88)</f>
        <v/>
      </c>
      <c r="H60" s="21" t="s">
        <v>116</v>
      </c>
      <c r="I60" s="290" t="str">
        <f>IF(基本情報入力シート!Z88="","",基本情報入力シート!Z88)</f>
        <v/>
      </c>
      <c r="J60" s="291">
        <f>IF(基本情報入力シート!AA88="","",基本情報入力シート!AA88)</f>
        <v>10</v>
      </c>
      <c r="K60" s="292" t="str">
        <f>IF(G60="","",VLOOKUP(G60,【参考】数式用!$A$3:$B$28,2,FALSE))</f>
        <v/>
      </c>
      <c r="L60" s="293" t="s">
        <v>16</v>
      </c>
      <c r="M60" s="294">
        <v>6</v>
      </c>
      <c r="N60" s="295" t="s">
        <v>9</v>
      </c>
      <c r="O60" s="76">
        <v>2</v>
      </c>
      <c r="P60" s="296" t="s">
        <v>28</v>
      </c>
      <c r="Q60" s="294">
        <v>6</v>
      </c>
      <c r="R60" s="296" t="s">
        <v>9</v>
      </c>
      <c r="S60" s="294">
        <v>5</v>
      </c>
      <c r="T60" s="295" t="s">
        <v>64</v>
      </c>
      <c r="U60" s="297" t="s">
        <v>18</v>
      </c>
      <c r="V60" s="298">
        <f t="shared" si="5"/>
        <v>4</v>
      </c>
      <c r="W60" s="297" t="s">
        <v>23</v>
      </c>
      <c r="X60" s="299" t="str">
        <f t="shared" si="3"/>
        <v/>
      </c>
      <c r="Y60" s="299" t="str">
        <f t="shared" si="4"/>
        <v/>
      </c>
      <c r="Z60" s="101" t="s">
        <v>116</v>
      </c>
      <c r="AA60" s="22" t="s">
        <v>116</v>
      </c>
      <c r="AB60" s="118"/>
      <c r="AE60" s="118" t="str">
        <f t="shared" si="0"/>
        <v/>
      </c>
    </row>
    <row r="61" spans="1:31" ht="36.75" customHeight="1">
      <c r="A61" s="287">
        <f t="shared" si="1"/>
        <v>50</v>
      </c>
      <c r="B61" s="288" t="str">
        <f>IF(基本情報入力シート!C89="","",基本情報入力シート!C89)</f>
        <v/>
      </c>
      <c r="C61" s="289" t="str">
        <f>IF(基本情報入力シート!M89="","",基本情報入力シート!M89)</f>
        <v/>
      </c>
      <c r="D61" s="289" t="str">
        <f>IF(基本情報入力シート!R89="","",基本情報入力シート!R89)</f>
        <v/>
      </c>
      <c r="E61" s="289" t="str">
        <f>IF(基本情報入力シート!W89="","",基本情報入力シート!W89)</f>
        <v/>
      </c>
      <c r="F61" s="289" t="str">
        <f>IF(基本情報入力シート!X89="","",基本情報入力シート!X89)</f>
        <v/>
      </c>
      <c r="G61" s="289" t="str">
        <f>IF(基本情報入力シート!Y89="","",基本情報入力シート!Y89)</f>
        <v/>
      </c>
      <c r="H61" s="21" t="s">
        <v>116</v>
      </c>
      <c r="I61" s="290" t="str">
        <f>IF(基本情報入力シート!Z89="","",基本情報入力シート!Z89)</f>
        <v/>
      </c>
      <c r="J61" s="291">
        <f>IF(基本情報入力シート!AA89="","",基本情報入力シート!AA89)</f>
        <v>10</v>
      </c>
      <c r="K61" s="292" t="str">
        <f>IF(G61="","",VLOOKUP(G61,【参考】数式用!$A$3:$B$28,2,FALSE))</f>
        <v/>
      </c>
      <c r="L61" s="293" t="s">
        <v>16</v>
      </c>
      <c r="M61" s="294">
        <v>6</v>
      </c>
      <c r="N61" s="295" t="s">
        <v>9</v>
      </c>
      <c r="O61" s="76">
        <v>2</v>
      </c>
      <c r="P61" s="296" t="s">
        <v>28</v>
      </c>
      <c r="Q61" s="294">
        <v>6</v>
      </c>
      <c r="R61" s="296" t="s">
        <v>9</v>
      </c>
      <c r="S61" s="294">
        <v>5</v>
      </c>
      <c r="T61" s="295" t="s">
        <v>64</v>
      </c>
      <c r="U61" s="297" t="s">
        <v>65</v>
      </c>
      <c r="V61" s="298">
        <f t="shared" si="5"/>
        <v>4</v>
      </c>
      <c r="W61" s="297" t="s">
        <v>66</v>
      </c>
      <c r="X61" s="299" t="str">
        <f t="shared" si="3"/>
        <v/>
      </c>
      <c r="Y61" s="299" t="str">
        <f t="shared" si="4"/>
        <v/>
      </c>
      <c r="Z61" s="101" t="s">
        <v>116</v>
      </c>
      <c r="AA61" s="22" t="s">
        <v>116</v>
      </c>
      <c r="AB61" s="118"/>
      <c r="AE61" s="118" t="str">
        <f t="shared" si="0"/>
        <v/>
      </c>
    </row>
    <row r="62" spans="1:31" ht="36.75" customHeight="1">
      <c r="A62" s="287">
        <f t="shared" si="1"/>
        <v>51</v>
      </c>
      <c r="B62" s="288" t="str">
        <f>IF(基本情報入力シート!C90="","",基本情報入力シート!C90)</f>
        <v/>
      </c>
      <c r="C62" s="289" t="str">
        <f>IF(基本情報入力シート!M90="","",基本情報入力シート!M90)</f>
        <v/>
      </c>
      <c r="D62" s="289" t="str">
        <f>IF(基本情報入力シート!R90="","",基本情報入力シート!R90)</f>
        <v/>
      </c>
      <c r="E62" s="289" t="str">
        <f>IF(基本情報入力シート!W90="","",基本情報入力シート!W90)</f>
        <v/>
      </c>
      <c r="F62" s="289" t="str">
        <f>IF(基本情報入力シート!X90="","",基本情報入力シート!X90)</f>
        <v/>
      </c>
      <c r="G62" s="289" t="str">
        <f>IF(基本情報入力シート!Y90="","",基本情報入力シート!Y90)</f>
        <v/>
      </c>
      <c r="H62" s="21" t="s">
        <v>116</v>
      </c>
      <c r="I62" s="290" t="str">
        <f>IF(基本情報入力シート!Z90="","",基本情報入力シート!Z90)</f>
        <v/>
      </c>
      <c r="J62" s="291">
        <f>IF(基本情報入力シート!AA90="","",基本情報入力シート!AA90)</f>
        <v>10</v>
      </c>
      <c r="K62" s="292" t="str">
        <f>IF(G62="","",VLOOKUP(G62,【参考】数式用!$A$3:$B$28,2,FALSE))</f>
        <v/>
      </c>
      <c r="L62" s="293" t="s">
        <v>16</v>
      </c>
      <c r="M62" s="294">
        <v>6</v>
      </c>
      <c r="N62" s="295" t="s">
        <v>9</v>
      </c>
      <c r="O62" s="76">
        <v>2</v>
      </c>
      <c r="P62" s="296" t="s">
        <v>28</v>
      </c>
      <c r="Q62" s="294">
        <v>6</v>
      </c>
      <c r="R62" s="296" t="s">
        <v>9</v>
      </c>
      <c r="S62" s="294">
        <v>5</v>
      </c>
      <c r="T62" s="295" t="s">
        <v>64</v>
      </c>
      <c r="U62" s="297" t="s">
        <v>18</v>
      </c>
      <c r="V62" s="298">
        <f t="shared" si="5"/>
        <v>4</v>
      </c>
      <c r="W62" s="297" t="s">
        <v>23</v>
      </c>
      <c r="X62" s="299" t="str">
        <f t="shared" si="3"/>
        <v/>
      </c>
      <c r="Y62" s="299" t="str">
        <f t="shared" si="4"/>
        <v/>
      </c>
      <c r="Z62" s="101" t="s">
        <v>116</v>
      </c>
      <c r="AA62" s="22" t="s">
        <v>116</v>
      </c>
      <c r="AB62" s="118"/>
      <c r="AE62" s="118" t="str">
        <f t="shared" si="0"/>
        <v/>
      </c>
    </row>
    <row r="63" spans="1:31" ht="36.75" customHeight="1">
      <c r="A63" s="287">
        <f t="shared" si="1"/>
        <v>52</v>
      </c>
      <c r="B63" s="288" t="str">
        <f>IF(基本情報入力シート!C91="","",基本情報入力シート!C91)</f>
        <v/>
      </c>
      <c r="C63" s="289" t="str">
        <f>IF(基本情報入力シート!M91="","",基本情報入力シート!M91)</f>
        <v/>
      </c>
      <c r="D63" s="289" t="str">
        <f>IF(基本情報入力シート!R91="","",基本情報入力シート!R91)</f>
        <v/>
      </c>
      <c r="E63" s="289" t="str">
        <f>IF(基本情報入力シート!W91="","",基本情報入力シート!W91)</f>
        <v/>
      </c>
      <c r="F63" s="289" t="str">
        <f>IF(基本情報入力シート!X91="","",基本情報入力シート!X91)</f>
        <v/>
      </c>
      <c r="G63" s="289" t="str">
        <f>IF(基本情報入力シート!Y91="","",基本情報入力シート!Y91)</f>
        <v/>
      </c>
      <c r="H63" s="21" t="s">
        <v>116</v>
      </c>
      <c r="I63" s="290" t="str">
        <f>IF(基本情報入力シート!Z91="","",基本情報入力シート!Z91)</f>
        <v/>
      </c>
      <c r="J63" s="291">
        <f>IF(基本情報入力シート!AA91="","",基本情報入力シート!AA91)</f>
        <v>10</v>
      </c>
      <c r="K63" s="292" t="str">
        <f>IF(G63="","",VLOOKUP(G63,【参考】数式用!$A$3:$B$28,2,FALSE))</f>
        <v/>
      </c>
      <c r="L63" s="293" t="s">
        <v>16</v>
      </c>
      <c r="M63" s="294">
        <v>6</v>
      </c>
      <c r="N63" s="295" t="s">
        <v>9</v>
      </c>
      <c r="O63" s="76">
        <v>2</v>
      </c>
      <c r="P63" s="296" t="s">
        <v>28</v>
      </c>
      <c r="Q63" s="294">
        <v>6</v>
      </c>
      <c r="R63" s="296" t="s">
        <v>9</v>
      </c>
      <c r="S63" s="294">
        <v>5</v>
      </c>
      <c r="T63" s="295" t="s">
        <v>64</v>
      </c>
      <c r="U63" s="297" t="s">
        <v>65</v>
      </c>
      <c r="V63" s="298">
        <f t="shared" si="5"/>
        <v>4</v>
      </c>
      <c r="W63" s="297" t="s">
        <v>66</v>
      </c>
      <c r="X63" s="299" t="str">
        <f t="shared" si="3"/>
        <v/>
      </c>
      <c r="Y63" s="299" t="str">
        <f t="shared" si="4"/>
        <v/>
      </c>
      <c r="Z63" s="101" t="s">
        <v>116</v>
      </c>
      <c r="AA63" s="22" t="s">
        <v>116</v>
      </c>
      <c r="AB63" s="118"/>
      <c r="AE63" s="118" t="str">
        <f t="shared" si="0"/>
        <v/>
      </c>
    </row>
    <row r="64" spans="1:31" ht="36.75" customHeight="1">
      <c r="A64" s="287">
        <f t="shared" si="1"/>
        <v>53</v>
      </c>
      <c r="B64" s="288" t="str">
        <f>IF(基本情報入力シート!C92="","",基本情報入力シート!C92)</f>
        <v/>
      </c>
      <c r="C64" s="289" t="str">
        <f>IF(基本情報入力シート!M92="","",基本情報入力シート!M92)</f>
        <v/>
      </c>
      <c r="D64" s="289" t="str">
        <f>IF(基本情報入力シート!R92="","",基本情報入力シート!R92)</f>
        <v/>
      </c>
      <c r="E64" s="289" t="str">
        <f>IF(基本情報入力シート!W92="","",基本情報入力シート!W92)</f>
        <v/>
      </c>
      <c r="F64" s="289" t="str">
        <f>IF(基本情報入力シート!X92="","",基本情報入力シート!X92)</f>
        <v/>
      </c>
      <c r="G64" s="289" t="str">
        <f>IF(基本情報入力シート!Y92="","",基本情報入力シート!Y92)</f>
        <v/>
      </c>
      <c r="H64" s="21" t="s">
        <v>116</v>
      </c>
      <c r="I64" s="290" t="str">
        <f>IF(基本情報入力シート!Z92="","",基本情報入力シート!Z92)</f>
        <v/>
      </c>
      <c r="J64" s="291">
        <f>IF(基本情報入力シート!AA92="","",基本情報入力シート!AA92)</f>
        <v>10</v>
      </c>
      <c r="K64" s="292" t="str">
        <f>IF(G64="","",VLOOKUP(G64,【参考】数式用!$A$3:$B$28,2,FALSE))</f>
        <v/>
      </c>
      <c r="L64" s="293" t="s">
        <v>16</v>
      </c>
      <c r="M64" s="294">
        <v>6</v>
      </c>
      <c r="N64" s="295" t="s">
        <v>9</v>
      </c>
      <c r="O64" s="76">
        <v>2</v>
      </c>
      <c r="P64" s="296" t="s">
        <v>28</v>
      </c>
      <c r="Q64" s="294">
        <v>6</v>
      </c>
      <c r="R64" s="296" t="s">
        <v>9</v>
      </c>
      <c r="S64" s="294">
        <v>5</v>
      </c>
      <c r="T64" s="295" t="s">
        <v>64</v>
      </c>
      <c r="U64" s="297" t="s">
        <v>18</v>
      </c>
      <c r="V64" s="298">
        <f t="shared" si="5"/>
        <v>4</v>
      </c>
      <c r="W64" s="297" t="s">
        <v>23</v>
      </c>
      <c r="X64" s="299" t="str">
        <f t="shared" si="3"/>
        <v/>
      </c>
      <c r="Y64" s="299" t="str">
        <f t="shared" si="4"/>
        <v/>
      </c>
      <c r="Z64" s="101" t="s">
        <v>116</v>
      </c>
      <c r="AA64" s="22" t="s">
        <v>116</v>
      </c>
      <c r="AB64" s="118"/>
      <c r="AE64" s="118" t="str">
        <f t="shared" si="0"/>
        <v/>
      </c>
    </row>
    <row r="65" spans="1:31" ht="36.75" customHeight="1">
      <c r="A65" s="287">
        <f t="shared" si="1"/>
        <v>54</v>
      </c>
      <c r="B65" s="288" t="str">
        <f>IF(基本情報入力シート!C93="","",基本情報入力シート!C93)</f>
        <v/>
      </c>
      <c r="C65" s="289" t="str">
        <f>IF(基本情報入力シート!M93="","",基本情報入力シート!M93)</f>
        <v/>
      </c>
      <c r="D65" s="289" t="str">
        <f>IF(基本情報入力シート!R93="","",基本情報入力シート!R93)</f>
        <v/>
      </c>
      <c r="E65" s="289" t="str">
        <f>IF(基本情報入力シート!W93="","",基本情報入力シート!W93)</f>
        <v/>
      </c>
      <c r="F65" s="289" t="str">
        <f>IF(基本情報入力シート!X93="","",基本情報入力シート!X93)</f>
        <v/>
      </c>
      <c r="G65" s="289" t="str">
        <f>IF(基本情報入力シート!Y93="","",基本情報入力シート!Y93)</f>
        <v/>
      </c>
      <c r="H65" s="21" t="s">
        <v>116</v>
      </c>
      <c r="I65" s="290" t="str">
        <f>IF(基本情報入力シート!Z93="","",基本情報入力シート!Z93)</f>
        <v/>
      </c>
      <c r="J65" s="291">
        <f>IF(基本情報入力シート!AA93="","",基本情報入力シート!AA93)</f>
        <v>10</v>
      </c>
      <c r="K65" s="292" t="str">
        <f>IF(G65="","",VLOOKUP(G65,【参考】数式用!$A$3:$B$28,2,FALSE))</f>
        <v/>
      </c>
      <c r="L65" s="293" t="s">
        <v>16</v>
      </c>
      <c r="M65" s="294">
        <v>6</v>
      </c>
      <c r="N65" s="295" t="s">
        <v>9</v>
      </c>
      <c r="O65" s="76">
        <v>2</v>
      </c>
      <c r="P65" s="296" t="s">
        <v>28</v>
      </c>
      <c r="Q65" s="294">
        <v>6</v>
      </c>
      <c r="R65" s="296" t="s">
        <v>9</v>
      </c>
      <c r="S65" s="294">
        <v>5</v>
      </c>
      <c r="T65" s="295" t="s">
        <v>64</v>
      </c>
      <c r="U65" s="297" t="s">
        <v>65</v>
      </c>
      <c r="V65" s="298">
        <f t="shared" si="5"/>
        <v>4</v>
      </c>
      <c r="W65" s="297" t="s">
        <v>66</v>
      </c>
      <c r="X65" s="299" t="str">
        <f t="shared" si="3"/>
        <v/>
      </c>
      <c r="Y65" s="299" t="str">
        <f t="shared" si="4"/>
        <v/>
      </c>
      <c r="Z65" s="101" t="s">
        <v>116</v>
      </c>
      <c r="AA65" s="22" t="s">
        <v>116</v>
      </c>
      <c r="AB65" s="118"/>
      <c r="AE65" s="118" t="str">
        <f t="shared" si="0"/>
        <v/>
      </c>
    </row>
    <row r="66" spans="1:31" ht="36.75" customHeight="1">
      <c r="A66" s="287">
        <f t="shared" si="1"/>
        <v>55</v>
      </c>
      <c r="B66" s="288" t="str">
        <f>IF(基本情報入力シート!C94="","",基本情報入力シート!C94)</f>
        <v/>
      </c>
      <c r="C66" s="289" t="str">
        <f>IF(基本情報入力シート!M94="","",基本情報入力シート!M94)</f>
        <v/>
      </c>
      <c r="D66" s="289" t="str">
        <f>IF(基本情報入力シート!R94="","",基本情報入力シート!R94)</f>
        <v/>
      </c>
      <c r="E66" s="289" t="str">
        <f>IF(基本情報入力シート!W94="","",基本情報入力シート!W94)</f>
        <v/>
      </c>
      <c r="F66" s="289" t="str">
        <f>IF(基本情報入力シート!X94="","",基本情報入力シート!X94)</f>
        <v/>
      </c>
      <c r="G66" s="289" t="str">
        <f>IF(基本情報入力シート!Y94="","",基本情報入力シート!Y94)</f>
        <v/>
      </c>
      <c r="H66" s="21" t="s">
        <v>116</v>
      </c>
      <c r="I66" s="290" t="str">
        <f>IF(基本情報入力シート!Z94="","",基本情報入力シート!Z94)</f>
        <v/>
      </c>
      <c r="J66" s="291">
        <f>IF(基本情報入力シート!AA94="","",基本情報入力シート!AA94)</f>
        <v>10</v>
      </c>
      <c r="K66" s="292" t="str">
        <f>IF(G66="","",VLOOKUP(G66,【参考】数式用!$A$3:$B$28,2,FALSE))</f>
        <v/>
      </c>
      <c r="L66" s="293" t="s">
        <v>16</v>
      </c>
      <c r="M66" s="294">
        <v>6</v>
      </c>
      <c r="N66" s="295" t="s">
        <v>9</v>
      </c>
      <c r="O66" s="76">
        <v>2</v>
      </c>
      <c r="P66" s="296" t="s">
        <v>28</v>
      </c>
      <c r="Q66" s="294">
        <v>6</v>
      </c>
      <c r="R66" s="296" t="s">
        <v>9</v>
      </c>
      <c r="S66" s="294">
        <v>5</v>
      </c>
      <c r="T66" s="295" t="s">
        <v>64</v>
      </c>
      <c r="U66" s="297" t="s">
        <v>18</v>
      </c>
      <c r="V66" s="298">
        <f t="shared" si="5"/>
        <v>4</v>
      </c>
      <c r="W66" s="297" t="s">
        <v>23</v>
      </c>
      <c r="X66" s="299" t="str">
        <f t="shared" si="3"/>
        <v/>
      </c>
      <c r="Y66" s="299" t="str">
        <f t="shared" si="4"/>
        <v/>
      </c>
      <c r="Z66" s="101" t="s">
        <v>116</v>
      </c>
      <c r="AA66" s="22" t="s">
        <v>116</v>
      </c>
      <c r="AB66" s="118"/>
      <c r="AE66" s="118" t="str">
        <f t="shared" si="0"/>
        <v/>
      </c>
    </row>
    <row r="67" spans="1:31" ht="36.75" customHeight="1">
      <c r="A67" s="287">
        <f t="shared" si="1"/>
        <v>56</v>
      </c>
      <c r="B67" s="288" t="str">
        <f>IF(基本情報入力シート!C95="","",基本情報入力シート!C95)</f>
        <v/>
      </c>
      <c r="C67" s="289" t="str">
        <f>IF(基本情報入力シート!M95="","",基本情報入力シート!M95)</f>
        <v/>
      </c>
      <c r="D67" s="289" t="str">
        <f>IF(基本情報入力シート!R95="","",基本情報入力シート!R95)</f>
        <v/>
      </c>
      <c r="E67" s="289" t="str">
        <f>IF(基本情報入力シート!W95="","",基本情報入力シート!W95)</f>
        <v/>
      </c>
      <c r="F67" s="289" t="str">
        <f>IF(基本情報入力シート!X95="","",基本情報入力シート!X95)</f>
        <v/>
      </c>
      <c r="G67" s="289" t="str">
        <f>IF(基本情報入力シート!Y95="","",基本情報入力シート!Y95)</f>
        <v/>
      </c>
      <c r="H67" s="21" t="s">
        <v>116</v>
      </c>
      <c r="I67" s="290" t="str">
        <f>IF(基本情報入力シート!Z95="","",基本情報入力シート!Z95)</f>
        <v/>
      </c>
      <c r="J67" s="291">
        <f>IF(基本情報入力シート!AA95="","",基本情報入力シート!AA95)</f>
        <v>10</v>
      </c>
      <c r="K67" s="292" t="str">
        <f>IF(G67="","",VLOOKUP(G67,【参考】数式用!$A$3:$B$28,2,FALSE))</f>
        <v/>
      </c>
      <c r="L67" s="293" t="s">
        <v>16</v>
      </c>
      <c r="M67" s="294">
        <v>6</v>
      </c>
      <c r="N67" s="295" t="s">
        <v>9</v>
      </c>
      <c r="O67" s="76">
        <v>2</v>
      </c>
      <c r="P67" s="296" t="s">
        <v>28</v>
      </c>
      <c r="Q67" s="294">
        <v>6</v>
      </c>
      <c r="R67" s="296" t="s">
        <v>9</v>
      </c>
      <c r="S67" s="294">
        <v>5</v>
      </c>
      <c r="T67" s="295" t="s">
        <v>64</v>
      </c>
      <c r="U67" s="297" t="s">
        <v>65</v>
      </c>
      <c r="V67" s="298">
        <f t="shared" si="5"/>
        <v>4</v>
      </c>
      <c r="W67" s="297" t="s">
        <v>66</v>
      </c>
      <c r="X67" s="299" t="str">
        <f t="shared" si="3"/>
        <v/>
      </c>
      <c r="Y67" s="299" t="str">
        <f t="shared" si="4"/>
        <v/>
      </c>
      <c r="Z67" s="101" t="s">
        <v>116</v>
      </c>
      <c r="AA67" s="22" t="s">
        <v>116</v>
      </c>
      <c r="AB67" s="118"/>
      <c r="AE67" s="118" t="str">
        <f t="shared" si="0"/>
        <v/>
      </c>
    </row>
    <row r="68" spans="1:31" ht="36.75" customHeight="1">
      <c r="A68" s="287">
        <f t="shared" si="1"/>
        <v>57</v>
      </c>
      <c r="B68" s="288" t="str">
        <f>IF(基本情報入力シート!C96="","",基本情報入力シート!C96)</f>
        <v/>
      </c>
      <c r="C68" s="289" t="str">
        <f>IF(基本情報入力シート!M96="","",基本情報入力シート!M96)</f>
        <v/>
      </c>
      <c r="D68" s="289" t="str">
        <f>IF(基本情報入力シート!R96="","",基本情報入力シート!R96)</f>
        <v/>
      </c>
      <c r="E68" s="289" t="str">
        <f>IF(基本情報入力シート!W96="","",基本情報入力シート!W96)</f>
        <v/>
      </c>
      <c r="F68" s="289" t="str">
        <f>IF(基本情報入力シート!X96="","",基本情報入力シート!X96)</f>
        <v/>
      </c>
      <c r="G68" s="289" t="str">
        <f>IF(基本情報入力シート!Y96="","",基本情報入力シート!Y96)</f>
        <v/>
      </c>
      <c r="H68" s="21" t="s">
        <v>116</v>
      </c>
      <c r="I68" s="290" t="str">
        <f>IF(基本情報入力シート!Z96="","",基本情報入力シート!Z96)</f>
        <v/>
      </c>
      <c r="J68" s="291">
        <f>IF(基本情報入力シート!AA96="","",基本情報入力シート!AA96)</f>
        <v>10</v>
      </c>
      <c r="K68" s="292" t="str">
        <f>IF(G68="","",VLOOKUP(G68,【参考】数式用!$A$3:$B$28,2,FALSE))</f>
        <v/>
      </c>
      <c r="L68" s="293" t="s">
        <v>16</v>
      </c>
      <c r="M68" s="294">
        <v>6</v>
      </c>
      <c r="N68" s="295" t="s">
        <v>9</v>
      </c>
      <c r="O68" s="76">
        <v>2</v>
      </c>
      <c r="P68" s="296" t="s">
        <v>28</v>
      </c>
      <c r="Q68" s="294">
        <v>6</v>
      </c>
      <c r="R68" s="296" t="s">
        <v>9</v>
      </c>
      <c r="S68" s="294">
        <v>5</v>
      </c>
      <c r="T68" s="295" t="s">
        <v>64</v>
      </c>
      <c r="U68" s="297" t="s">
        <v>18</v>
      </c>
      <c r="V68" s="298">
        <f t="shared" si="5"/>
        <v>4</v>
      </c>
      <c r="W68" s="297" t="s">
        <v>23</v>
      </c>
      <c r="X68" s="299" t="str">
        <f t="shared" si="3"/>
        <v/>
      </c>
      <c r="Y68" s="299" t="str">
        <f t="shared" si="4"/>
        <v/>
      </c>
      <c r="Z68" s="101" t="s">
        <v>116</v>
      </c>
      <c r="AA68" s="22" t="s">
        <v>116</v>
      </c>
      <c r="AB68" s="118"/>
      <c r="AE68" s="118" t="str">
        <f t="shared" si="0"/>
        <v/>
      </c>
    </row>
    <row r="69" spans="1:31" ht="36.75" customHeight="1">
      <c r="A69" s="287">
        <f t="shared" si="1"/>
        <v>58</v>
      </c>
      <c r="B69" s="288" t="str">
        <f>IF(基本情報入力シート!C97="","",基本情報入力シート!C97)</f>
        <v/>
      </c>
      <c r="C69" s="289" t="str">
        <f>IF(基本情報入力シート!M97="","",基本情報入力シート!M97)</f>
        <v/>
      </c>
      <c r="D69" s="289" t="str">
        <f>IF(基本情報入力シート!R97="","",基本情報入力シート!R97)</f>
        <v/>
      </c>
      <c r="E69" s="289" t="str">
        <f>IF(基本情報入力シート!W97="","",基本情報入力シート!W97)</f>
        <v/>
      </c>
      <c r="F69" s="289" t="str">
        <f>IF(基本情報入力シート!X97="","",基本情報入力シート!X97)</f>
        <v/>
      </c>
      <c r="G69" s="289" t="str">
        <f>IF(基本情報入力シート!Y97="","",基本情報入力シート!Y97)</f>
        <v/>
      </c>
      <c r="H69" s="21" t="s">
        <v>116</v>
      </c>
      <c r="I69" s="290" t="str">
        <f>IF(基本情報入力シート!Z97="","",基本情報入力シート!Z97)</f>
        <v/>
      </c>
      <c r="J69" s="291">
        <f>IF(基本情報入力シート!AA97="","",基本情報入力シート!AA97)</f>
        <v>10</v>
      </c>
      <c r="K69" s="292" t="str">
        <f>IF(G69="","",VLOOKUP(G69,【参考】数式用!$A$3:$B$28,2,FALSE))</f>
        <v/>
      </c>
      <c r="L69" s="293" t="s">
        <v>16</v>
      </c>
      <c r="M69" s="294">
        <v>6</v>
      </c>
      <c r="N69" s="295" t="s">
        <v>9</v>
      </c>
      <c r="O69" s="76">
        <v>2</v>
      </c>
      <c r="P69" s="296" t="s">
        <v>28</v>
      </c>
      <c r="Q69" s="294">
        <v>6</v>
      </c>
      <c r="R69" s="296" t="s">
        <v>9</v>
      </c>
      <c r="S69" s="294">
        <v>5</v>
      </c>
      <c r="T69" s="295" t="s">
        <v>64</v>
      </c>
      <c r="U69" s="297" t="s">
        <v>65</v>
      </c>
      <c r="V69" s="298">
        <f t="shared" si="5"/>
        <v>4</v>
      </c>
      <c r="W69" s="297" t="s">
        <v>66</v>
      </c>
      <c r="X69" s="299" t="str">
        <f t="shared" si="3"/>
        <v/>
      </c>
      <c r="Y69" s="299" t="str">
        <f t="shared" si="4"/>
        <v/>
      </c>
      <c r="Z69" s="101" t="s">
        <v>116</v>
      </c>
      <c r="AA69" s="22" t="s">
        <v>116</v>
      </c>
      <c r="AB69" s="118"/>
      <c r="AE69" s="118" t="str">
        <f t="shared" si="0"/>
        <v/>
      </c>
    </row>
    <row r="70" spans="1:31" ht="36.75" customHeight="1">
      <c r="A70" s="287">
        <f t="shared" si="1"/>
        <v>59</v>
      </c>
      <c r="B70" s="288" t="str">
        <f>IF(基本情報入力シート!C98="","",基本情報入力シート!C98)</f>
        <v/>
      </c>
      <c r="C70" s="289" t="str">
        <f>IF(基本情報入力シート!M98="","",基本情報入力シート!M98)</f>
        <v/>
      </c>
      <c r="D70" s="289" t="str">
        <f>IF(基本情報入力シート!R98="","",基本情報入力シート!R98)</f>
        <v/>
      </c>
      <c r="E70" s="289" t="str">
        <f>IF(基本情報入力シート!W98="","",基本情報入力シート!W98)</f>
        <v/>
      </c>
      <c r="F70" s="289" t="str">
        <f>IF(基本情報入力シート!X98="","",基本情報入力シート!X98)</f>
        <v/>
      </c>
      <c r="G70" s="289" t="str">
        <f>IF(基本情報入力シート!Y98="","",基本情報入力シート!Y98)</f>
        <v/>
      </c>
      <c r="H70" s="21" t="s">
        <v>116</v>
      </c>
      <c r="I70" s="290" t="str">
        <f>IF(基本情報入力シート!Z98="","",基本情報入力シート!Z98)</f>
        <v/>
      </c>
      <c r="J70" s="291">
        <f>IF(基本情報入力シート!AA98="","",基本情報入力シート!AA98)</f>
        <v>10</v>
      </c>
      <c r="K70" s="292" t="str">
        <f>IF(G70="","",VLOOKUP(G70,【参考】数式用!$A$3:$B$28,2,FALSE))</f>
        <v/>
      </c>
      <c r="L70" s="293" t="s">
        <v>16</v>
      </c>
      <c r="M70" s="294">
        <v>6</v>
      </c>
      <c r="N70" s="295" t="s">
        <v>9</v>
      </c>
      <c r="O70" s="76">
        <v>2</v>
      </c>
      <c r="P70" s="296" t="s">
        <v>28</v>
      </c>
      <c r="Q70" s="294">
        <v>6</v>
      </c>
      <c r="R70" s="296" t="s">
        <v>9</v>
      </c>
      <c r="S70" s="294">
        <v>5</v>
      </c>
      <c r="T70" s="295" t="s">
        <v>64</v>
      </c>
      <c r="U70" s="297" t="s">
        <v>18</v>
      </c>
      <c r="V70" s="298">
        <f t="shared" si="5"/>
        <v>4</v>
      </c>
      <c r="W70" s="297" t="s">
        <v>23</v>
      </c>
      <c r="X70" s="299" t="str">
        <f t="shared" si="3"/>
        <v/>
      </c>
      <c r="Y70" s="299" t="str">
        <f t="shared" si="4"/>
        <v/>
      </c>
      <c r="Z70" s="101" t="s">
        <v>116</v>
      </c>
      <c r="AA70" s="22" t="s">
        <v>116</v>
      </c>
      <c r="AB70" s="118"/>
      <c r="AE70" s="118" t="str">
        <f t="shared" si="0"/>
        <v/>
      </c>
    </row>
    <row r="71" spans="1:31" ht="36.75" customHeight="1">
      <c r="A71" s="287">
        <f t="shared" si="1"/>
        <v>60</v>
      </c>
      <c r="B71" s="288" t="str">
        <f>IF(基本情報入力シート!C99="","",基本情報入力シート!C99)</f>
        <v/>
      </c>
      <c r="C71" s="289" t="str">
        <f>IF(基本情報入力シート!M99="","",基本情報入力シート!M99)</f>
        <v/>
      </c>
      <c r="D71" s="289" t="str">
        <f>IF(基本情報入力シート!R99="","",基本情報入力シート!R99)</f>
        <v/>
      </c>
      <c r="E71" s="289" t="str">
        <f>IF(基本情報入力シート!W99="","",基本情報入力シート!W99)</f>
        <v/>
      </c>
      <c r="F71" s="289" t="str">
        <f>IF(基本情報入力シート!X99="","",基本情報入力シート!X99)</f>
        <v/>
      </c>
      <c r="G71" s="289" t="str">
        <f>IF(基本情報入力シート!Y99="","",基本情報入力シート!Y99)</f>
        <v/>
      </c>
      <c r="H71" s="21" t="s">
        <v>116</v>
      </c>
      <c r="I71" s="290" t="str">
        <f>IF(基本情報入力シート!Z99="","",基本情報入力シート!Z99)</f>
        <v/>
      </c>
      <c r="J71" s="291">
        <f>IF(基本情報入力シート!AA99="","",基本情報入力シート!AA99)</f>
        <v>10</v>
      </c>
      <c r="K71" s="292" t="str">
        <f>IF(G71="","",VLOOKUP(G71,【参考】数式用!$A$3:$B$28,2,FALSE))</f>
        <v/>
      </c>
      <c r="L71" s="293" t="s">
        <v>16</v>
      </c>
      <c r="M71" s="294">
        <v>6</v>
      </c>
      <c r="N71" s="295" t="s">
        <v>9</v>
      </c>
      <c r="O71" s="76">
        <v>2</v>
      </c>
      <c r="P71" s="296" t="s">
        <v>28</v>
      </c>
      <c r="Q71" s="294">
        <v>6</v>
      </c>
      <c r="R71" s="296" t="s">
        <v>9</v>
      </c>
      <c r="S71" s="294">
        <v>5</v>
      </c>
      <c r="T71" s="295" t="s">
        <v>64</v>
      </c>
      <c r="U71" s="297" t="s">
        <v>65</v>
      </c>
      <c r="V71" s="298">
        <f t="shared" si="5"/>
        <v>4</v>
      </c>
      <c r="W71" s="297" t="s">
        <v>66</v>
      </c>
      <c r="X71" s="299" t="str">
        <f t="shared" si="3"/>
        <v/>
      </c>
      <c r="Y71" s="299" t="str">
        <f t="shared" si="4"/>
        <v/>
      </c>
      <c r="Z71" s="101" t="s">
        <v>116</v>
      </c>
      <c r="AA71" s="22" t="s">
        <v>116</v>
      </c>
      <c r="AB71" s="118"/>
      <c r="AE71" s="118" t="str">
        <f t="shared" si="0"/>
        <v/>
      </c>
    </row>
    <row r="72" spans="1:31" ht="36.75" customHeight="1">
      <c r="A72" s="287">
        <f t="shared" si="1"/>
        <v>61</v>
      </c>
      <c r="B72" s="288" t="str">
        <f>IF(基本情報入力シート!C100="","",基本情報入力シート!C100)</f>
        <v/>
      </c>
      <c r="C72" s="289" t="str">
        <f>IF(基本情報入力シート!M100="","",基本情報入力シート!M100)</f>
        <v/>
      </c>
      <c r="D72" s="289" t="str">
        <f>IF(基本情報入力シート!R100="","",基本情報入力シート!R100)</f>
        <v/>
      </c>
      <c r="E72" s="289" t="str">
        <f>IF(基本情報入力シート!W100="","",基本情報入力シート!W100)</f>
        <v/>
      </c>
      <c r="F72" s="289" t="str">
        <f>IF(基本情報入力シート!X100="","",基本情報入力シート!X100)</f>
        <v/>
      </c>
      <c r="G72" s="289" t="str">
        <f>IF(基本情報入力シート!Y100="","",基本情報入力シート!Y100)</f>
        <v/>
      </c>
      <c r="H72" s="21" t="s">
        <v>116</v>
      </c>
      <c r="I72" s="290" t="str">
        <f>IF(基本情報入力シート!Z100="","",基本情報入力シート!Z100)</f>
        <v/>
      </c>
      <c r="J72" s="291">
        <f>IF(基本情報入力シート!AA100="","",基本情報入力シート!AA100)</f>
        <v>10</v>
      </c>
      <c r="K72" s="292" t="str">
        <f>IF(G72="","",VLOOKUP(G72,【参考】数式用!$A$3:$B$28,2,FALSE))</f>
        <v/>
      </c>
      <c r="L72" s="293" t="s">
        <v>16</v>
      </c>
      <c r="M72" s="294">
        <v>6</v>
      </c>
      <c r="N72" s="295" t="s">
        <v>9</v>
      </c>
      <c r="O72" s="76">
        <v>2</v>
      </c>
      <c r="P72" s="296" t="s">
        <v>28</v>
      </c>
      <c r="Q72" s="294">
        <v>6</v>
      </c>
      <c r="R72" s="296" t="s">
        <v>9</v>
      </c>
      <c r="S72" s="294">
        <v>5</v>
      </c>
      <c r="T72" s="295" t="s">
        <v>64</v>
      </c>
      <c r="U72" s="297" t="s">
        <v>18</v>
      </c>
      <c r="V72" s="298">
        <f t="shared" si="5"/>
        <v>4</v>
      </c>
      <c r="W72" s="297" t="s">
        <v>23</v>
      </c>
      <c r="X72" s="299" t="str">
        <f t="shared" si="3"/>
        <v/>
      </c>
      <c r="Y72" s="299" t="str">
        <f t="shared" si="4"/>
        <v/>
      </c>
      <c r="Z72" s="101" t="s">
        <v>116</v>
      </c>
      <c r="AA72" s="22" t="s">
        <v>116</v>
      </c>
      <c r="AB72" s="118"/>
      <c r="AE72" s="118" t="str">
        <f t="shared" si="0"/>
        <v/>
      </c>
    </row>
    <row r="73" spans="1:31" ht="36.75" customHeight="1">
      <c r="A73" s="287">
        <f t="shared" si="1"/>
        <v>62</v>
      </c>
      <c r="B73" s="288" t="str">
        <f>IF(基本情報入力シート!C101="","",基本情報入力シート!C101)</f>
        <v/>
      </c>
      <c r="C73" s="289" t="str">
        <f>IF(基本情報入力シート!M101="","",基本情報入力シート!M101)</f>
        <v/>
      </c>
      <c r="D73" s="289" t="str">
        <f>IF(基本情報入力シート!R101="","",基本情報入力シート!R101)</f>
        <v/>
      </c>
      <c r="E73" s="289" t="str">
        <f>IF(基本情報入力シート!W101="","",基本情報入力シート!W101)</f>
        <v/>
      </c>
      <c r="F73" s="289" t="str">
        <f>IF(基本情報入力シート!X101="","",基本情報入力シート!X101)</f>
        <v/>
      </c>
      <c r="G73" s="289" t="str">
        <f>IF(基本情報入力シート!Y101="","",基本情報入力シート!Y101)</f>
        <v/>
      </c>
      <c r="H73" s="21" t="s">
        <v>116</v>
      </c>
      <c r="I73" s="290" t="str">
        <f>IF(基本情報入力シート!Z101="","",基本情報入力シート!Z101)</f>
        <v/>
      </c>
      <c r="J73" s="291">
        <f>IF(基本情報入力シート!AA101="","",基本情報入力シート!AA101)</f>
        <v>10</v>
      </c>
      <c r="K73" s="292" t="str">
        <f>IF(G73="","",VLOOKUP(G73,【参考】数式用!$A$3:$B$28,2,FALSE))</f>
        <v/>
      </c>
      <c r="L73" s="293" t="s">
        <v>16</v>
      </c>
      <c r="M73" s="294">
        <v>6</v>
      </c>
      <c r="N73" s="295" t="s">
        <v>9</v>
      </c>
      <c r="O73" s="76">
        <v>2</v>
      </c>
      <c r="P73" s="296" t="s">
        <v>28</v>
      </c>
      <c r="Q73" s="294">
        <v>6</v>
      </c>
      <c r="R73" s="296" t="s">
        <v>9</v>
      </c>
      <c r="S73" s="294">
        <v>5</v>
      </c>
      <c r="T73" s="295" t="s">
        <v>64</v>
      </c>
      <c r="U73" s="297" t="s">
        <v>65</v>
      </c>
      <c r="V73" s="298">
        <f t="shared" si="5"/>
        <v>4</v>
      </c>
      <c r="W73" s="297" t="s">
        <v>66</v>
      </c>
      <c r="X73" s="299" t="str">
        <f t="shared" si="3"/>
        <v/>
      </c>
      <c r="Y73" s="299" t="str">
        <f t="shared" si="4"/>
        <v/>
      </c>
      <c r="Z73" s="101" t="s">
        <v>116</v>
      </c>
      <c r="AA73" s="22" t="s">
        <v>116</v>
      </c>
      <c r="AB73" s="118"/>
      <c r="AE73" s="118" t="str">
        <f t="shared" si="0"/>
        <v/>
      </c>
    </row>
    <row r="74" spans="1:31" ht="36.75" customHeight="1">
      <c r="A74" s="287">
        <f t="shared" si="1"/>
        <v>63</v>
      </c>
      <c r="B74" s="288" t="str">
        <f>IF(基本情報入力シート!C102="","",基本情報入力シート!C102)</f>
        <v/>
      </c>
      <c r="C74" s="289" t="str">
        <f>IF(基本情報入力シート!M102="","",基本情報入力シート!M102)</f>
        <v/>
      </c>
      <c r="D74" s="289" t="str">
        <f>IF(基本情報入力シート!R102="","",基本情報入力シート!R102)</f>
        <v/>
      </c>
      <c r="E74" s="289" t="str">
        <f>IF(基本情報入力シート!W102="","",基本情報入力シート!W102)</f>
        <v/>
      </c>
      <c r="F74" s="289" t="str">
        <f>IF(基本情報入力シート!X102="","",基本情報入力シート!X102)</f>
        <v/>
      </c>
      <c r="G74" s="289" t="str">
        <f>IF(基本情報入力シート!Y102="","",基本情報入力シート!Y102)</f>
        <v/>
      </c>
      <c r="H74" s="21" t="s">
        <v>116</v>
      </c>
      <c r="I74" s="290" t="str">
        <f>IF(基本情報入力シート!Z102="","",基本情報入力シート!Z102)</f>
        <v/>
      </c>
      <c r="J74" s="291">
        <f>IF(基本情報入力シート!AA102="","",基本情報入力シート!AA102)</f>
        <v>10</v>
      </c>
      <c r="K74" s="292" t="str">
        <f>IF(G74="","",VLOOKUP(G74,【参考】数式用!$A$3:$B$28,2,FALSE))</f>
        <v/>
      </c>
      <c r="L74" s="293" t="s">
        <v>16</v>
      </c>
      <c r="M74" s="294">
        <v>6</v>
      </c>
      <c r="N74" s="295" t="s">
        <v>9</v>
      </c>
      <c r="O74" s="76">
        <v>2</v>
      </c>
      <c r="P74" s="296" t="s">
        <v>28</v>
      </c>
      <c r="Q74" s="294">
        <v>6</v>
      </c>
      <c r="R74" s="296" t="s">
        <v>9</v>
      </c>
      <c r="S74" s="294">
        <v>5</v>
      </c>
      <c r="T74" s="295" t="s">
        <v>64</v>
      </c>
      <c r="U74" s="297" t="s">
        <v>18</v>
      </c>
      <c r="V74" s="298">
        <f t="shared" si="5"/>
        <v>4</v>
      </c>
      <c r="W74" s="297" t="s">
        <v>23</v>
      </c>
      <c r="X74" s="299" t="str">
        <f t="shared" si="3"/>
        <v/>
      </c>
      <c r="Y74" s="299" t="str">
        <f t="shared" si="4"/>
        <v/>
      </c>
      <c r="Z74" s="101" t="s">
        <v>116</v>
      </c>
      <c r="AA74" s="22" t="s">
        <v>116</v>
      </c>
      <c r="AB74" s="118"/>
      <c r="AE74" s="118" t="str">
        <f t="shared" si="0"/>
        <v/>
      </c>
    </row>
    <row r="75" spans="1:31" ht="36.75" customHeight="1">
      <c r="A75" s="287">
        <f t="shared" si="1"/>
        <v>64</v>
      </c>
      <c r="B75" s="288" t="str">
        <f>IF(基本情報入力シート!C103="","",基本情報入力シート!C103)</f>
        <v/>
      </c>
      <c r="C75" s="289" t="str">
        <f>IF(基本情報入力シート!M103="","",基本情報入力シート!M103)</f>
        <v/>
      </c>
      <c r="D75" s="289" t="str">
        <f>IF(基本情報入力シート!R103="","",基本情報入力シート!R103)</f>
        <v/>
      </c>
      <c r="E75" s="289" t="str">
        <f>IF(基本情報入力シート!W103="","",基本情報入力シート!W103)</f>
        <v/>
      </c>
      <c r="F75" s="289" t="str">
        <f>IF(基本情報入力シート!X103="","",基本情報入力シート!X103)</f>
        <v/>
      </c>
      <c r="G75" s="289" t="str">
        <f>IF(基本情報入力シート!Y103="","",基本情報入力シート!Y103)</f>
        <v/>
      </c>
      <c r="H75" s="21" t="s">
        <v>116</v>
      </c>
      <c r="I75" s="290" t="str">
        <f>IF(基本情報入力シート!Z103="","",基本情報入力シート!Z103)</f>
        <v/>
      </c>
      <c r="J75" s="291">
        <f>IF(基本情報入力シート!AA103="","",基本情報入力シート!AA103)</f>
        <v>10</v>
      </c>
      <c r="K75" s="292" t="str">
        <f>IF(G75="","",VLOOKUP(G75,【参考】数式用!$A$3:$B$28,2,FALSE))</f>
        <v/>
      </c>
      <c r="L75" s="293" t="s">
        <v>16</v>
      </c>
      <c r="M75" s="294">
        <v>6</v>
      </c>
      <c r="N75" s="295" t="s">
        <v>9</v>
      </c>
      <c r="O75" s="76">
        <v>2</v>
      </c>
      <c r="P75" s="296" t="s">
        <v>28</v>
      </c>
      <c r="Q75" s="294">
        <v>6</v>
      </c>
      <c r="R75" s="296" t="s">
        <v>9</v>
      </c>
      <c r="S75" s="294">
        <v>5</v>
      </c>
      <c r="T75" s="295" t="s">
        <v>64</v>
      </c>
      <c r="U75" s="297" t="s">
        <v>65</v>
      </c>
      <c r="V75" s="298">
        <f t="shared" si="5"/>
        <v>4</v>
      </c>
      <c r="W75" s="297" t="s">
        <v>66</v>
      </c>
      <c r="X75" s="299" t="str">
        <f t="shared" si="3"/>
        <v/>
      </c>
      <c r="Y75" s="299" t="str">
        <f t="shared" si="4"/>
        <v/>
      </c>
      <c r="Z75" s="101" t="s">
        <v>116</v>
      </c>
      <c r="AA75" s="22" t="s">
        <v>116</v>
      </c>
      <c r="AB75" s="118"/>
      <c r="AE75" s="118" t="str">
        <f t="shared" si="0"/>
        <v/>
      </c>
    </row>
    <row r="76" spans="1:31" ht="36.75" customHeight="1">
      <c r="A76" s="287">
        <f t="shared" si="1"/>
        <v>65</v>
      </c>
      <c r="B76" s="288" t="str">
        <f>IF(基本情報入力シート!C104="","",基本情報入力シート!C104)</f>
        <v/>
      </c>
      <c r="C76" s="289" t="str">
        <f>IF(基本情報入力シート!M104="","",基本情報入力シート!M104)</f>
        <v/>
      </c>
      <c r="D76" s="289" t="str">
        <f>IF(基本情報入力シート!R104="","",基本情報入力シート!R104)</f>
        <v/>
      </c>
      <c r="E76" s="289" t="str">
        <f>IF(基本情報入力シート!W104="","",基本情報入力シート!W104)</f>
        <v/>
      </c>
      <c r="F76" s="289" t="str">
        <f>IF(基本情報入力シート!X104="","",基本情報入力シート!X104)</f>
        <v/>
      </c>
      <c r="G76" s="289" t="str">
        <f>IF(基本情報入力シート!Y104="","",基本情報入力シート!Y104)</f>
        <v/>
      </c>
      <c r="H76" s="21" t="s">
        <v>116</v>
      </c>
      <c r="I76" s="290" t="str">
        <f>IF(基本情報入力シート!Z104="","",基本情報入力シート!Z104)</f>
        <v/>
      </c>
      <c r="J76" s="291">
        <f>IF(基本情報入力シート!AA104="","",基本情報入力シート!AA104)</f>
        <v>10</v>
      </c>
      <c r="K76" s="292" t="str">
        <f>IF(G76="","",VLOOKUP(G76,【参考】数式用!$A$3:$B$28,2,FALSE))</f>
        <v/>
      </c>
      <c r="L76" s="293" t="s">
        <v>16</v>
      </c>
      <c r="M76" s="294">
        <v>6</v>
      </c>
      <c r="N76" s="295" t="s">
        <v>9</v>
      </c>
      <c r="O76" s="76">
        <v>2</v>
      </c>
      <c r="P76" s="296" t="s">
        <v>28</v>
      </c>
      <c r="Q76" s="294">
        <v>6</v>
      </c>
      <c r="R76" s="296" t="s">
        <v>9</v>
      </c>
      <c r="S76" s="294">
        <v>5</v>
      </c>
      <c r="T76" s="295" t="s">
        <v>64</v>
      </c>
      <c r="U76" s="297" t="s">
        <v>18</v>
      </c>
      <c r="V76" s="298">
        <f t="shared" si="5"/>
        <v>4</v>
      </c>
      <c r="W76" s="297" t="s">
        <v>23</v>
      </c>
      <c r="X76" s="299" t="str">
        <f t="shared" si="3"/>
        <v/>
      </c>
      <c r="Y76" s="299" t="str">
        <f t="shared" si="4"/>
        <v/>
      </c>
      <c r="Z76" s="101" t="s">
        <v>116</v>
      </c>
      <c r="AA76" s="22" t="s">
        <v>116</v>
      </c>
      <c r="AB76" s="118"/>
      <c r="AE76" s="118" t="str">
        <f t="shared" ref="AE76:AE139" si="6">IF(AND(Z76="○",Z76=AA76),1,"")</f>
        <v/>
      </c>
    </row>
    <row r="77" spans="1:31" ht="36.75" customHeight="1">
      <c r="A77" s="287">
        <f t="shared" si="1"/>
        <v>66</v>
      </c>
      <c r="B77" s="288" t="str">
        <f>IF(基本情報入力シート!C105="","",基本情報入力シート!C105)</f>
        <v/>
      </c>
      <c r="C77" s="289" t="str">
        <f>IF(基本情報入力シート!M105="","",基本情報入力シート!M105)</f>
        <v/>
      </c>
      <c r="D77" s="289" t="str">
        <f>IF(基本情報入力シート!R105="","",基本情報入力シート!R105)</f>
        <v/>
      </c>
      <c r="E77" s="289" t="str">
        <f>IF(基本情報入力シート!W105="","",基本情報入力シート!W105)</f>
        <v/>
      </c>
      <c r="F77" s="289" t="str">
        <f>IF(基本情報入力シート!X105="","",基本情報入力シート!X105)</f>
        <v/>
      </c>
      <c r="G77" s="289" t="str">
        <f>IF(基本情報入力シート!Y105="","",基本情報入力シート!Y105)</f>
        <v/>
      </c>
      <c r="H77" s="21" t="s">
        <v>116</v>
      </c>
      <c r="I77" s="290" t="str">
        <f>IF(基本情報入力シート!Z105="","",基本情報入力シート!Z105)</f>
        <v/>
      </c>
      <c r="J77" s="291">
        <f>IF(基本情報入力シート!AA105="","",基本情報入力シート!AA105)</f>
        <v>10</v>
      </c>
      <c r="K77" s="292" t="str">
        <f>IF(G77="","",VLOOKUP(G77,【参考】数式用!$A$3:$B$28,2,FALSE))</f>
        <v/>
      </c>
      <c r="L77" s="293" t="s">
        <v>16</v>
      </c>
      <c r="M77" s="294">
        <v>6</v>
      </c>
      <c r="N77" s="295" t="s">
        <v>9</v>
      </c>
      <c r="O77" s="76">
        <v>2</v>
      </c>
      <c r="P77" s="296" t="s">
        <v>28</v>
      </c>
      <c r="Q77" s="294">
        <v>6</v>
      </c>
      <c r="R77" s="296" t="s">
        <v>9</v>
      </c>
      <c r="S77" s="294">
        <v>5</v>
      </c>
      <c r="T77" s="295" t="s">
        <v>64</v>
      </c>
      <c r="U77" s="297" t="s">
        <v>65</v>
      </c>
      <c r="V77" s="298">
        <f t="shared" si="5"/>
        <v>4</v>
      </c>
      <c r="W77" s="297" t="s">
        <v>66</v>
      </c>
      <c r="X77" s="299" t="str">
        <f t="shared" si="3"/>
        <v/>
      </c>
      <c r="Y77" s="299" t="str">
        <f t="shared" si="4"/>
        <v/>
      </c>
      <c r="Z77" s="101" t="s">
        <v>116</v>
      </c>
      <c r="AA77" s="22" t="s">
        <v>116</v>
      </c>
      <c r="AB77" s="118"/>
      <c r="AE77" s="118" t="str">
        <f t="shared" si="6"/>
        <v/>
      </c>
    </row>
    <row r="78" spans="1:31" ht="36.75" customHeight="1">
      <c r="A78" s="287">
        <f t="shared" ref="A78:A111" si="7">A77+1</f>
        <v>67</v>
      </c>
      <c r="B78" s="288" t="str">
        <f>IF(基本情報入力シート!C106="","",基本情報入力シート!C106)</f>
        <v/>
      </c>
      <c r="C78" s="289" t="str">
        <f>IF(基本情報入力シート!M106="","",基本情報入力シート!M106)</f>
        <v/>
      </c>
      <c r="D78" s="289" t="str">
        <f>IF(基本情報入力シート!R106="","",基本情報入力シート!R106)</f>
        <v/>
      </c>
      <c r="E78" s="289" t="str">
        <f>IF(基本情報入力シート!W106="","",基本情報入力シート!W106)</f>
        <v/>
      </c>
      <c r="F78" s="289" t="str">
        <f>IF(基本情報入力シート!X106="","",基本情報入力シート!X106)</f>
        <v/>
      </c>
      <c r="G78" s="289" t="str">
        <f>IF(基本情報入力シート!Y106="","",基本情報入力シート!Y106)</f>
        <v/>
      </c>
      <c r="H78" s="21" t="s">
        <v>116</v>
      </c>
      <c r="I78" s="290" t="str">
        <f>IF(基本情報入力シート!Z106="","",基本情報入力シート!Z106)</f>
        <v/>
      </c>
      <c r="J78" s="291">
        <f>IF(基本情報入力シート!AA106="","",基本情報入力シート!AA106)</f>
        <v>10</v>
      </c>
      <c r="K78" s="292" t="str">
        <f>IF(G78="","",VLOOKUP(G78,【参考】数式用!$A$3:$B$28,2,FALSE))</f>
        <v/>
      </c>
      <c r="L78" s="293" t="s">
        <v>16</v>
      </c>
      <c r="M78" s="294">
        <v>6</v>
      </c>
      <c r="N78" s="295" t="s">
        <v>9</v>
      </c>
      <c r="O78" s="76">
        <v>2</v>
      </c>
      <c r="P78" s="296" t="s">
        <v>28</v>
      </c>
      <c r="Q78" s="294">
        <v>6</v>
      </c>
      <c r="R78" s="296" t="s">
        <v>9</v>
      </c>
      <c r="S78" s="294">
        <v>5</v>
      </c>
      <c r="T78" s="295" t="s">
        <v>64</v>
      </c>
      <c r="U78" s="297" t="s">
        <v>18</v>
      </c>
      <c r="V78" s="298">
        <f t="shared" si="5"/>
        <v>4</v>
      </c>
      <c r="W78" s="297" t="s">
        <v>23</v>
      </c>
      <c r="X78" s="299" t="str">
        <f t="shared" ref="X78:X111" si="8">IF(H78="○",ROUNDDOWN(ROUNDDOWN(I78*J78,0)*K78,0)*V78,"")</f>
        <v/>
      </c>
      <c r="Y78" s="299" t="str">
        <f t="shared" ref="Y78:Y111" si="9">IFERROR(ROUNDDOWN(X78/2,0),"")</f>
        <v/>
      </c>
      <c r="Z78" s="101" t="s">
        <v>116</v>
      </c>
      <c r="AA78" s="22" t="s">
        <v>116</v>
      </c>
      <c r="AB78" s="118"/>
      <c r="AE78" s="118" t="str">
        <f t="shared" si="6"/>
        <v/>
      </c>
    </row>
    <row r="79" spans="1:31" ht="36.75" customHeight="1">
      <c r="A79" s="287">
        <f t="shared" si="7"/>
        <v>68</v>
      </c>
      <c r="B79" s="288" t="str">
        <f>IF(基本情報入力シート!C107="","",基本情報入力シート!C107)</f>
        <v/>
      </c>
      <c r="C79" s="289" t="str">
        <f>IF(基本情報入力シート!M107="","",基本情報入力シート!M107)</f>
        <v/>
      </c>
      <c r="D79" s="289" t="str">
        <f>IF(基本情報入力シート!R107="","",基本情報入力シート!R107)</f>
        <v/>
      </c>
      <c r="E79" s="289" t="str">
        <f>IF(基本情報入力シート!W107="","",基本情報入力シート!W107)</f>
        <v/>
      </c>
      <c r="F79" s="289" t="str">
        <f>IF(基本情報入力シート!X107="","",基本情報入力シート!X107)</f>
        <v/>
      </c>
      <c r="G79" s="289" t="str">
        <f>IF(基本情報入力シート!Y107="","",基本情報入力シート!Y107)</f>
        <v/>
      </c>
      <c r="H79" s="21" t="s">
        <v>116</v>
      </c>
      <c r="I79" s="290" t="str">
        <f>IF(基本情報入力シート!Z107="","",基本情報入力シート!Z107)</f>
        <v/>
      </c>
      <c r="J79" s="291">
        <f>IF(基本情報入力シート!AA107="","",基本情報入力シート!AA107)</f>
        <v>10</v>
      </c>
      <c r="K79" s="292" t="str">
        <f>IF(G79="","",VLOOKUP(G79,【参考】数式用!$A$3:$B$28,2,FALSE))</f>
        <v/>
      </c>
      <c r="L79" s="293" t="s">
        <v>16</v>
      </c>
      <c r="M79" s="294">
        <v>6</v>
      </c>
      <c r="N79" s="295" t="s">
        <v>9</v>
      </c>
      <c r="O79" s="76">
        <v>2</v>
      </c>
      <c r="P79" s="296" t="s">
        <v>28</v>
      </c>
      <c r="Q79" s="294">
        <v>6</v>
      </c>
      <c r="R79" s="296" t="s">
        <v>9</v>
      </c>
      <c r="S79" s="294">
        <v>5</v>
      </c>
      <c r="T79" s="295" t="s">
        <v>64</v>
      </c>
      <c r="U79" s="297" t="s">
        <v>65</v>
      </c>
      <c r="V79" s="298">
        <f t="shared" si="5"/>
        <v>4</v>
      </c>
      <c r="W79" s="297" t="s">
        <v>66</v>
      </c>
      <c r="X79" s="299" t="str">
        <f t="shared" si="8"/>
        <v/>
      </c>
      <c r="Y79" s="299" t="str">
        <f t="shared" si="9"/>
        <v/>
      </c>
      <c r="Z79" s="101" t="s">
        <v>116</v>
      </c>
      <c r="AA79" s="22" t="s">
        <v>116</v>
      </c>
      <c r="AB79" s="118"/>
      <c r="AE79" s="118" t="str">
        <f t="shared" si="6"/>
        <v/>
      </c>
    </row>
    <row r="80" spans="1:31" ht="36.75" customHeight="1">
      <c r="A80" s="287">
        <f t="shared" si="7"/>
        <v>69</v>
      </c>
      <c r="B80" s="288" t="str">
        <f>IF(基本情報入力シート!C108="","",基本情報入力シート!C108)</f>
        <v/>
      </c>
      <c r="C80" s="289" t="str">
        <f>IF(基本情報入力シート!M108="","",基本情報入力シート!M108)</f>
        <v/>
      </c>
      <c r="D80" s="289" t="str">
        <f>IF(基本情報入力シート!R108="","",基本情報入力シート!R108)</f>
        <v/>
      </c>
      <c r="E80" s="289" t="str">
        <f>IF(基本情報入力シート!W108="","",基本情報入力シート!W108)</f>
        <v/>
      </c>
      <c r="F80" s="289" t="str">
        <f>IF(基本情報入力シート!X108="","",基本情報入力シート!X108)</f>
        <v/>
      </c>
      <c r="G80" s="289" t="str">
        <f>IF(基本情報入力シート!Y108="","",基本情報入力シート!Y108)</f>
        <v/>
      </c>
      <c r="H80" s="21" t="s">
        <v>116</v>
      </c>
      <c r="I80" s="290" t="str">
        <f>IF(基本情報入力シート!Z108="","",基本情報入力シート!Z108)</f>
        <v/>
      </c>
      <c r="J80" s="291">
        <f>IF(基本情報入力シート!AA108="","",基本情報入力シート!AA108)</f>
        <v>10</v>
      </c>
      <c r="K80" s="292" t="str">
        <f>IF(G80="","",VLOOKUP(G80,【参考】数式用!$A$3:$B$28,2,FALSE))</f>
        <v/>
      </c>
      <c r="L80" s="293" t="s">
        <v>16</v>
      </c>
      <c r="M80" s="294">
        <v>6</v>
      </c>
      <c r="N80" s="295" t="s">
        <v>9</v>
      </c>
      <c r="O80" s="76">
        <v>2</v>
      </c>
      <c r="P80" s="296" t="s">
        <v>28</v>
      </c>
      <c r="Q80" s="294">
        <v>6</v>
      </c>
      <c r="R80" s="296" t="s">
        <v>9</v>
      </c>
      <c r="S80" s="294">
        <v>5</v>
      </c>
      <c r="T80" s="295" t="s">
        <v>64</v>
      </c>
      <c r="U80" s="297" t="s">
        <v>18</v>
      </c>
      <c r="V80" s="298">
        <f t="shared" si="5"/>
        <v>4</v>
      </c>
      <c r="W80" s="297" t="s">
        <v>23</v>
      </c>
      <c r="X80" s="299" t="str">
        <f t="shared" si="8"/>
        <v/>
      </c>
      <c r="Y80" s="299" t="str">
        <f t="shared" si="9"/>
        <v/>
      </c>
      <c r="Z80" s="101" t="s">
        <v>116</v>
      </c>
      <c r="AA80" s="22" t="s">
        <v>116</v>
      </c>
      <c r="AB80" s="118"/>
      <c r="AE80" s="118" t="str">
        <f t="shared" si="6"/>
        <v/>
      </c>
    </row>
    <row r="81" spans="1:31" ht="36.75" customHeight="1">
      <c r="A81" s="287">
        <f t="shared" si="7"/>
        <v>70</v>
      </c>
      <c r="B81" s="288" t="str">
        <f>IF(基本情報入力シート!C109="","",基本情報入力シート!C109)</f>
        <v/>
      </c>
      <c r="C81" s="289" t="str">
        <f>IF(基本情報入力シート!M109="","",基本情報入力シート!M109)</f>
        <v/>
      </c>
      <c r="D81" s="289" t="str">
        <f>IF(基本情報入力シート!R109="","",基本情報入力シート!R109)</f>
        <v/>
      </c>
      <c r="E81" s="289" t="str">
        <f>IF(基本情報入力シート!W109="","",基本情報入力シート!W109)</f>
        <v/>
      </c>
      <c r="F81" s="289" t="str">
        <f>IF(基本情報入力シート!X109="","",基本情報入力シート!X109)</f>
        <v/>
      </c>
      <c r="G81" s="289" t="str">
        <f>IF(基本情報入力シート!Y109="","",基本情報入力シート!Y109)</f>
        <v/>
      </c>
      <c r="H81" s="21" t="s">
        <v>116</v>
      </c>
      <c r="I81" s="290" t="str">
        <f>IF(基本情報入力シート!Z109="","",基本情報入力シート!Z109)</f>
        <v/>
      </c>
      <c r="J81" s="291">
        <f>IF(基本情報入力シート!AA109="","",基本情報入力シート!AA109)</f>
        <v>10</v>
      </c>
      <c r="K81" s="292" t="str">
        <f>IF(G81="","",VLOOKUP(G81,【参考】数式用!$A$3:$B$28,2,FALSE))</f>
        <v/>
      </c>
      <c r="L81" s="293" t="s">
        <v>16</v>
      </c>
      <c r="M81" s="294">
        <v>6</v>
      </c>
      <c r="N81" s="295" t="s">
        <v>9</v>
      </c>
      <c r="O81" s="76">
        <v>2</v>
      </c>
      <c r="P81" s="296" t="s">
        <v>28</v>
      </c>
      <c r="Q81" s="294">
        <v>6</v>
      </c>
      <c r="R81" s="296" t="s">
        <v>9</v>
      </c>
      <c r="S81" s="294">
        <v>5</v>
      </c>
      <c r="T81" s="295" t="s">
        <v>64</v>
      </c>
      <c r="U81" s="297" t="s">
        <v>65</v>
      </c>
      <c r="V81" s="298">
        <f t="shared" si="5"/>
        <v>4</v>
      </c>
      <c r="W81" s="297" t="s">
        <v>66</v>
      </c>
      <c r="X81" s="299" t="str">
        <f t="shared" si="8"/>
        <v/>
      </c>
      <c r="Y81" s="299" t="str">
        <f t="shared" si="9"/>
        <v/>
      </c>
      <c r="Z81" s="101" t="s">
        <v>116</v>
      </c>
      <c r="AA81" s="22" t="s">
        <v>116</v>
      </c>
      <c r="AB81" s="118"/>
      <c r="AE81" s="118" t="str">
        <f t="shared" si="6"/>
        <v/>
      </c>
    </row>
    <row r="82" spans="1:31" ht="36.75" customHeight="1">
      <c r="A82" s="287">
        <f t="shared" si="7"/>
        <v>71</v>
      </c>
      <c r="B82" s="288" t="str">
        <f>IF(基本情報入力シート!C110="","",基本情報入力シート!C110)</f>
        <v/>
      </c>
      <c r="C82" s="289" t="str">
        <f>IF(基本情報入力シート!M110="","",基本情報入力シート!M110)</f>
        <v/>
      </c>
      <c r="D82" s="289" t="str">
        <f>IF(基本情報入力シート!R110="","",基本情報入力シート!R110)</f>
        <v/>
      </c>
      <c r="E82" s="289" t="str">
        <f>IF(基本情報入力シート!W110="","",基本情報入力シート!W110)</f>
        <v/>
      </c>
      <c r="F82" s="289" t="str">
        <f>IF(基本情報入力シート!X110="","",基本情報入力シート!X110)</f>
        <v/>
      </c>
      <c r="G82" s="289" t="str">
        <f>IF(基本情報入力シート!Y110="","",基本情報入力シート!Y110)</f>
        <v/>
      </c>
      <c r="H82" s="21" t="s">
        <v>116</v>
      </c>
      <c r="I82" s="290" t="str">
        <f>IF(基本情報入力シート!Z110="","",基本情報入力シート!Z110)</f>
        <v/>
      </c>
      <c r="J82" s="291">
        <f>IF(基本情報入力シート!AA110="","",基本情報入力シート!AA110)</f>
        <v>10</v>
      </c>
      <c r="K82" s="292" t="str">
        <f>IF(G82="","",VLOOKUP(G82,【参考】数式用!$A$3:$B$28,2,FALSE))</f>
        <v/>
      </c>
      <c r="L82" s="293" t="s">
        <v>16</v>
      </c>
      <c r="M82" s="294">
        <v>6</v>
      </c>
      <c r="N82" s="295" t="s">
        <v>9</v>
      </c>
      <c r="O82" s="76">
        <v>2</v>
      </c>
      <c r="P82" s="296" t="s">
        <v>28</v>
      </c>
      <c r="Q82" s="294">
        <v>6</v>
      </c>
      <c r="R82" s="296" t="s">
        <v>9</v>
      </c>
      <c r="S82" s="294">
        <v>5</v>
      </c>
      <c r="T82" s="295" t="s">
        <v>64</v>
      </c>
      <c r="U82" s="297" t="s">
        <v>18</v>
      </c>
      <c r="V82" s="298">
        <f t="shared" ref="V82:V111" si="10">IF(S82="","",S82-O82+1)</f>
        <v>4</v>
      </c>
      <c r="W82" s="297" t="s">
        <v>23</v>
      </c>
      <c r="X82" s="299" t="str">
        <f t="shared" si="8"/>
        <v/>
      </c>
      <c r="Y82" s="299" t="str">
        <f t="shared" si="9"/>
        <v/>
      </c>
      <c r="Z82" s="101" t="s">
        <v>116</v>
      </c>
      <c r="AA82" s="22" t="s">
        <v>116</v>
      </c>
      <c r="AB82" s="118"/>
      <c r="AE82" s="118" t="str">
        <f t="shared" si="6"/>
        <v/>
      </c>
    </row>
    <row r="83" spans="1:31" ht="36.75" customHeight="1">
      <c r="A83" s="287">
        <f t="shared" si="7"/>
        <v>72</v>
      </c>
      <c r="B83" s="288" t="str">
        <f>IF(基本情報入力シート!C111="","",基本情報入力シート!C111)</f>
        <v/>
      </c>
      <c r="C83" s="289" t="str">
        <f>IF(基本情報入力シート!M111="","",基本情報入力シート!M111)</f>
        <v/>
      </c>
      <c r="D83" s="289" t="str">
        <f>IF(基本情報入力シート!R111="","",基本情報入力シート!R111)</f>
        <v/>
      </c>
      <c r="E83" s="289" t="str">
        <f>IF(基本情報入力シート!W111="","",基本情報入力シート!W111)</f>
        <v/>
      </c>
      <c r="F83" s="289" t="str">
        <f>IF(基本情報入力シート!X111="","",基本情報入力シート!X111)</f>
        <v/>
      </c>
      <c r="G83" s="289" t="str">
        <f>IF(基本情報入力シート!Y111="","",基本情報入力シート!Y111)</f>
        <v/>
      </c>
      <c r="H83" s="21" t="s">
        <v>116</v>
      </c>
      <c r="I83" s="290" t="str">
        <f>IF(基本情報入力シート!Z111="","",基本情報入力シート!Z111)</f>
        <v/>
      </c>
      <c r="J83" s="291">
        <f>IF(基本情報入力シート!AA111="","",基本情報入力シート!AA111)</f>
        <v>10</v>
      </c>
      <c r="K83" s="292" t="str">
        <f>IF(G83="","",VLOOKUP(G83,【参考】数式用!$A$3:$B$28,2,FALSE))</f>
        <v/>
      </c>
      <c r="L83" s="293" t="s">
        <v>16</v>
      </c>
      <c r="M83" s="294">
        <v>6</v>
      </c>
      <c r="N83" s="295" t="s">
        <v>9</v>
      </c>
      <c r="O83" s="76">
        <v>2</v>
      </c>
      <c r="P83" s="296" t="s">
        <v>28</v>
      </c>
      <c r="Q83" s="294">
        <v>6</v>
      </c>
      <c r="R83" s="296" t="s">
        <v>9</v>
      </c>
      <c r="S83" s="294">
        <v>5</v>
      </c>
      <c r="T83" s="295" t="s">
        <v>64</v>
      </c>
      <c r="U83" s="297" t="s">
        <v>65</v>
      </c>
      <c r="V83" s="298">
        <f t="shared" si="10"/>
        <v>4</v>
      </c>
      <c r="W83" s="297" t="s">
        <v>66</v>
      </c>
      <c r="X83" s="299" t="str">
        <f t="shared" si="8"/>
        <v/>
      </c>
      <c r="Y83" s="299" t="str">
        <f t="shared" si="9"/>
        <v/>
      </c>
      <c r="Z83" s="101" t="s">
        <v>116</v>
      </c>
      <c r="AA83" s="22" t="s">
        <v>116</v>
      </c>
      <c r="AB83" s="118"/>
      <c r="AE83" s="118" t="str">
        <f t="shared" si="6"/>
        <v/>
      </c>
    </row>
    <row r="84" spans="1:31" ht="36.75" customHeight="1">
      <c r="A84" s="287">
        <f t="shared" si="7"/>
        <v>73</v>
      </c>
      <c r="B84" s="288" t="str">
        <f>IF(基本情報入力シート!C112="","",基本情報入力シート!C112)</f>
        <v/>
      </c>
      <c r="C84" s="289" t="str">
        <f>IF(基本情報入力シート!M112="","",基本情報入力シート!M112)</f>
        <v/>
      </c>
      <c r="D84" s="289" t="str">
        <f>IF(基本情報入力シート!R112="","",基本情報入力シート!R112)</f>
        <v/>
      </c>
      <c r="E84" s="289" t="str">
        <f>IF(基本情報入力シート!W112="","",基本情報入力シート!W112)</f>
        <v/>
      </c>
      <c r="F84" s="289" t="str">
        <f>IF(基本情報入力シート!X112="","",基本情報入力シート!X112)</f>
        <v/>
      </c>
      <c r="G84" s="289" t="str">
        <f>IF(基本情報入力シート!Y112="","",基本情報入力シート!Y112)</f>
        <v/>
      </c>
      <c r="H84" s="21" t="s">
        <v>116</v>
      </c>
      <c r="I84" s="290" t="str">
        <f>IF(基本情報入力シート!Z112="","",基本情報入力シート!Z112)</f>
        <v/>
      </c>
      <c r="J84" s="291">
        <f>IF(基本情報入力シート!AA112="","",基本情報入力シート!AA112)</f>
        <v>10</v>
      </c>
      <c r="K84" s="292" t="str">
        <f>IF(G84="","",VLOOKUP(G84,【参考】数式用!$A$3:$B$28,2,FALSE))</f>
        <v/>
      </c>
      <c r="L84" s="293" t="s">
        <v>16</v>
      </c>
      <c r="M84" s="294">
        <v>6</v>
      </c>
      <c r="N84" s="295" t="s">
        <v>9</v>
      </c>
      <c r="O84" s="76">
        <v>2</v>
      </c>
      <c r="P84" s="296" t="s">
        <v>28</v>
      </c>
      <c r="Q84" s="294">
        <v>6</v>
      </c>
      <c r="R84" s="296" t="s">
        <v>9</v>
      </c>
      <c r="S84" s="294">
        <v>5</v>
      </c>
      <c r="T84" s="295" t="s">
        <v>64</v>
      </c>
      <c r="U84" s="297" t="s">
        <v>18</v>
      </c>
      <c r="V84" s="298">
        <f t="shared" si="10"/>
        <v>4</v>
      </c>
      <c r="W84" s="297" t="s">
        <v>23</v>
      </c>
      <c r="X84" s="299" t="str">
        <f t="shared" si="8"/>
        <v/>
      </c>
      <c r="Y84" s="299" t="str">
        <f t="shared" si="9"/>
        <v/>
      </c>
      <c r="Z84" s="101" t="s">
        <v>116</v>
      </c>
      <c r="AA84" s="22" t="s">
        <v>116</v>
      </c>
      <c r="AB84" s="118"/>
      <c r="AE84" s="118" t="str">
        <f t="shared" si="6"/>
        <v/>
      </c>
    </row>
    <row r="85" spans="1:31" ht="36.75" customHeight="1">
      <c r="A85" s="287">
        <f t="shared" si="7"/>
        <v>74</v>
      </c>
      <c r="B85" s="288" t="str">
        <f>IF(基本情報入力シート!C113="","",基本情報入力シート!C113)</f>
        <v/>
      </c>
      <c r="C85" s="289" t="str">
        <f>IF(基本情報入力シート!M113="","",基本情報入力シート!M113)</f>
        <v/>
      </c>
      <c r="D85" s="289" t="str">
        <f>IF(基本情報入力シート!R113="","",基本情報入力シート!R113)</f>
        <v/>
      </c>
      <c r="E85" s="289" t="str">
        <f>IF(基本情報入力シート!W113="","",基本情報入力シート!W113)</f>
        <v/>
      </c>
      <c r="F85" s="289" t="str">
        <f>IF(基本情報入力シート!X113="","",基本情報入力シート!X113)</f>
        <v/>
      </c>
      <c r="G85" s="289" t="str">
        <f>IF(基本情報入力シート!Y113="","",基本情報入力シート!Y113)</f>
        <v/>
      </c>
      <c r="H85" s="21" t="s">
        <v>116</v>
      </c>
      <c r="I85" s="290" t="str">
        <f>IF(基本情報入力シート!Z113="","",基本情報入力シート!Z113)</f>
        <v/>
      </c>
      <c r="J85" s="291">
        <f>IF(基本情報入力シート!AA113="","",基本情報入力シート!AA113)</f>
        <v>10</v>
      </c>
      <c r="K85" s="292" t="str">
        <f>IF(G85="","",VLOOKUP(G85,【参考】数式用!$A$3:$B$28,2,FALSE))</f>
        <v/>
      </c>
      <c r="L85" s="293" t="s">
        <v>16</v>
      </c>
      <c r="M85" s="294">
        <v>6</v>
      </c>
      <c r="N85" s="295" t="s">
        <v>9</v>
      </c>
      <c r="O85" s="76">
        <v>2</v>
      </c>
      <c r="P85" s="296" t="s">
        <v>28</v>
      </c>
      <c r="Q85" s="294">
        <v>6</v>
      </c>
      <c r="R85" s="296" t="s">
        <v>9</v>
      </c>
      <c r="S85" s="294">
        <v>5</v>
      </c>
      <c r="T85" s="295" t="s">
        <v>64</v>
      </c>
      <c r="U85" s="297" t="s">
        <v>65</v>
      </c>
      <c r="V85" s="298">
        <f t="shared" si="10"/>
        <v>4</v>
      </c>
      <c r="W85" s="297" t="s">
        <v>66</v>
      </c>
      <c r="X85" s="299" t="str">
        <f t="shared" si="8"/>
        <v/>
      </c>
      <c r="Y85" s="299" t="str">
        <f t="shared" si="9"/>
        <v/>
      </c>
      <c r="Z85" s="101" t="s">
        <v>116</v>
      </c>
      <c r="AA85" s="22" t="s">
        <v>116</v>
      </c>
      <c r="AB85" s="118"/>
      <c r="AE85" s="118" t="str">
        <f t="shared" si="6"/>
        <v/>
      </c>
    </row>
    <row r="86" spans="1:31" ht="36.75" customHeight="1">
      <c r="A86" s="287">
        <f t="shared" si="7"/>
        <v>75</v>
      </c>
      <c r="B86" s="288" t="str">
        <f>IF(基本情報入力シート!C114="","",基本情報入力シート!C114)</f>
        <v/>
      </c>
      <c r="C86" s="289" t="str">
        <f>IF(基本情報入力シート!M114="","",基本情報入力シート!M114)</f>
        <v/>
      </c>
      <c r="D86" s="289" t="str">
        <f>IF(基本情報入力シート!R114="","",基本情報入力シート!R114)</f>
        <v/>
      </c>
      <c r="E86" s="289" t="str">
        <f>IF(基本情報入力シート!W114="","",基本情報入力シート!W114)</f>
        <v/>
      </c>
      <c r="F86" s="289" t="str">
        <f>IF(基本情報入力シート!X114="","",基本情報入力シート!X114)</f>
        <v/>
      </c>
      <c r="G86" s="289" t="str">
        <f>IF(基本情報入力シート!Y114="","",基本情報入力シート!Y114)</f>
        <v/>
      </c>
      <c r="H86" s="21" t="s">
        <v>116</v>
      </c>
      <c r="I86" s="290" t="str">
        <f>IF(基本情報入力シート!Z114="","",基本情報入力シート!Z114)</f>
        <v/>
      </c>
      <c r="J86" s="291">
        <f>IF(基本情報入力シート!AA114="","",基本情報入力シート!AA114)</f>
        <v>10</v>
      </c>
      <c r="K86" s="292" t="str">
        <f>IF(G86="","",VLOOKUP(G86,【参考】数式用!$A$3:$B$28,2,FALSE))</f>
        <v/>
      </c>
      <c r="L86" s="293" t="s">
        <v>16</v>
      </c>
      <c r="M86" s="294">
        <v>6</v>
      </c>
      <c r="N86" s="295" t="s">
        <v>9</v>
      </c>
      <c r="O86" s="76">
        <v>2</v>
      </c>
      <c r="P86" s="296" t="s">
        <v>28</v>
      </c>
      <c r="Q86" s="294">
        <v>6</v>
      </c>
      <c r="R86" s="296" t="s">
        <v>9</v>
      </c>
      <c r="S86" s="294">
        <v>5</v>
      </c>
      <c r="T86" s="295" t="s">
        <v>64</v>
      </c>
      <c r="U86" s="297" t="s">
        <v>18</v>
      </c>
      <c r="V86" s="298">
        <f t="shared" si="10"/>
        <v>4</v>
      </c>
      <c r="W86" s="297" t="s">
        <v>23</v>
      </c>
      <c r="X86" s="299" t="str">
        <f t="shared" si="8"/>
        <v/>
      </c>
      <c r="Y86" s="299" t="str">
        <f t="shared" si="9"/>
        <v/>
      </c>
      <c r="Z86" s="101" t="s">
        <v>116</v>
      </c>
      <c r="AA86" s="22" t="s">
        <v>116</v>
      </c>
      <c r="AB86" s="118"/>
      <c r="AE86" s="118" t="str">
        <f t="shared" si="6"/>
        <v/>
      </c>
    </row>
    <row r="87" spans="1:31" ht="36.75" customHeight="1">
      <c r="A87" s="287">
        <f t="shared" si="7"/>
        <v>76</v>
      </c>
      <c r="B87" s="288" t="str">
        <f>IF(基本情報入力シート!C115="","",基本情報入力シート!C115)</f>
        <v/>
      </c>
      <c r="C87" s="289" t="str">
        <f>IF(基本情報入力シート!M115="","",基本情報入力シート!M115)</f>
        <v/>
      </c>
      <c r="D87" s="289" t="str">
        <f>IF(基本情報入力シート!R115="","",基本情報入力シート!R115)</f>
        <v/>
      </c>
      <c r="E87" s="289" t="str">
        <f>IF(基本情報入力シート!W115="","",基本情報入力シート!W115)</f>
        <v/>
      </c>
      <c r="F87" s="289" t="str">
        <f>IF(基本情報入力シート!X115="","",基本情報入力シート!X115)</f>
        <v/>
      </c>
      <c r="G87" s="289" t="str">
        <f>IF(基本情報入力シート!Y115="","",基本情報入力シート!Y115)</f>
        <v/>
      </c>
      <c r="H87" s="21" t="s">
        <v>116</v>
      </c>
      <c r="I87" s="290" t="str">
        <f>IF(基本情報入力シート!Z115="","",基本情報入力シート!Z115)</f>
        <v/>
      </c>
      <c r="J87" s="291">
        <f>IF(基本情報入力シート!AA115="","",基本情報入力シート!AA115)</f>
        <v>10</v>
      </c>
      <c r="K87" s="292" t="str">
        <f>IF(G87="","",VLOOKUP(G87,【参考】数式用!$A$3:$B$28,2,FALSE))</f>
        <v/>
      </c>
      <c r="L87" s="293" t="s">
        <v>16</v>
      </c>
      <c r="M87" s="294">
        <v>6</v>
      </c>
      <c r="N87" s="295" t="s">
        <v>9</v>
      </c>
      <c r="O87" s="76">
        <v>2</v>
      </c>
      <c r="P87" s="296" t="s">
        <v>28</v>
      </c>
      <c r="Q87" s="294">
        <v>6</v>
      </c>
      <c r="R87" s="296" t="s">
        <v>9</v>
      </c>
      <c r="S87" s="294">
        <v>5</v>
      </c>
      <c r="T87" s="295" t="s">
        <v>64</v>
      </c>
      <c r="U87" s="297" t="s">
        <v>65</v>
      </c>
      <c r="V87" s="298">
        <f t="shared" si="10"/>
        <v>4</v>
      </c>
      <c r="W87" s="297" t="s">
        <v>66</v>
      </c>
      <c r="X87" s="299" t="str">
        <f t="shared" si="8"/>
        <v/>
      </c>
      <c r="Y87" s="299" t="str">
        <f t="shared" si="9"/>
        <v/>
      </c>
      <c r="Z87" s="101" t="s">
        <v>116</v>
      </c>
      <c r="AA87" s="22" t="s">
        <v>116</v>
      </c>
      <c r="AB87" s="118"/>
      <c r="AE87" s="118" t="str">
        <f t="shared" si="6"/>
        <v/>
      </c>
    </row>
    <row r="88" spans="1:31" ht="36.75" customHeight="1">
      <c r="A88" s="287">
        <f t="shared" si="7"/>
        <v>77</v>
      </c>
      <c r="B88" s="288" t="str">
        <f>IF(基本情報入力シート!C116="","",基本情報入力シート!C116)</f>
        <v/>
      </c>
      <c r="C88" s="289" t="str">
        <f>IF(基本情報入力シート!M116="","",基本情報入力シート!M116)</f>
        <v/>
      </c>
      <c r="D88" s="289" t="str">
        <f>IF(基本情報入力シート!R116="","",基本情報入力シート!R116)</f>
        <v/>
      </c>
      <c r="E88" s="289" t="str">
        <f>IF(基本情報入力シート!W116="","",基本情報入力シート!W116)</f>
        <v/>
      </c>
      <c r="F88" s="289" t="str">
        <f>IF(基本情報入力シート!X116="","",基本情報入力シート!X116)</f>
        <v/>
      </c>
      <c r="G88" s="289" t="str">
        <f>IF(基本情報入力シート!Y116="","",基本情報入力シート!Y116)</f>
        <v/>
      </c>
      <c r="H88" s="21" t="s">
        <v>116</v>
      </c>
      <c r="I88" s="290" t="str">
        <f>IF(基本情報入力シート!Z116="","",基本情報入力シート!Z116)</f>
        <v/>
      </c>
      <c r="J88" s="291">
        <f>IF(基本情報入力シート!AA116="","",基本情報入力シート!AA116)</f>
        <v>10</v>
      </c>
      <c r="K88" s="292" t="str">
        <f>IF(G88="","",VLOOKUP(G88,【参考】数式用!$A$3:$B$28,2,FALSE))</f>
        <v/>
      </c>
      <c r="L88" s="293" t="s">
        <v>16</v>
      </c>
      <c r="M88" s="294">
        <v>6</v>
      </c>
      <c r="N88" s="295" t="s">
        <v>9</v>
      </c>
      <c r="O88" s="76">
        <v>2</v>
      </c>
      <c r="P88" s="296" t="s">
        <v>28</v>
      </c>
      <c r="Q88" s="294">
        <v>6</v>
      </c>
      <c r="R88" s="296" t="s">
        <v>9</v>
      </c>
      <c r="S88" s="294">
        <v>5</v>
      </c>
      <c r="T88" s="295" t="s">
        <v>64</v>
      </c>
      <c r="U88" s="297" t="s">
        <v>18</v>
      </c>
      <c r="V88" s="298">
        <f t="shared" si="10"/>
        <v>4</v>
      </c>
      <c r="W88" s="297" t="s">
        <v>23</v>
      </c>
      <c r="X88" s="299" t="str">
        <f t="shared" si="8"/>
        <v/>
      </c>
      <c r="Y88" s="299" t="str">
        <f t="shared" si="9"/>
        <v/>
      </c>
      <c r="Z88" s="101" t="s">
        <v>116</v>
      </c>
      <c r="AA88" s="22" t="s">
        <v>116</v>
      </c>
      <c r="AB88" s="118"/>
      <c r="AE88" s="118" t="str">
        <f t="shared" si="6"/>
        <v/>
      </c>
    </row>
    <row r="89" spans="1:31" ht="36.75" customHeight="1">
      <c r="A89" s="287">
        <f t="shared" si="7"/>
        <v>78</v>
      </c>
      <c r="B89" s="288" t="str">
        <f>IF(基本情報入力シート!C117="","",基本情報入力シート!C117)</f>
        <v/>
      </c>
      <c r="C89" s="289" t="str">
        <f>IF(基本情報入力シート!M117="","",基本情報入力シート!M117)</f>
        <v/>
      </c>
      <c r="D89" s="289" t="str">
        <f>IF(基本情報入力シート!R117="","",基本情報入力シート!R117)</f>
        <v/>
      </c>
      <c r="E89" s="289" t="str">
        <f>IF(基本情報入力シート!W117="","",基本情報入力シート!W117)</f>
        <v/>
      </c>
      <c r="F89" s="289" t="str">
        <f>IF(基本情報入力シート!X117="","",基本情報入力シート!X117)</f>
        <v/>
      </c>
      <c r="G89" s="289" t="str">
        <f>IF(基本情報入力シート!Y117="","",基本情報入力シート!Y117)</f>
        <v/>
      </c>
      <c r="H89" s="21" t="s">
        <v>116</v>
      </c>
      <c r="I89" s="290" t="str">
        <f>IF(基本情報入力シート!Z117="","",基本情報入力シート!Z117)</f>
        <v/>
      </c>
      <c r="J89" s="291">
        <f>IF(基本情報入力シート!AA117="","",基本情報入力シート!AA117)</f>
        <v>10</v>
      </c>
      <c r="K89" s="292" t="str">
        <f>IF(G89="","",VLOOKUP(G89,【参考】数式用!$A$3:$B$28,2,FALSE))</f>
        <v/>
      </c>
      <c r="L89" s="293" t="s">
        <v>16</v>
      </c>
      <c r="M89" s="294">
        <v>6</v>
      </c>
      <c r="N89" s="295" t="s">
        <v>9</v>
      </c>
      <c r="O89" s="76">
        <v>2</v>
      </c>
      <c r="P89" s="296" t="s">
        <v>28</v>
      </c>
      <c r="Q89" s="294">
        <v>6</v>
      </c>
      <c r="R89" s="296" t="s">
        <v>9</v>
      </c>
      <c r="S89" s="294">
        <v>5</v>
      </c>
      <c r="T89" s="295" t="s">
        <v>64</v>
      </c>
      <c r="U89" s="297" t="s">
        <v>65</v>
      </c>
      <c r="V89" s="298">
        <f t="shared" si="10"/>
        <v>4</v>
      </c>
      <c r="W89" s="297" t="s">
        <v>66</v>
      </c>
      <c r="X89" s="299" t="str">
        <f t="shared" si="8"/>
        <v/>
      </c>
      <c r="Y89" s="299" t="str">
        <f t="shared" si="9"/>
        <v/>
      </c>
      <c r="Z89" s="101" t="s">
        <v>116</v>
      </c>
      <c r="AA89" s="22" t="s">
        <v>116</v>
      </c>
      <c r="AB89" s="118"/>
      <c r="AE89" s="118" t="str">
        <f t="shared" si="6"/>
        <v/>
      </c>
    </row>
    <row r="90" spans="1:31" ht="36.75" customHeight="1">
      <c r="A90" s="287">
        <f t="shared" si="7"/>
        <v>79</v>
      </c>
      <c r="B90" s="288" t="str">
        <f>IF(基本情報入力シート!C118="","",基本情報入力シート!C118)</f>
        <v/>
      </c>
      <c r="C90" s="289" t="str">
        <f>IF(基本情報入力シート!M118="","",基本情報入力シート!M118)</f>
        <v/>
      </c>
      <c r="D90" s="289" t="str">
        <f>IF(基本情報入力シート!R118="","",基本情報入力シート!R118)</f>
        <v/>
      </c>
      <c r="E90" s="289" t="str">
        <f>IF(基本情報入力シート!W118="","",基本情報入力シート!W118)</f>
        <v/>
      </c>
      <c r="F90" s="289" t="str">
        <f>IF(基本情報入力シート!X118="","",基本情報入力シート!X118)</f>
        <v/>
      </c>
      <c r="G90" s="289" t="str">
        <f>IF(基本情報入力シート!Y118="","",基本情報入力シート!Y118)</f>
        <v/>
      </c>
      <c r="H90" s="21" t="s">
        <v>116</v>
      </c>
      <c r="I90" s="290" t="str">
        <f>IF(基本情報入力シート!Z118="","",基本情報入力シート!Z118)</f>
        <v/>
      </c>
      <c r="J90" s="291">
        <f>IF(基本情報入力シート!AA118="","",基本情報入力シート!AA118)</f>
        <v>10</v>
      </c>
      <c r="K90" s="292" t="str">
        <f>IF(G90="","",VLOOKUP(G90,【参考】数式用!$A$3:$B$28,2,FALSE))</f>
        <v/>
      </c>
      <c r="L90" s="293" t="s">
        <v>16</v>
      </c>
      <c r="M90" s="294">
        <v>6</v>
      </c>
      <c r="N90" s="295" t="s">
        <v>9</v>
      </c>
      <c r="O90" s="76">
        <v>2</v>
      </c>
      <c r="P90" s="296" t="s">
        <v>28</v>
      </c>
      <c r="Q90" s="294">
        <v>6</v>
      </c>
      <c r="R90" s="296" t="s">
        <v>9</v>
      </c>
      <c r="S90" s="294">
        <v>5</v>
      </c>
      <c r="T90" s="295" t="s">
        <v>64</v>
      </c>
      <c r="U90" s="297" t="s">
        <v>18</v>
      </c>
      <c r="V90" s="298">
        <f t="shared" si="10"/>
        <v>4</v>
      </c>
      <c r="W90" s="297" t="s">
        <v>23</v>
      </c>
      <c r="X90" s="299" t="str">
        <f t="shared" si="8"/>
        <v/>
      </c>
      <c r="Y90" s="299" t="str">
        <f t="shared" si="9"/>
        <v/>
      </c>
      <c r="Z90" s="101" t="s">
        <v>116</v>
      </c>
      <c r="AA90" s="22" t="s">
        <v>116</v>
      </c>
      <c r="AB90" s="118"/>
      <c r="AE90" s="118" t="str">
        <f t="shared" si="6"/>
        <v/>
      </c>
    </row>
    <row r="91" spans="1:31" ht="36.75" customHeight="1">
      <c r="A91" s="287">
        <f t="shared" si="7"/>
        <v>80</v>
      </c>
      <c r="B91" s="288" t="str">
        <f>IF(基本情報入力シート!C119="","",基本情報入力シート!C119)</f>
        <v/>
      </c>
      <c r="C91" s="289" t="str">
        <f>IF(基本情報入力シート!M119="","",基本情報入力シート!M119)</f>
        <v/>
      </c>
      <c r="D91" s="289" t="str">
        <f>IF(基本情報入力シート!R119="","",基本情報入力シート!R119)</f>
        <v/>
      </c>
      <c r="E91" s="289" t="str">
        <f>IF(基本情報入力シート!W119="","",基本情報入力シート!W119)</f>
        <v/>
      </c>
      <c r="F91" s="289" t="str">
        <f>IF(基本情報入力シート!X119="","",基本情報入力シート!X119)</f>
        <v/>
      </c>
      <c r="G91" s="289" t="str">
        <f>IF(基本情報入力シート!Y119="","",基本情報入力シート!Y119)</f>
        <v/>
      </c>
      <c r="H91" s="21" t="s">
        <v>116</v>
      </c>
      <c r="I91" s="290" t="str">
        <f>IF(基本情報入力シート!Z119="","",基本情報入力シート!Z119)</f>
        <v/>
      </c>
      <c r="J91" s="291">
        <f>IF(基本情報入力シート!AA119="","",基本情報入力シート!AA119)</f>
        <v>10</v>
      </c>
      <c r="K91" s="292" t="str">
        <f>IF(G91="","",VLOOKUP(G91,【参考】数式用!$A$3:$B$28,2,FALSE))</f>
        <v/>
      </c>
      <c r="L91" s="293" t="s">
        <v>16</v>
      </c>
      <c r="M91" s="294">
        <v>6</v>
      </c>
      <c r="N91" s="295" t="s">
        <v>9</v>
      </c>
      <c r="O91" s="76">
        <v>2</v>
      </c>
      <c r="P91" s="296" t="s">
        <v>28</v>
      </c>
      <c r="Q91" s="294">
        <v>6</v>
      </c>
      <c r="R91" s="296" t="s">
        <v>9</v>
      </c>
      <c r="S91" s="294">
        <v>5</v>
      </c>
      <c r="T91" s="295" t="s">
        <v>64</v>
      </c>
      <c r="U91" s="297" t="s">
        <v>65</v>
      </c>
      <c r="V91" s="298">
        <f t="shared" si="10"/>
        <v>4</v>
      </c>
      <c r="W91" s="297" t="s">
        <v>66</v>
      </c>
      <c r="X91" s="299" t="str">
        <f t="shared" si="8"/>
        <v/>
      </c>
      <c r="Y91" s="299" t="str">
        <f t="shared" si="9"/>
        <v/>
      </c>
      <c r="Z91" s="101" t="s">
        <v>116</v>
      </c>
      <c r="AA91" s="22" t="s">
        <v>116</v>
      </c>
      <c r="AB91" s="118"/>
      <c r="AE91" s="118" t="str">
        <f t="shared" si="6"/>
        <v/>
      </c>
    </row>
    <row r="92" spans="1:31" ht="36.75" customHeight="1">
      <c r="A92" s="287">
        <f t="shared" si="7"/>
        <v>81</v>
      </c>
      <c r="B92" s="288" t="str">
        <f>IF(基本情報入力シート!C120="","",基本情報入力シート!C120)</f>
        <v/>
      </c>
      <c r="C92" s="289" t="str">
        <f>IF(基本情報入力シート!M120="","",基本情報入力シート!M120)</f>
        <v/>
      </c>
      <c r="D92" s="289" t="str">
        <f>IF(基本情報入力シート!R120="","",基本情報入力シート!R120)</f>
        <v/>
      </c>
      <c r="E92" s="289" t="str">
        <f>IF(基本情報入力シート!W120="","",基本情報入力シート!W120)</f>
        <v/>
      </c>
      <c r="F92" s="289" t="str">
        <f>IF(基本情報入力シート!X120="","",基本情報入力シート!X120)</f>
        <v/>
      </c>
      <c r="G92" s="289" t="str">
        <f>IF(基本情報入力シート!Y120="","",基本情報入力シート!Y120)</f>
        <v/>
      </c>
      <c r="H92" s="21" t="s">
        <v>116</v>
      </c>
      <c r="I92" s="290" t="str">
        <f>IF(基本情報入力シート!Z120="","",基本情報入力シート!Z120)</f>
        <v/>
      </c>
      <c r="J92" s="291">
        <f>IF(基本情報入力シート!AA120="","",基本情報入力シート!AA120)</f>
        <v>10</v>
      </c>
      <c r="K92" s="292" t="str">
        <f>IF(G92="","",VLOOKUP(G92,【参考】数式用!$A$3:$B$28,2,FALSE))</f>
        <v/>
      </c>
      <c r="L92" s="293" t="s">
        <v>16</v>
      </c>
      <c r="M92" s="294">
        <v>6</v>
      </c>
      <c r="N92" s="295" t="s">
        <v>9</v>
      </c>
      <c r="O92" s="76">
        <v>2</v>
      </c>
      <c r="P92" s="296" t="s">
        <v>28</v>
      </c>
      <c r="Q92" s="294">
        <v>6</v>
      </c>
      <c r="R92" s="296" t="s">
        <v>9</v>
      </c>
      <c r="S92" s="294">
        <v>5</v>
      </c>
      <c r="T92" s="295" t="s">
        <v>64</v>
      </c>
      <c r="U92" s="297" t="s">
        <v>18</v>
      </c>
      <c r="V92" s="298">
        <f t="shared" si="10"/>
        <v>4</v>
      </c>
      <c r="W92" s="297" t="s">
        <v>23</v>
      </c>
      <c r="X92" s="299" t="str">
        <f t="shared" si="8"/>
        <v/>
      </c>
      <c r="Y92" s="299" t="str">
        <f t="shared" si="9"/>
        <v/>
      </c>
      <c r="Z92" s="101" t="s">
        <v>116</v>
      </c>
      <c r="AA92" s="22" t="s">
        <v>116</v>
      </c>
      <c r="AB92" s="118"/>
      <c r="AE92" s="118" t="str">
        <f t="shared" si="6"/>
        <v/>
      </c>
    </row>
    <row r="93" spans="1:31" ht="36.75" customHeight="1">
      <c r="A93" s="287">
        <f t="shared" si="7"/>
        <v>82</v>
      </c>
      <c r="B93" s="288" t="str">
        <f>IF(基本情報入力シート!C121="","",基本情報入力シート!C121)</f>
        <v/>
      </c>
      <c r="C93" s="289" t="str">
        <f>IF(基本情報入力シート!M121="","",基本情報入力シート!M121)</f>
        <v/>
      </c>
      <c r="D93" s="289" t="str">
        <f>IF(基本情報入力シート!R121="","",基本情報入力シート!R121)</f>
        <v/>
      </c>
      <c r="E93" s="289" t="str">
        <f>IF(基本情報入力シート!W121="","",基本情報入力シート!W121)</f>
        <v/>
      </c>
      <c r="F93" s="289" t="str">
        <f>IF(基本情報入力シート!X121="","",基本情報入力シート!X121)</f>
        <v/>
      </c>
      <c r="G93" s="289" t="str">
        <f>IF(基本情報入力シート!Y121="","",基本情報入力シート!Y121)</f>
        <v/>
      </c>
      <c r="H93" s="21" t="s">
        <v>116</v>
      </c>
      <c r="I93" s="290" t="str">
        <f>IF(基本情報入力シート!Z121="","",基本情報入力シート!Z121)</f>
        <v/>
      </c>
      <c r="J93" s="291">
        <f>IF(基本情報入力シート!AA121="","",基本情報入力シート!AA121)</f>
        <v>10</v>
      </c>
      <c r="K93" s="292" t="str">
        <f>IF(G93="","",VLOOKUP(G93,【参考】数式用!$A$3:$B$28,2,FALSE))</f>
        <v/>
      </c>
      <c r="L93" s="293" t="s">
        <v>16</v>
      </c>
      <c r="M93" s="294">
        <v>6</v>
      </c>
      <c r="N93" s="295" t="s">
        <v>9</v>
      </c>
      <c r="O93" s="76">
        <v>2</v>
      </c>
      <c r="P93" s="296" t="s">
        <v>28</v>
      </c>
      <c r="Q93" s="294">
        <v>6</v>
      </c>
      <c r="R93" s="296" t="s">
        <v>9</v>
      </c>
      <c r="S93" s="294">
        <v>5</v>
      </c>
      <c r="T93" s="295" t="s">
        <v>64</v>
      </c>
      <c r="U93" s="297" t="s">
        <v>65</v>
      </c>
      <c r="V93" s="298">
        <f t="shared" si="10"/>
        <v>4</v>
      </c>
      <c r="W93" s="297" t="s">
        <v>66</v>
      </c>
      <c r="X93" s="299" t="str">
        <f t="shared" si="8"/>
        <v/>
      </c>
      <c r="Y93" s="299" t="str">
        <f t="shared" si="9"/>
        <v/>
      </c>
      <c r="Z93" s="101" t="s">
        <v>116</v>
      </c>
      <c r="AA93" s="22" t="s">
        <v>116</v>
      </c>
      <c r="AB93" s="118"/>
      <c r="AE93" s="118" t="str">
        <f t="shared" si="6"/>
        <v/>
      </c>
    </row>
    <row r="94" spans="1:31" ht="36.75" customHeight="1">
      <c r="A94" s="287">
        <f t="shared" si="7"/>
        <v>83</v>
      </c>
      <c r="B94" s="288" t="str">
        <f>IF(基本情報入力シート!C122="","",基本情報入力シート!C122)</f>
        <v/>
      </c>
      <c r="C94" s="289" t="str">
        <f>IF(基本情報入力シート!M122="","",基本情報入力シート!M122)</f>
        <v/>
      </c>
      <c r="D94" s="289" t="str">
        <f>IF(基本情報入力シート!R122="","",基本情報入力シート!R122)</f>
        <v/>
      </c>
      <c r="E94" s="289" t="str">
        <f>IF(基本情報入力シート!W122="","",基本情報入力シート!W122)</f>
        <v/>
      </c>
      <c r="F94" s="289" t="str">
        <f>IF(基本情報入力シート!X122="","",基本情報入力シート!X122)</f>
        <v/>
      </c>
      <c r="G94" s="289" t="str">
        <f>IF(基本情報入力シート!Y122="","",基本情報入力シート!Y122)</f>
        <v/>
      </c>
      <c r="H94" s="21" t="s">
        <v>116</v>
      </c>
      <c r="I94" s="290" t="str">
        <f>IF(基本情報入力シート!Z122="","",基本情報入力シート!Z122)</f>
        <v/>
      </c>
      <c r="J94" s="291">
        <f>IF(基本情報入力シート!AA122="","",基本情報入力シート!AA122)</f>
        <v>10</v>
      </c>
      <c r="K94" s="292" t="str">
        <f>IF(G94="","",VLOOKUP(G94,【参考】数式用!$A$3:$B$28,2,FALSE))</f>
        <v/>
      </c>
      <c r="L94" s="293" t="s">
        <v>16</v>
      </c>
      <c r="M94" s="294">
        <v>6</v>
      </c>
      <c r="N94" s="295" t="s">
        <v>9</v>
      </c>
      <c r="O94" s="76">
        <v>2</v>
      </c>
      <c r="P94" s="296" t="s">
        <v>28</v>
      </c>
      <c r="Q94" s="294">
        <v>6</v>
      </c>
      <c r="R94" s="296" t="s">
        <v>9</v>
      </c>
      <c r="S94" s="294">
        <v>5</v>
      </c>
      <c r="T94" s="295" t="s">
        <v>64</v>
      </c>
      <c r="U94" s="297" t="s">
        <v>18</v>
      </c>
      <c r="V94" s="298">
        <f t="shared" si="10"/>
        <v>4</v>
      </c>
      <c r="W94" s="297" t="s">
        <v>23</v>
      </c>
      <c r="X94" s="299" t="str">
        <f t="shared" si="8"/>
        <v/>
      </c>
      <c r="Y94" s="299" t="str">
        <f t="shared" si="9"/>
        <v/>
      </c>
      <c r="Z94" s="101" t="s">
        <v>116</v>
      </c>
      <c r="AA94" s="22" t="s">
        <v>116</v>
      </c>
      <c r="AB94" s="118"/>
      <c r="AE94" s="118" t="str">
        <f t="shared" si="6"/>
        <v/>
      </c>
    </row>
    <row r="95" spans="1:31" ht="36.75" customHeight="1">
      <c r="A95" s="287">
        <f t="shared" si="7"/>
        <v>84</v>
      </c>
      <c r="B95" s="288" t="str">
        <f>IF(基本情報入力シート!C123="","",基本情報入力シート!C123)</f>
        <v/>
      </c>
      <c r="C95" s="289" t="str">
        <f>IF(基本情報入力シート!M123="","",基本情報入力シート!M123)</f>
        <v/>
      </c>
      <c r="D95" s="289" t="str">
        <f>IF(基本情報入力シート!R123="","",基本情報入力シート!R123)</f>
        <v/>
      </c>
      <c r="E95" s="289" t="str">
        <f>IF(基本情報入力シート!W123="","",基本情報入力シート!W123)</f>
        <v/>
      </c>
      <c r="F95" s="289" t="str">
        <f>IF(基本情報入力シート!X123="","",基本情報入力シート!X123)</f>
        <v/>
      </c>
      <c r="G95" s="289" t="str">
        <f>IF(基本情報入力シート!Y123="","",基本情報入力シート!Y123)</f>
        <v/>
      </c>
      <c r="H95" s="21" t="s">
        <v>116</v>
      </c>
      <c r="I95" s="290" t="str">
        <f>IF(基本情報入力シート!Z123="","",基本情報入力シート!Z123)</f>
        <v/>
      </c>
      <c r="J95" s="291">
        <f>IF(基本情報入力シート!AA123="","",基本情報入力シート!AA123)</f>
        <v>10</v>
      </c>
      <c r="K95" s="292" t="str">
        <f>IF(G95="","",VLOOKUP(G95,【参考】数式用!$A$3:$B$28,2,FALSE))</f>
        <v/>
      </c>
      <c r="L95" s="293" t="s">
        <v>16</v>
      </c>
      <c r="M95" s="294">
        <v>6</v>
      </c>
      <c r="N95" s="295" t="s">
        <v>9</v>
      </c>
      <c r="O95" s="76">
        <v>2</v>
      </c>
      <c r="P95" s="296" t="s">
        <v>28</v>
      </c>
      <c r="Q95" s="294">
        <v>6</v>
      </c>
      <c r="R95" s="296" t="s">
        <v>9</v>
      </c>
      <c r="S95" s="294">
        <v>5</v>
      </c>
      <c r="T95" s="295" t="s">
        <v>64</v>
      </c>
      <c r="U95" s="297" t="s">
        <v>65</v>
      </c>
      <c r="V95" s="298">
        <f t="shared" si="10"/>
        <v>4</v>
      </c>
      <c r="W95" s="297" t="s">
        <v>66</v>
      </c>
      <c r="X95" s="299" t="str">
        <f t="shared" si="8"/>
        <v/>
      </c>
      <c r="Y95" s="299" t="str">
        <f t="shared" si="9"/>
        <v/>
      </c>
      <c r="Z95" s="101" t="s">
        <v>116</v>
      </c>
      <c r="AA95" s="22" t="s">
        <v>116</v>
      </c>
      <c r="AB95" s="118"/>
      <c r="AE95" s="118" t="str">
        <f t="shared" si="6"/>
        <v/>
      </c>
    </row>
    <row r="96" spans="1:31" ht="36.75" customHeight="1">
      <c r="A96" s="287">
        <f t="shared" si="7"/>
        <v>85</v>
      </c>
      <c r="B96" s="288" t="str">
        <f>IF(基本情報入力シート!C124="","",基本情報入力シート!C124)</f>
        <v/>
      </c>
      <c r="C96" s="289" t="str">
        <f>IF(基本情報入力シート!M124="","",基本情報入力シート!M124)</f>
        <v/>
      </c>
      <c r="D96" s="289" t="str">
        <f>IF(基本情報入力シート!R124="","",基本情報入力シート!R124)</f>
        <v/>
      </c>
      <c r="E96" s="289" t="str">
        <f>IF(基本情報入力シート!W124="","",基本情報入力シート!W124)</f>
        <v/>
      </c>
      <c r="F96" s="289" t="str">
        <f>IF(基本情報入力シート!X124="","",基本情報入力シート!X124)</f>
        <v/>
      </c>
      <c r="G96" s="289" t="str">
        <f>IF(基本情報入力シート!Y124="","",基本情報入力シート!Y124)</f>
        <v/>
      </c>
      <c r="H96" s="21" t="s">
        <v>116</v>
      </c>
      <c r="I96" s="290" t="str">
        <f>IF(基本情報入力シート!Z124="","",基本情報入力シート!Z124)</f>
        <v/>
      </c>
      <c r="J96" s="291">
        <f>IF(基本情報入力シート!AA124="","",基本情報入力シート!AA124)</f>
        <v>10</v>
      </c>
      <c r="K96" s="292" t="str">
        <f>IF(G96="","",VLOOKUP(G96,【参考】数式用!$A$3:$B$28,2,FALSE))</f>
        <v/>
      </c>
      <c r="L96" s="293" t="s">
        <v>16</v>
      </c>
      <c r="M96" s="294">
        <v>6</v>
      </c>
      <c r="N96" s="295" t="s">
        <v>9</v>
      </c>
      <c r="O96" s="76">
        <v>2</v>
      </c>
      <c r="P96" s="296" t="s">
        <v>28</v>
      </c>
      <c r="Q96" s="294">
        <v>6</v>
      </c>
      <c r="R96" s="296" t="s">
        <v>9</v>
      </c>
      <c r="S96" s="294">
        <v>5</v>
      </c>
      <c r="T96" s="295" t="s">
        <v>64</v>
      </c>
      <c r="U96" s="297" t="s">
        <v>18</v>
      </c>
      <c r="V96" s="298">
        <f t="shared" si="10"/>
        <v>4</v>
      </c>
      <c r="W96" s="297" t="s">
        <v>23</v>
      </c>
      <c r="X96" s="299" t="str">
        <f t="shared" si="8"/>
        <v/>
      </c>
      <c r="Y96" s="299" t="str">
        <f t="shared" si="9"/>
        <v/>
      </c>
      <c r="Z96" s="101" t="s">
        <v>116</v>
      </c>
      <c r="AA96" s="22" t="s">
        <v>116</v>
      </c>
      <c r="AB96" s="118"/>
      <c r="AE96" s="118" t="str">
        <f t="shared" si="6"/>
        <v/>
      </c>
    </row>
    <row r="97" spans="1:31" ht="36.75" customHeight="1">
      <c r="A97" s="287">
        <f t="shared" si="7"/>
        <v>86</v>
      </c>
      <c r="B97" s="288" t="str">
        <f>IF(基本情報入力シート!C125="","",基本情報入力シート!C125)</f>
        <v/>
      </c>
      <c r="C97" s="289" t="str">
        <f>IF(基本情報入力シート!M125="","",基本情報入力シート!M125)</f>
        <v/>
      </c>
      <c r="D97" s="289" t="str">
        <f>IF(基本情報入力シート!R125="","",基本情報入力シート!R125)</f>
        <v/>
      </c>
      <c r="E97" s="289" t="str">
        <f>IF(基本情報入力シート!W125="","",基本情報入力シート!W125)</f>
        <v/>
      </c>
      <c r="F97" s="289" t="str">
        <f>IF(基本情報入力シート!X125="","",基本情報入力シート!X125)</f>
        <v/>
      </c>
      <c r="G97" s="289" t="str">
        <f>IF(基本情報入力シート!Y125="","",基本情報入力シート!Y125)</f>
        <v/>
      </c>
      <c r="H97" s="21" t="s">
        <v>116</v>
      </c>
      <c r="I97" s="290" t="str">
        <f>IF(基本情報入力シート!Z125="","",基本情報入力シート!Z125)</f>
        <v/>
      </c>
      <c r="J97" s="291">
        <f>IF(基本情報入力シート!AA125="","",基本情報入力シート!AA125)</f>
        <v>10</v>
      </c>
      <c r="K97" s="292" t="str">
        <f>IF(G97="","",VLOOKUP(G97,【参考】数式用!$A$3:$B$28,2,FALSE))</f>
        <v/>
      </c>
      <c r="L97" s="293" t="s">
        <v>16</v>
      </c>
      <c r="M97" s="294">
        <v>6</v>
      </c>
      <c r="N97" s="295" t="s">
        <v>9</v>
      </c>
      <c r="O97" s="76">
        <v>2</v>
      </c>
      <c r="P97" s="296" t="s">
        <v>28</v>
      </c>
      <c r="Q97" s="294">
        <v>6</v>
      </c>
      <c r="R97" s="296" t="s">
        <v>9</v>
      </c>
      <c r="S97" s="294">
        <v>5</v>
      </c>
      <c r="T97" s="295" t="s">
        <v>64</v>
      </c>
      <c r="U97" s="297" t="s">
        <v>65</v>
      </c>
      <c r="V97" s="298">
        <f t="shared" si="10"/>
        <v>4</v>
      </c>
      <c r="W97" s="297" t="s">
        <v>66</v>
      </c>
      <c r="X97" s="299" t="str">
        <f t="shared" si="8"/>
        <v/>
      </c>
      <c r="Y97" s="299" t="str">
        <f t="shared" si="9"/>
        <v/>
      </c>
      <c r="Z97" s="101" t="s">
        <v>116</v>
      </c>
      <c r="AA97" s="22" t="s">
        <v>116</v>
      </c>
      <c r="AB97" s="118"/>
      <c r="AE97" s="118" t="str">
        <f t="shared" si="6"/>
        <v/>
      </c>
    </row>
    <row r="98" spans="1:31" ht="36.75" customHeight="1">
      <c r="A98" s="287">
        <f t="shared" si="7"/>
        <v>87</v>
      </c>
      <c r="B98" s="288" t="str">
        <f>IF(基本情報入力シート!C126="","",基本情報入力シート!C126)</f>
        <v/>
      </c>
      <c r="C98" s="289" t="str">
        <f>IF(基本情報入力シート!M126="","",基本情報入力シート!M126)</f>
        <v/>
      </c>
      <c r="D98" s="289" t="str">
        <f>IF(基本情報入力シート!R126="","",基本情報入力シート!R126)</f>
        <v/>
      </c>
      <c r="E98" s="289" t="str">
        <f>IF(基本情報入力シート!W126="","",基本情報入力シート!W126)</f>
        <v/>
      </c>
      <c r="F98" s="289" t="str">
        <f>IF(基本情報入力シート!X126="","",基本情報入力シート!X126)</f>
        <v/>
      </c>
      <c r="G98" s="289" t="str">
        <f>IF(基本情報入力シート!Y126="","",基本情報入力シート!Y126)</f>
        <v/>
      </c>
      <c r="H98" s="21" t="s">
        <v>116</v>
      </c>
      <c r="I98" s="290" t="str">
        <f>IF(基本情報入力シート!Z126="","",基本情報入力シート!Z126)</f>
        <v/>
      </c>
      <c r="J98" s="291">
        <f>IF(基本情報入力シート!AA126="","",基本情報入力シート!AA126)</f>
        <v>10</v>
      </c>
      <c r="K98" s="292" t="str">
        <f>IF(G98="","",VLOOKUP(G98,【参考】数式用!$A$3:$B$28,2,FALSE))</f>
        <v/>
      </c>
      <c r="L98" s="293" t="s">
        <v>16</v>
      </c>
      <c r="M98" s="294">
        <v>6</v>
      </c>
      <c r="N98" s="295" t="s">
        <v>9</v>
      </c>
      <c r="O98" s="76">
        <v>2</v>
      </c>
      <c r="P98" s="296" t="s">
        <v>28</v>
      </c>
      <c r="Q98" s="294">
        <v>6</v>
      </c>
      <c r="R98" s="296" t="s">
        <v>9</v>
      </c>
      <c r="S98" s="294">
        <v>5</v>
      </c>
      <c r="T98" s="295" t="s">
        <v>64</v>
      </c>
      <c r="U98" s="297" t="s">
        <v>18</v>
      </c>
      <c r="V98" s="298">
        <f t="shared" si="10"/>
        <v>4</v>
      </c>
      <c r="W98" s="297" t="s">
        <v>23</v>
      </c>
      <c r="X98" s="299" t="str">
        <f t="shared" si="8"/>
        <v/>
      </c>
      <c r="Y98" s="299" t="str">
        <f t="shared" si="9"/>
        <v/>
      </c>
      <c r="Z98" s="101" t="s">
        <v>116</v>
      </c>
      <c r="AA98" s="22" t="s">
        <v>116</v>
      </c>
      <c r="AB98" s="118"/>
      <c r="AE98" s="118" t="str">
        <f t="shared" si="6"/>
        <v/>
      </c>
    </row>
    <row r="99" spans="1:31" ht="36.75" customHeight="1">
      <c r="A99" s="287">
        <f t="shared" si="7"/>
        <v>88</v>
      </c>
      <c r="B99" s="288" t="str">
        <f>IF(基本情報入力シート!C127="","",基本情報入力シート!C127)</f>
        <v/>
      </c>
      <c r="C99" s="289" t="str">
        <f>IF(基本情報入力シート!M127="","",基本情報入力シート!M127)</f>
        <v/>
      </c>
      <c r="D99" s="289" t="str">
        <f>IF(基本情報入力シート!R127="","",基本情報入力シート!R127)</f>
        <v/>
      </c>
      <c r="E99" s="289" t="str">
        <f>IF(基本情報入力シート!W127="","",基本情報入力シート!W127)</f>
        <v/>
      </c>
      <c r="F99" s="289" t="str">
        <f>IF(基本情報入力シート!X127="","",基本情報入力シート!X127)</f>
        <v/>
      </c>
      <c r="G99" s="289" t="str">
        <f>IF(基本情報入力シート!Y127="","",基本情報入力シート!Y127)</f>
        <v/>
      </c>
      <c r="H99" s="21" t="s">
        <v>116</v>
      </c>
      <c r="I99" s="290" t="str">
        <f>IF(基本情報入力シート!Z127="","",基本情報入力シート!Z127)</f>
        <v/>
      </c>
      <c r="J99" s="291">
        <f>IF(基本情報入力シート!AA127="","",基本情報入力シート!AA127)</f>
        <v>10</v>
      </c>
      <c r="K99" s="292" t="str">
        <f>IF(G99="","",VLOOKUP(G99,【参考】数式用!$A$3:$B$28,2,FALSE))</f>
        <v/>
      </c>
      <c r="L99" s="293" t="s">
        <v>16</v>
      </c>
      <c r="M99" s="294">
        <v>6</v>
      </c>
      <c r="N99" s="295" t="s">
        <v>9</v>
      </c>
      <c r="O99" s="76">
        <v>2</v>
      </c>
      <c r="P99" s="296" t="s">
        <v>28</v>
      </c>
      <c r="Q99" s="294">
        <v>6</v>
      </c>
      <c r="R99" s="296" t="s">
        <v>9</v>
      </c>
      <c r="S99" s="294">
        <v>5</v>
      </c>
      <c r="T99" s="295" t="s">
        <v>64</v>
      </c>
      <c r="U99" s="297" t="s">
        <v>65</v>
      </c>
      <c r="V99" s="298">
        <f t="shared" si="10"/>
        <v>4</v>
      </c>
      <c r="W99" s="297" t="s">
        <v>66</v>
      </c>
      <c r="X99" s="299" t="str">
        <f t="shared" si="8"/>
        <v/>
      </c>
      <c r="Y99" s="299" t="str">
        <f t="shared" si="9"/>
        <v/>
      </c>
      <c r="Z99" s="101" t="s">
        <v>116</v>
      </c>
      <c r="AA99" s="22" t="s">
        <v>116</v>
      </c>
      <c r="AB99" s="118"/>
      <c r="AE99" s="118" t="str">
        <f t="shared" si="6"/>
        <v/>
      </c>
    </row>
    <row r="100" spans="1:31" ht="36.75" customHeight="1">
      <c r="A100" s="287">
        <f t="shared" si="7"/>
        <v>89</v>
      </c>
      <c r="B100" s="288" t="str">
        <f>IF(基本情報入力シート!C128="","",基本情報入力シート!C128)</f>
        <v/>
      </c>
      <c r="C100" s="289" t="str">
        <f>IF(基本情報入力シート!M128="","",基本情報入力シート!M128)</f>
        <v/>
      </c>
      <c r="D100" s="289" t="str">
        <f>IF(基本情報入力シート!R128="","",基本情報入力シート!R128)</f>
        <v/>
      </c>
      <c r="E100" s="289" t="str">
        <f>IF(基本情報入力シート!W128="","",基本情報入力シート!W128)</f>
        <v/>
      </c>
      <c r="F100" s="289" t="str">
        <f>IF(基本情報入力シート!X128="","",基本情報入力シート!X128)</f>
        <v/>
      </c>
      <c r="G100" s="289" t="str">
        <f>IF(基本情報入力シート!Y128="","",基本情報入力シート!Y128)</f>
        <v/>
      </c>
      <c r="H100" s="21" t="s">
        <v>116</v>
      </c>
      <c r="I100" s="290" t="str">
        <f>IF(基本情報入力シート!Z128="","",基本情報入力シート!Z128)</f>
        <v/>
      </c>
      <c r="J100" s="291">
        <f>IF(基本情報入力シート!AA128="","",基本情報入力シート!AA128)</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18</v>
      </c>
      <c r="V100" s="298">
        <f t="shared" si="10"/>
        <v>4</v>
      </c>
      <c r="W100" s="297" t="s">
        <v>23</v>
      </c>
      <c r="X100" s="299" t="str">
        <f t="shared" si="8"/>
        <v/>
      </c>
      <c r="Y100" s="299" t="str">
        <f t="shared" si="9"/>
        <v/>
      </c>
      <c r="Z100" s="101" t="s">
        <v>116</v>
      </c>
      <c r="AA100" s="22" t="s">
        <v>116</v>
      </c>
      <c r="AB100" s="118"/>
      <c r="AE100" s="118" t="str">
        <f t="shared" si="6"/>
        <v/>
      </c>
    </row>
    <row r="101" spans="1:31" ht="36.75" customHeight="1">
      <c r="A101" s="287">
        <f t="shared" si="7"/>
        <v>90</v>
      </c>
      <c r="B101" s="288" t="str">
        <f>IF(基本情報入力シート!C129="","",基本情報入力シート!C129)</f>
        <v/>
      </c>
      <c r="C101" s="289" t="str">
        <f>IF(基本情報入力シート!M129="","",基本情報入力シート!M129)</f>
        <v/>
      </c>
      <c r="D101" s="289" t="str">
        <f>IF(基本情報入力シート!R129="","",基本情報入力シート!R129)</f>
        <v/>
      </c>
      <c r="E101" s="289" t="str">
        <f>IF(基本情報入力シート!W129="","",基本情報入力シート!W129)</f>
        <v/>
      </c>
      <c r="F101" s="289" t="str">
        <f>IF(基本情報入力シート!X129="","",基本情報入力シート!X129)</f>
        <v/>
      </c>
      <c r="G101" s="289" t="str">
        <f>IF(基本情報入力シート!Y129="","",基本情報入力シート!Y129)</f>
        <v/>
      </c>
      <c r="H101" s="21" t="s">
        <v>116</v>
      </c>
      <c r="I101" s="290" t="str">
        <f>IF(基本情報入力シート!Z129="","",基本情報入力シート!Z129)</f>
        <v/>
      </c>
      <c r="J101" s="291">
        <f>IF(基本情報入力シート!AA129="","",基本情報入力シート!AA129)</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65</v>
      </c>
      <c r="V101" s="298">
        <f t="shared" si="10"/>
        <v>4</v>
      </c>
      <c r="W101" s="297" t="s">
        <v>66</v>
      </c>
      <c r="X101" s="299" t="str">
        <f t="shared" si="8"/>
        <v/>
      </c>
      <c r="Y101" s="299" t="str">
        <f t="shared" si="9"/>
        <v/>
      </c>
      <c r="Z101" s="101" t="s">
        <v>116</v>
      </c>
      <c r="AA101" s="22" t="s">
        <v>116</v>
      </c>
      <c r="AB101" s="118"/>
      <c r="AE101" s="118" t="str">
        <f t="shared" si="6"/>
        <v/>
      </c>
    </row>
    <row r="102" spans="1:31" ht="36.75" customHeight="1">
      <c r="A102" s="287">
        <f t="shared" si="7"/>
        <v>91</v>
      </c>
      <c r="B102" s="288" t="str">
        <f>IF(基本情報入力シート!C130="","",基本情報入力シート!C130)</f>
        <v/>
      </c>
      <c r="C102" s="289" t="str">
        <f>IF(基本情報入力シート!M130="","",基本情報入力シート!M130)</f>
        <v/>
      </c>
      <c r="D102" s="289" t="str">
        <f>IF(基本情報入力シート!R130="","",基本情報入力シート!R130)</f>
        <v/>
      </c>
      <c r="E102" s="289" t="str">
        <f>IF(基本情報入力シート!W130="","",基本情報入力シート!W130)</f>
        <v/>
      </c>
      <c r="F102" s="289" t="str">
        <f>IF(基本情報入力シート!X130="","",基本情報入力シート!X130)</f>
        <v/>
      </c>
      <c r="G102" s="289" t="str">
        <f>IF(基本情報入力シート!Y130="","",基本情報入力シート!Y130)</f>
        <v/>
      </c>
      <c r="H102" s="21" t="s">
        <v>116</v>
      </c>
      <c r="I102" s="290" t="str">
        <f>IF(基本情報入力シート!Z130="","",基本情報入力シート!Z130)</f>
        <v/>
      </c>
      <c r="J102" s="291">
        <f>IF(基本情報入力シート!AA130="","",基本情報入力シート!AA130)</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18</v>
      </c>
      <c r="V102" s="298">
        <f t="shared" si="10"/>
        <v>4</v>
      </c>
      <c r="W102" s="297" t="s">
        <v>23</v>
      </c>
      <c r="X102" s="299" t="str">
        <f t="shared" si="8"/>
        <v/>
      </c>
      <c r="Y102" s="299" t="str">
        <f t="shared" si="9"/>
        <v/>
      </c>
      <c r="Z102" s="101" t="s">
        <v>116</v>
      </c>
      <c r="AA102" s="22" t="s">
        <v>116</v>
      </c>
      <c r="AB102" s="118"/>
      <c r="AE102" s="118" t="str">
        <f t="shared" si="6"/>
        <v/>
      </c>
    </row>
    <row r="103" spans="1:31" ht="36.75" customHeight="1">
      <c r="A103" s="287">
        <f t="shared" si="7"/>
        <v>92</v>
      </c>
      <c r="B103" s="288" t="str">
        <f>IF(基本情報入力シート!C131="","",基本情報入力シート!C131)</f>
        <v/>
      </c>
      <c r="C103" s="289" t="str">
        <f>IF(基本情報入力シート!M131="","",基本情報入力シート!M131)</f>
        <v/>
      </c>
      <c r="D103" s="289" t="str">
        <f>IF(基本情報入力シート!R131="","",基本情報入力シート!R131)</f>
        <v/>
      </c>
      <c r="E103" s="289" t="str">
        <f>IF(基本情報入力シート!W131="","",基本情報入力シート!W131)</f>
        <v/>
      </c>
      <c r="F103" s="289" t="str">
        <f>IF(基本情報入力シート!X131="","",基本情報入力シート!X131)</f>
        <v/>
      </c>
      <c r="G103" s="289" t="str">
        <f>IF(基本情報入力シート!Y131="","",基本情報入力シート!Y131)</f>
        <v/>
      </c>
      <c r="H103" s="21" t="s">
        <v>116</v>
      </c>
      <c r="I103" s="290" t="str">
        <f>IF(基本情報入力シート!Z131="","",基本情報入力シート!Z131)</f>
        <v/>
      </c>
      <c r="J103" s="291">
        <f>IF(基本情報入力シート!AA131="","",基本情報入力シート!AA131)</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65</v>
      </c>
      <c r="V103" s="298">
        <f t="shared" si="10"/>
        <v>4</v>
      </c>
      <c r="W103" s="297" t="s">
        <v>66</v>
      </c>
      <c r="X103" s="299" t="str">
        <f t="shared" si="8"/>
        <v/>
      </c>
      <c r="Y103" s="299" t="str">
        <f t="shared" si="9"/>
        <v/>
      </c>
      <c r="Z103" s="101" t="s">
        <v>116</v>
      </c>
      <c r="AA103" s="22" t="s">
        <v>116</v>
      </c>
      <c r="AB103" s="118"/>
      <c r="AE103" s="118" t="str">
        <f t="shared" si="6"/>
        <v/>
      </c>
    </row>
    <row r="104" spans="1:31" ht="36.75" customHeight="1">
      <c r="A104" s="287">
        <f t="shared" si="7"/>
        <v>93</v>
      </c>
      <c r="B104" s="288" t="str">
        <f>IF(基本情報入力シート!C132="","",基本情報入力シート!C132)</f>
        <v/>
      </c>
      <c r="C104" s="289" t="str">
        <f>IF(基本情報入力シート!M132="","",基本情報入力シート!M132)</f>
        <v/>
      </c>
      <c r="D104" s="289" t="str">
        <f>IF(基本情報入力シート!R132="","",基本情報入力シート!R132)</f>
        <v/>
      </c>
      <c r="E104" s="289" t="str">
        <f>IF(基本情報入力シート!W132="","",基本情報入力シート!W132)</f>
        <v/>
      </c>
      <c r="F104" s="289" t="str">
        <f>IF(基本情報入力シート!X132="","",基本情報入力シート!X132)</f>
        <v/>
      </c>
      <c r="G104" s="289" t="str">
        <f>IF(基本情報入力シート!Y132="","",基本情報入力シート!Y132)</f>
        <v/>
      </c>
      <c r="H104" s="21" t="s">
        <v>116</v>
      </c>
      <c r="I104" s="290" t="str">
        <f>IF(基本情報入力シート!Z132="","",基本情報入力シート!Z132)</f>
        <v/>
      </c>
      <c r="J104" s="291">
        <f>IF(基本情報入力シート!AA132="","",基本情報入力シート!AA132)</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18</v>
      </c>
      <c r="V104" s="298">
        <f t="shared" si="10"/>
        <v>4</v>
      </c>
      <c r="W104" s="297" t="s">
        <v>23</v>
      </c>
      <c r="X104" s="299" t="str">
        <f t="shared" si="8"/>
        <v/>
      </c>
      <c r="Y104" s="299" t="str">
        <f t="shared" si="9"/>
        <v/>
      </c>
      <c r="Z104" s="101" t="s">
        <v>116</v>
      </c>
      <c r="AA104" s="22" t="s">
        <v>116</v>
      </c>
      <c r="AB104" s="118"/>
      <c r="AE104" s="118" t="str">
        <f t="shared" si="6"/>
        <v/>
      </c>
    </row>
    <row r="105" spans="1:31" ht="36.75" customHeight="1">
      <c r="A105" s="287">
        <f t="shared" si="7"/>
        <v>94</v>
      </c>
      <c r="B105" s="288" t="str">
        <f>IF(基本情報入力シート!C133="","",基本情報入力シート!C133)</f>
        <v/>
      </c>
      <c r="C105" s="289" t="str">
        <f>IF(基本情報入力シート!M133="","",基本情報入力シート!M133)</f>
        <v/>
      </c>
      <c r="D105" s="289" t="str">
        <f>IF(基本情報入力シート!R133="","",基本情報入力シート!R133)</f>
        <v/>
      </c>
      <c r="E105" s="289" t="str">
        <f>IF(基本情報入力シート!W133="","",基本情報入力シート!W133)</f>
        <v/>
      </c>
      <c r="F105" s="289" t="str">
        <f>IF(基本情報入力シート!X133="","",基本情報入力シート!X133)</f>
        <v/>
      </c>
      <c r="G105" s="289" t="str">
        <f>IF(基本情報入力シート!Y133="","",基本情報入力シート!Y133)</f>
        <v/>
      </c>
      <c r="H105" s="21" t="s">
        <v>116</v>
      </c>
      <c r="I105" s="290" t="str">
        <f>IF(基本情報入力シート!Z133="","",基本情報入力シート!Z133)</f>
        <v/>
      </c>
      <c r="J105" s="291">
        <f>IF(基本情報入力シート!AA133="","",基本情報入力シート!AA133)</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65</v>
      </c>
      <c r="V105" s="298">
        <f t="shared" si="10"/>
        <v>4</v>
      </c>
      <c r="W105" s="297" t="s">
        <v>66</v>
      </c>
      <c r="X105" s="299" t="str">
        <f t="shared" si="8"/>
        <v/>
      </c>
      <c r="Y105" s="299" t="str">
        <f t="shared" si="9"/>
        <v/>
      </c>
      <c r="Z105" s="101" t="s">
        <v>116</v>
      </c>
      <c r="AA105" s="22" t="s">
        <v>116</v>
      </c>
      <c r="AB105" s="118"/>
      <c r="AE105" s="118" t="str">
        <f t="shared" si="6"/>
        <v/>
      </c>
    </row>
    <row r="106" spans="1:31" ht="36.75" customHeight="1">
      <c r="A106" s="287">
        <f t="shared" si="7"/>
        <v>95</v>
      </c>
      <c r="B106" s="288" t="str">
        <f>IF(基本情報入力シート!C134="","",基本情報入力シート!C134)</f>
        <v/>
      </c>
      <c r="C106" s="289" t="str">
        <f>IF(基本情報入力シート!M134="","",基本情報入力シート!M134)</f>
        <v/>
      </c>
      <c r="D106" s="289" t="str">
        <f>IF(基本情報入力シート!R134="","",基本情報入力シート!R134)</f>
        <v/>
      </c>
      <c r="E106" s="289" t="str">
        <f>IF(基本情報入力シート!W134="","",基本情報入力シート!W134)</f>
        <v/>
      </c>
      <c r="F106" s="289" t="str">
        <f>IF(基本情報入力シート!X134="","",基本情報入力シート!X134)</f>
        <v/>
      </c>
      <c r="G106" s="289" t="str">
        <f>IF(基本情報入力シート!Y134="","",基本情報入力シート!Y134)</f>
        <v/>
      </c>
      <c r="H106" s="21" t="s">
        <v>116</v>
      </c>
      <c r="I106" s="290" t="str">
        <f>IF(基本情報入力シート!Z134="","",基本情報入力シート!Z134)</f>
        <v/>
      </c>
      <c r="J106" s="291">
        <f>IF(基本情報入力シート!AA134="","",基本情報入力シート!AA134)</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18</v>
      </c>
      <c r="V106" s="298">
        <f t="shared" si="10"/>
        <v>4</v>
      </c>
      <c r="W106" s="297" t="s">
        <v>23</v>
      </c>
      <c r="X106" s="299" t="str">
        <f t="shared" si="8"/>
        <v/>
      </c>
      <c r="Y106" s="299" t="str">
        <f t="shared" si="9"/>
        <v/>
      </c>
      <c r="Z106" s="101" t="s">
        <v>116</v>
      </c>
      <c r="AA106" s="22" t="s">
        <v>116</v>
      </c>
      <c r="AB106" s="118"/>
      <c r="AE106" s="118" t="str">
        <f t="shared" si="6"/>
        <v/>
      </c>
    </row>
    <row r="107" spans="1:31" ht="36.75" customHeight="1">
      <c r="A107" s="287">
        <f t="shared" si="7"/>
        <v>96</v>
      </c>
      <c r="B107" s="288" t="str">
        <f>IF(基本情報入力シート!C135="","",基本情報入力シート!C135)</f>
        <v/>
      </c>
      <c r="C107" s="289" t="str">
        <f>IF(基本情報入力シート!M135="","",基本情報入力シート!M135)</f>
        <v/>
      </c>
      <c r="D107" s="289" t="str">
        <f>IF(基本情報入力シート!R135="","",基本情報入力シート!R135)</f>
        <v/>
      </c>
      <c r="E107" s="289" t="str">
        <f>IF(基本情報入力シート!W135="","",基本情報入力シート!W135)</f>
        <v/>
      </c>
      <c r="F107" s="289" t="str">
        <f>IF(基本情報入力シート!X135="","",基本情報入力シート!X135)</f>
        <v/>
      </c>
      <c r="G107" s="289" t="str">
        <f>IF(基本情報入力シート!Y135="","",基本情報入力シート!Y135)</f>
        <v/>
      </c>
      <c r="H107" s="21" t="s">
        <v>116</v>
      </c>
      <c r="I107" s="290" t="str">
        <f>IF(基本情報入力シート!Z135="","",基本情報入力シート!Z135)</f>
        <v/>
      </c>
      <c r="J107" s="291">
        <f>IF(基本情報入力シート!AA135="","",基本情報入力シート!AA135)</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65</v>
      </c>
      <c r="V107" s="298">
        <f t="shared" si="10"/>
        <v>4</v>
      </c>
      <c r="W107" s="297" t="s">
        <v>66</v>
      </c>
      <c r="X107" s="299" t="str">
        <f t="shared" si="8"/>
        <v/>
      </c>
      <c r="Y107" s="299" t="str">
        <f t="shared" si="9"/>
        <v/>
      </c>
      <c r="Z107" s="101" t="s">
        <v>116</v>
      </c>
      <c r="AA107" s="22" t="s">
        <v>116</v>
      </c>
      <c r="AB107" s="118"/>
      <c r="AE107" s="118" t="str">
        <f t="shared" si="6"/>
        <v/>
      </c>
    </row>
    <row r="108" spans="1:31" ht="36.75" customHeight="1">
      <c r="A108" s="287">
        <f t="shared" si="7"/>
        <v>97</v>
      </c>
      <c r="B108" s="288" t="str">
        <f>IF(基本情報入力シート!C136="","",基本情報入力シート!C136)</f>
        <v/>
      </c>
      <c r="C108" s="289" t="str">
        <f>IF(基本情報入力シート!M136="","",基本情報入力シート!M136)</f>
        <v/>
      </c>
      <c r="D108" s="289" t="str">
        <f>IF(基本情報入力シート!R136="","",基本情報入力シート!R136)</f>
        <v/>
      </c>
      <c r="E108" s="289" t="str">
        <f>IF(基本情報入力シート!W136="","",基本情報入力シート!W136)</f>
        <v/>
      </c>
      <c r="F108" s="289" t="str">
        <f>IF(基本情報入力シート!X136="","",基本情報入力シート!X136)</f>
        <v/>
      </c>
      <c r="G108" s="289" t="str">
        <f>IF(基本情報入力シート!Y136="","",基本情報入力シート!Y136)</f>
        <v/>
      </c>
      <c r="H108" s="21" t="s">
        <v>116</v>
      </c>
      <c r="I108" s="290" t="str">
        <f>IF(基本情報入力シート!Z136="","",基本情報入力シート!Z136)</f>
        <v/>
      </c>
      <c r="J108" s="291">
        <f>IF(基本情報入力シート!AA136="","",基本情報入力シート!AA136)</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18</v>
      </c>
      <c r="V108" s="298">
        <f t="shared" si="10"/>
        <v>4</v>
      </c>
      <c r="W108" s="297" t="s">
        <v>23</v>
      </c>
      <c r="X108" s="299" t="str">
        <f t="shared" si="8"/>
        <v/>
      </c>
      <c r="Y108" s="299" t="str">
        <f t="shared" si="9"/>
        <v/>
      </c>
      <c r="Z108" s="101" t="s">
        <v>116</v>
      </c>
      <c r="AA108" s="22" t="s">
        <v>116</v>
      </c>
      <c r="AB108" s="118"/>
      <c r="AE108" s="118" t="str">
        <f t="shared" si="6"/>
        <v/>
      </c>
    </row>
    <row r="109" spans="1:31" ht="36.75" customHeight="1">
      <c r="A109" s="287">
        <f t="shared" si="7"/>
        <v>98</v>
      </c>
      <c r="B109" s="288" t="str">
        <f>IF(基本情報入力シート!C137="","",基本情報入力シート!C137)</f>
        <v/>
      </c>
      <c r="C109" s="289" t="str">
        <f>IF(基本情報入力シート!M137="","",基本情報入力シート!M137)</f>
        <v/>
      </c>
      <c r="D109" s="289" t="str">
        <f>IF(基本情報入力シート!R137="","",基本情報入力シート!R137)</f>
        <v/>
      </c>
      <c r="E109" s="289" t="str">
        <f>IF(基本情報入力シート!W137="","",基本情報入力シート!W137)</f>
        <v/>
      </c>
      <c r="F109" s="289" t="str">
        <f>IF(基本情報入力シート!X137="","",基本情報入力シート!X137)</f>
        <v/>
      </c>
      <c r="G109" s="289" t="str">
        <f>IF(基本情報入力シート!Y137="","",基本情報入力シート!Y137)</f>
        <v/>
      </c>
      <c r="H109" s="21" t="s">
        <v>116</v>
      </c>
      <c r="I109" s="290" t="str">
        <f>IF(基本情報入力シート!Z137="","",基本情報入力シート!Z137)</f>
        <v/>
      </c>
      <c r="J109" s="291">
        <f>IF(基本情報入力シート!AA137="","",基本情報入力シート!AA137)</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65</v>
      </c>
      <c r="V109" s="298">
        <f t="shared" si="10"/>
        <v>4</v>
      </c>
      <c r="W109" s="297" t="s">
        <v>66</v>
      </c>
      <c r="X109" s="299" t="str">
        <f t="shared" si="8"/>
        <v/>
      </c>
      <c r="Y109" s="299" t="str">
        <f t="shared" si="9"/>
        <v/>
      </c>
      <c r="Z109" s="101" t="s">
        <v>116</v>
      </c>
      <c r="AA109" s="22" t="s">
        <v>116</v>
      </c>
      <c r="AB109" s="118"/>
      <c r="AE109" s="118" t="str">
        <f t="shared" si="6"/>
        <v/>
      </c>
    </row>
    <row r="110" spans="1:31" ht="36.75" customHeight="1">
      <c r="A110" s="287">
        <f t="shared" si="7"/>
        <v>99</v>
      </c>
      <c r="B110" s="288" t="str">
        <f>IF(基本情報入力シート!C138="","",基本情報入力シート!C138)</f>
        <v/>
      </c>
      <c r="C110" s="289" t="str">
        <f>IF(基本情報入力シート!M138="","",基本情報入力シート!M138)</f>
        <v/>
      </c>
      <c r="D110" s="289" t="str">
        <f>IF(基本情報入力シート!R138="","",基本情報入力シート!R138)</f>
        <v/>
      </c>
      <c r="E110" s="289" t="str">
        <f>IF(基本情報入力シート!W138="","",基本情報入力シート!W138)</f>
        <v/>
      </c>
      <c r="F110" s="289" t="str">
        <f>IF(基本情報入力シート!X138="","",基本情報入力シート!X138)</f>
        <v/>
      </c>
      <c r="G110" s="289" t="str">
        <f>IF(基本情報入力シート!Y138="","",基本情報入力シート!Y138)</f>
        <v/>
      </c>
      <c r="H110" s="21" t="s">
        <v>116</v>
      </c>
      <c r="I110" s="290" t="str">
        <f>IF(基本情報入力シート!Z138="","",基本情報入力シート!Z138)</f>
        <v/>
      </c>
      <c r="J110" s="291">
        <f>IF(基本情報入力シート!AA138="","",基本情報入力シート!AA138)</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18</v>
      </c>
      <c r="V110" s="298">
        <f t="shared" si="10"/>
        <v>4</v>
      </c>
      <c r="W110" s="297" t="s">
        <v>23</v>
      </c>
      <c r="X110" s="299" t="str">
        <f t="shared" si="8"/>
        <v/>
      </c>
      <c r="Y110" s="299" t="str">
        <f t="shared" si="9"/>
        <v/>
      </c>
      <c r="Z110" s="101" t="s">
        <v>116</v>
      </c>
      <c r="AA110" s="22" t="s">
        <v>116</v>
      </c>
      <c r="AB110" s="118"/>
      <c r="AE110" s="118" t="str">
        <f t="shared" si="6"/>
        <v/>
      </c>
    </row>
    <row r="111" spans="1:31" ht="36.75" customHeight="1" thickBot="1">
      <c r="A111" s="300">
        <f t="shared" si="7"/>
        <v>100</v>
      </c>
      <c r="B111" s="301" t="str">
        <f>IF(基本情報入力シート!C139="","",基本情報入力シート!C139)</f>
        <v/>
      </c>
      <c r="C111" s="302" t="str">
        <f>IF(基本情報入力シート!M139="","",基本情報入力シート!M139)</f>
        <v/>
      </c>
      <c r="D111" s="302" t="str">
        <f>IF(基本情報入力シート!R139="","",基本情報入力シート!R139)</f>
        <v/>
      </c>
      <c r="E111" s="302" t="str">
        <f>IF(基本情報入力シート!W139="","",基本情報入力シート!W139)</f>
        <v/>
      </c>
      <c r="F111" s="302" t="str">
        <f>IF(基本情報入力シート!X139="","",基本情報入力シート!X139)</f>
        <v/>
      </c>
      <c r="G111" s="302" t="str">
        <f>IF(基本情報入力シート!Y139="","",基本情報入力シート!Y139)</f>
        <v/>
      </c>
      <c r="H111" s="23" t="s">
        <v>116</v>
      </c>
      <c r="I111" s="303" t="str">
        <f>IF(基本情報入力シート!Z139="","",基本情報入力シート!Z139)</f>
        <v/>
      </c>
      <c r="J111" s="304">
        <f>IF(基本情報入力シート!AA139="","",基本情報入力シート!AA139)</f>
        <v>10</v>
      </c>
      <c r="K111" s="305" t="str">
        <f>IF(G111="","",VLOOKUP(G111,【参考】数式用!$A$3:$B$28,2,FALSE))</f>
        <v/>
      </c>
      <c r="L111" s="306" t="s">
        <v>16</v>
      </c>
      <c r="M111" s="307">
        <v>6</v>
      </c>
      <c r="N111" s="308" t="s">
        <v>9</v>
      </c>
      <c r="O111" s="77">
        <v>2</v>
      </c>
      <c r="P111" s="309" t="s">
        <v>28</v>
      </c>
      <c r="Q111" s="307">
        <v>6</v>
      </c>
      <c r="R111" s="309" t="s">
        <v>9</v>
      </c>
      <c r="S111" s="307">
        <v>5</v>
      </c>
      <c r="T111" s="308" t="s">
        <v>64</v>
      </c>
      <c r="U111" s="310" t="s">
        <v>65</v>
      </c>
      <c r="V111" s="311">
        <f t="shared" si="10"/>
        <v>4</v>
      </c>
      <c r="W111" s="310" t="s">
        <v>66</v>
      </c>
      <c r="X111" s="312" t="str">
        <f t="shared" si="8"/>
        <v/>
      </c>
      <c r="Y111" s="312" t="str">
        <f t="shared" si="9"/>
        <v/>
      </c>
      <c r="Z111" s="103" t="s">
        <v>116</v>
      </c>
      <c r="AA111" s="24" t="s">
        <v>116</v>
      </c>
      <c r="AB111" s="118"/>
      <c r="AE111" s="118" t="str">
        <f t="shared" si="6"/>
        <v/>
      </c>
    </row>
    <row r="112" spans="1:31">
      <c r="C112" s="313"/>
      <c r="D112" s="313"/>
      <c r="E112" s="313"/>
      <c r="F112" s="313"/>
      <c r="G112" s="313"/>
      <c r="H112" s="143"/>
      <c r="O112" s="143"/>
      <c r="Z112" s="143"/>
      <c r="AA112" s="143"/>
      <c r="AE112" s="118" t="str">
        <f t="shared" si="6"/>
        <v/>
      </c>
    </row>
    <row r="113" spans="3:31">
      <c r="C113" s="313"/>
      <c r="D113" s="313"/>
      <c r="E113" s="313"/>
      <c r="F113" s="313"/>
      <c r="G113" s="313"/>
      <c r="H113" s="143"/>
      <c r="O113" s="143"/>
      <c r="Z113" s="143"/>
      <c r="AA113" s="143"/>
      <c r="AE113" s="118" t="str">
        <f t="shared" si="6"/>
        <v/>
      </c>
    </row>
    <row r="114" spans="3:31">
      <c r="C114" s="313"/>
      <c r="D114" s="313"/>
      <c r="E114" s="313"/>
      <c r="F114" s="313"/>
      <c r="G114" s="313"/>
      <c r="H114" s="143"/>
      <c r="O114" s="143"/>
      <c r="Z114" s="143"/>
      <c r="AA114" s="143"/>
      <c r="AE114" s="118" t="str">
        <f t="shared" si="6"/>
        <v/>
      </c>
    </row>
    <row r="115" spans="3:31">
      <c r="C115" s="313"/>
      <c r="D115" s="313"/>
      <c r="E115" s="313"/>
      <c r="F115" s="313"/>
      <c r="G115" s="313"/>
      <c r="H115" s="143"/>
      <c r="O115" s="143"/>
      <c r="Z115" s="143"/>
      <c r="AA115" s="143"/>
      <c r="AE115" s="118" t="str">
        <f t="shared" si="6"/>
        <v/>
      </c>
    </row>
    <row r="116" spans="3:31">
      <c r="C116" s="313"/>
      <c r="D116" s="313"/>
      <c r="E116" s="313"/>
      <c r="F116" s="313"/>
      <c r="G116" s="313"/>
      <c r="H116" s="143"/>
      <c r="O116" s="143"/>
      <c r="Z116" s="143"/>
      <c r="AA116" s="143"/>
      <c r="AE116" s="118" t="str">
        <f t="shared" si="6"/>
        <v/>
      </c>
    </row>
    <row r="117" spans="3:31">
      <c r="C117" s="313"/>
      <c r="D117" s="313"/>
      <c r="E117" s="313"/>
      <c r="F117" s="313"/>
      <c r="G117" s="313"/>
      <c r="H117" s="143"/>
      <c r="O117" s="143"/>
      <c r="Z117" s="143"/>
      <c r="AA117" s="143"/>
      <c r="AE117" s="118" t="str">
        <f t="shared" si="6"/>
        <v/>
      </c>
    </row>
    <row r="118" spans="3:31">
      <c r="C118" s="313"/>
      <c r="D118" s="313"/>
      <c r="E118" s="313"/>
      <c r="F118" s="313"/>
      <c r="G118" s="313"/>
      <c r="H118" s="143"/>
      <c r="O118" s="143"/>
      <c r="Z118" s="143"/>
      <c r="AA118" s="143"/>
      <c r="AE118" s="118" t="str">
        <f t="shared" si="6"/>
        <v/>
      </c>
    </row>
    <row r="119" spans="3:31">
      <c r="C119" s="313"/>
      <c r="D119" s="313"/>
      <c r="E119" s="313"/>
      <c r="F119" s="313"/>
      <c r="G119" s="313"/>
      <c r="H119" s="143"/>
      <c r="O119" s="143"/>
      <c r="Z119" s="143"/>
      <c r="AA119" s="143"/>
      <c r="AE119" s="118" t="str">
        <f t="shared" si="6"/>
        <v/>
      </c>
    </row>
    <row r="120" spans="3:31">
      <c r="C120" s="313"/>
      <c r="D120" s="313"/>
      <c r="E120" s="313"/>
      <c r="F120" s="313"/>
      <c r="G120" s="313"/>
      <c r="H120" s="143"/>
      <c r="O120" s="143"/>
      <c r="Z120" s="143"/>
      <c r="AA120" s="143"/>
      <c r="AE120" s="118" t="str">
        <f t="shared" si="6"/>
        <v/>
      </c>
    </row>
    <row r="121" spans="3:31">
      <c r="C121" s="313"/>
      <c r="D121" s="313"/>
      <c r="E121" s="313"/>
      <c r="F121" s="313"/>
      <c r="G121" s="313"/>
      <c r="H121" s="143"/>
      <c r="O121" s="143"/>
      <c r="Z121" s="143"/>
      <c r="AA121" s="143"/>
      <c r="AE121" s="118" t="str">
        <f t="shared" si="6"/>
        <v/>
      </c>
    </row>
    <row r="122" spans="3:31">
      <c r="C122" s="313"/>
      <c r="D122" s="313"/>
      <c r="E122" s="313"/>
      <c r="F122" s="313"/>
      <c r="G122" s="313"/>
      <c r="H122" s="143"/>
      <c r="O122" s="143"/>
      <c r="Z122" s="143"/>
      <c r="AA122" s="143"/>
      <c r="AE122" s="118" t="str">
        <f t="shared" si="6"/>
        <v/>
      </c>
    </row>
    <row r="123" spans="3:31">
      <c r="C123" s="313"/>
      <c r="D123" s="313"/>
      <c r="E123" s="313"/>
      <c r="F123" s="313"/>
      <c r="G123" s="313"/>
      <c r="H123" s="143"/>
      <c r="O123" s="143"/>
      <c r="Z123" s="143"/>
      <c r="AA123" s="143"/>
      <c r="AE123" s="118" t="str">
        <f t="shared" si="6"/>
        <v/>
      </c>
    </row>
    <row r="124" spans="3:31">
      <c r="C124" s="313"/>
      <c r="D124" s="313"/>
      <c r="E124" s="313"/>
      <c r="F124" s="313"/>
      <c r="G124" s="313"/>
      <c r="H124" s="143"/>
      <c r="O124" s="143"/>
      <c r="Z124" s="143"/>
      <c r="AA124" s="143"/>
      <c r="AE124" s="118" t="str">
        <f t="shared" si="6"/>
        <v/>
      </c>
    </row>
    <row r="125" spans="3:31">
      <c r="C125" s="313"/>
      <c r="D125" s="313"/>
      <c r="E125" s="313"/>
      <c r="F125" s="313"/>
      <c r="G125" s="313"/>
      <c r="H125" s="143"/>
      <c r="O125" s="143"/>
      <c r="Z125" s="143"/>
      <c r="AA125" s="143"/>
      <c r="AE125" s="118" t="str">
        <f t="shared" si="6"/>
        <v/>
      </c>
    </row>
    <row r="126" spans="3:31">
      <c r="C126" s="313"/>
      <c r="D126" s="313"/>
      <c r="E126" s="313"/>
      <c r="F126" s="313"/>
      <c r="G126" s="313"/>
      <c r="H126" s="143"/>
      <c r="O126" s="143"/>
      <c r="Z126" s="143"/>
      <c r="AA126" s="143"/>
      <c r="AE126" s="118" t="str">
        <f t="shared" si="6"/>
        <v/>
      </c>
    </row>
    <row r="127" spans="3:31">
      <c r="C127" s="313"/>
      <c r="D127" s="313"/>
      <c r="E127" s="313"/>
      <c r="F127" s="313"/>
      <c r="G127" s="313"/>
      <c r="H127" s="143"/>
      <c r="O127" s="143"/>
      <c r="Z127" s="143"/>
      <c r="AA127" s="143"/>
      <c r="AE127" s="118" t="str">
        <f t="shared" si="6"/>
        <v/>
      </c>
    </row>
    <row r="128" spans="3:31">
      <c r="C128" s="313"/>
      <c r="D128" s="313"/>
      <c r="E128" s="313"/>
      <c r="F128" s="313"/>
      <c r="G128" s="313"/>
      <c r="H128" s="143"/>
      <c r="O128" s="143"/>
      <c r="Z128" s="143"/>
      <c r="AA128" s="143"/>
      <c r="AE128" s="118" t="str">
        <f t="shared" si="6"/>
        <v/>
      </c>
    </row>
    <row r="129" spans="3:31">
      <c r="C129" s="313"/>
      <c r="D129" s="313"/>
      <c r="E129" s="313"/>
      <c r="F129" s="313"/>
      <c r="G129" s="313"/>
      <c r="H129" s="143"/>
      <c r="O129" s="143"/>
      <c r="Z129" s="143"/>
      <c r="AA129" s="143"/>
      <c r="AE129" s="118" t="str">
        <f t="shared" si="6"/>
        <v/>
      </c>
    </row>
    <row r="130" spans="3:31">
      <c r="C130" s="313"/>
      <c r="D130" s="313"/>
      <c r="E130" s="313"/>
      <c r="F130" s="313"/>
      <c r="G130" s="313"/>
      <c r="H130" s="143"/>
      <c r="O130" s="143"/>
      <c r="Z130" s="143"/>
      <c r="AA130" s="143"/>
      <c r="AE130" s="118" t="str">
        <f t="shared" si="6"/>
        <v/>
      </c>
    </row>
    <row r="131" spans="3:31">
      <c r="C131" s="313"/>
      <c r="D131" s="313"/>
      <c r="E131" s="313"/>
      <c r="F131" s="313"/>
      <c r="G131" s="313"/>
      <c r="H131" s="143"/>
      <c r="O131" s="143"/>
      <c r="Z131" s="143"/>
      <c r="AA131" s="143"/>
      <c r="AE131" s="118" t="str">
        <f t="shared" si="6"/>
        <v/>
      </c>
    </row>
    <row r="132" spans="3:31">
      <c r="C132" s="313"/>
      <c r="D132" s="313"/>
      <c r="E132" s="313"/>
      <c r="F132" s="313"/>
      <c r="G132" s="313"/>
      <c r="H132" s="143"/>
      <c r="O132" s="143"/>
      <c r="Z132" s="143"/>
      <c r="AA132" s="143"/>
      <c r="AE132" s="118" t="str">
        <f t="shared" si="6"/>
        <v/>
      </c>
    </row>
    <row r="133" spans="3:31">
      <c r="C133" s="313"/>
      <c r="D133" s="313"/>
      <c r="E133" s="313"/>
      <c r="F133" s="313"/>
      <c r="G133" s="313"/>
      <c r="H133" s="143"/>
      <c r="O133" s="143"/>
      <c r="Z133" s="143"/>
      <c r="AA133" s="143"/>
      <c r="AE133" s="118" t="str">
        <f t="shared" si="6"/>
        <v/>
      </c>
    </row>
    <row r="134" spans="3:31">
      <c r="C134" s="313"/>
      <c r="D134" s="313"/>
      <c r="E134" s="313"/>
      <c r="F134" s="313"/>
      <c r="G134" s="313"/>
      <c r="H134" s="143"/>
      <c r="O134" s="143"/>
      <c r="Z134" s="143"/>
      <c r="AA134" s="143"/>
      <c r="AE134" s="118" t="str">
        <f t="shared" si="6"/>
        <v/>
      </c>
    </row>
    <row r="135" spans="3:31">
      <c r="C135" s="313"/>
      <c r="D135" s="313"/>
      <c r="E135" s="313"/>
      <c r="F135" s="313"/>
      <c r="G135" s="313"/>
      <c r="H135" s="143"/>
      <c r="O135" s="143"/>
      <c r="Z135" s="143"/>
      <c r="AA135" s="143"/>
      <c r="AE135" s="118" t="str">
        <f t="shared" si="6"/>
        <v/>
      </c>
    </row>
    <row r="136" spans="3:31">
      <c r="C136" s="313"/>
      <c r="D136" s="313"/>
      <c r="E136" s="313"/>
      <c r="F136" s="313"/>
      <c r="G136" s="313"/>
      <c r="H136" s="143"/>
      <c r="O136" s="143"/>
      <c r="Z136" s="143"/>
      <c r="AA136" s="143"/>
      <c r="AE136" s="118" t="str">
        <f t="shared" si="6"/>
        <v/>
      </c>
    </row>
    <row r="137" spans="3:31">
      <c r="C137" s="313"/>
      <c r="D137" s="313"/>
      <c r="E137" s="313"/>
      <c r="F137" s="313"/>
      <c r="G137" s="313"/>
      <c r="H137" s="143"/>
      <c r="O137" s="143"/>
      <c r="Z137" s="143"/>
      <c r="AA137" s="143"/>
      <c r="AE137" s="118" t="str">
        <f t="shared" si="6"/>
        <v/>
      </c>
    </row>
    <row r="138" spans="3:31">
      <c r="C138" s="313"/>
      <c r="D138" s="313"/>
      <c r="E138" s="313"/>
      <c r="F138" s="313"/>
      <c r="G138" s="313"/>
      <c r="H138" s="143"/>
      <c r="O138" s="143"/>
      <c r="Z138" s="143"/>
      <c r="AA138" s="143"/>
      <c r="AE138" s="118" t="str">
        <f t="shared" si="6"/>
        <v/>
      </c>
    </row>
    <row r="139" spans="3:31">
      <c r="C139" s="313"/>
      <c r="D139" s="313"/>
      <c r="E139" s="313"/>
      <c r="F139" s="313"/>
      <c r="G139" s="313"/>
      <c r="H139" s="143"/>
      <c r="O139" s="143"/>
      <c r="Z139" s="143"/>
      <c r="AA139" s="143"/>
      <c r="AE139" s="118" t="str">
        <f t="shared" si="6"/>
        <v/>
      </c>
    </row>
    <row r="140" spans="3:31">
      <c r="C140" s="313"/>
      <c r="D140" s="313"/>
      <c r="E140" s="313"/>
      <c r="F140" s="313"/>
      <c r="G140" s="313"/>
      <c r="H140" s="143"/>
      <c r="O140" s="143"/>
      <c r="Z140" s="143"/>
      <c r="AA140" s="143"/>
      <c r="AE140" s="118" t="str">
        <f t="shared" ref="AE140:AE203" si="11">IF(AND(Z140="○",Z140=AA140),1,"")</f>
        <v/>
      </c>
    </row>
    <row r="141" spans="3:31">
      <c r="C141" s="313"/>
      <c r="D141" s="313"/>
      <c r="E141" s="313"/>
      <c r="F141" s="313"/>
      <c r="G141" s="313"/>
      <c r="H141" s="143"/>
      <c r="O141" s="143"/>
      <c r="Z141" s="143"/>
      <c r="AA141" s="143"/>
      <c r="AE141" s="118" t="str">
        <f t="shared" si="11"/>
        <v/>
      </c>
    </row>
    <row r="142" spans="3:31">
      <c r="C142" s="313"/>
      <c r="D142" s="313"/>
      <c r="E142" s="313"/>
      <c r="F142" s="313"/>
      <c r="G142" s="313"/>
      <c r="H142" s="143"/>
      <c r="O142" s="143"/>
      <c r="Z142" s="143"/>
      <c r="AA142" s="143"/>
      <c r="AE142" s="118" t="str">
        <f t="shared" si="11"/>
        <v/>
      </c>
    </row>
    <row r="143" spans="3:31">
      <c r="C143" s="313"/>
      <c r="D143" s="313"/>
      <c r="E143" s="313"/>
      <c r="F143" s="313"/>
      <c r="G143" s="313"/>
      <c r="H143" s="143"/>
      <c r="O143" s="143"/>
      <c r="Z143" s="143"/>
      <c r="AA143" s="143"/>
      <c r="AE143" s="118" t="str">
        <f t="shared" si="11"/>
        <v/>
      </c>
    </row>
    <row r="144" spans="3:31">
      <c r="C144" s="313"/>
      <c r="D144" s="313"/>
      <c r="E144" s="313"/>
      <c r="F144" s="313"/>
      <c r="G144" s="313"/>
      <c r="H144" s="143"/>
      <c r="O144" s="143"/>
      <c r="Z144" s="143"/>
      <c r="AA144" s="143"/>
      <c r="AE144" s="118" t="str">
        <f t="shared" si="11"/>
        <v/>
      </c>
    </row>
    <row r="145" spans="3:31">
      <c r="C145" s="313"/>
      <c r="D145" s="313"/>
      <c r="E145" s="313"/>
      <c r="F145" s="313"/>
      <c r="G145" s="313"/>
      <c r="H145" s="143"/>
      <c r="O145" s="143"/>
      <c r="Z145" s="143"/>
      <c r="AA145" s="143"/>
      <c r="AE145" s="118" t="str">
        <f t="shared" si="11"/>
        <v/>
      </c>
    </row>
    <row r="146" spans="3:31">
      <c r="C146" s="313"/>
      <c r="D146" s="313"/>
      <c r="E146" s="313"/>
      <c r="F146" s="313"/>
      <c r="G146" s="313"/>
      <c r="H146" s="143"/>
      <c r="O146" s="143"/>
      <c r="Z146" s="143"/>
      <c r="AA146" s="143"/>
      <c r="AE146" s="118" t="str">
        <f t="shared" si="11"/>
        <v/>
      </c>
    </row>
    <row r="147" spans="3:31">
      <c r="C147" s="313"/>
      <c r="D147" s="313"/>
      <c r="E147" s="313"/>
      <c r="F147" s="313"/>
      <c r="G147" s="313"/>
      <c r="H147" s="143"/>
      <c r="O147" s="143"/>
      <c r="Z147" s="143"/>
      <c r="AA147" s="143"/>
      <c r="AE147" s="118" t="str">
        <f t="shared" si="11"/>
        <v/>
      </c>
    </row>
    <row r="148" spans="3:31">
      <c r="C148" s="313"/>
      <c r="D148" s="313"/>
      <c r="E148" s="313"/>
      <c r="F148" s="313"/>
      <c r="G148" s="313"/>
      <c r="H148" s="143"/>
      <c r="O148" s="143"/>
      <c r="Z148" s="143"/>
      <c r="AA148" s="143"/>
      <c r="AE148" s="118" t="str">
        <f t="shared" si="11"/>
        <v/>
      </c>
    </row>
    <row r="149" spans="3:31">
      <c r="C149" s="313"/>
      <c r="D149" s="313"/>
      <c r="E149" s="313"/>
      <c r="F149" s="313"/>
      <c r="G149" s="313"/>
      <c r="H149" s="143"/>
      <c r="O149" s="143"/>
      <c r="Z149" s="143"/>
      <c r="AA149" s="143"/>
      <c r="AE149" s="118" t="str">
        <f t="shared" si="11"/>
        <v/>
      </c>
    </row>
    <row r="150" spans="3:31">
      <c r="C150" s="313"/>
      <c r="D150" s="313"/>
      <c r="E150" s="313"/>
      <c r="F150" s="313"/>
      <c r="G150" s="313"/>
      <c r="H150" s="143"/>
      <c r="O150" s="143"/>
      <c r="Z150" s="143"/>
      <c r="AA150" s="143"/>
      <c r="AE150" s="118" t="str">
        <f t="shared" si="11"/>
        <v/>
      </c>
    </row>
    <row r="151" spans="3:31">
      <c r="C151" s="313"/>
      <c r="D151" s="313"/>
      <c r="E151" s="313"/>
      <c r="F151" s="313"/>
      <c r="G151" s="313"/>
      <c r="H151" s="143"/>
      <c r="O151" s="143"/>
      <c r="Z151" s="143"/>
      <c r="AA151" s="143"/>
      <c r="AE151" s="118" t="str">
        <f t="shared" si="11"/>
        <v/>
      </c>
    </row>
    <row r="152" spans="3:31">
      <c r="C152" s="313"/>
      <c r="D152" s="313"/>
      <c r="E152" s="313"/>
      <c r="F152" s="313"/>
      <c r="G152" s="313"/>
      <c r="H152" s="143"/>
      <c r="O152" s="143"/>
      <c r="Z152" s="143"/>
      <c r="AA152" s="143"/>
      <c r="AE152" s="118" t="str">
        <f t="shared" si="11"/>
        <v/>
      </c>
    </row>
    <row r="153" spans="3:31">
      <c r="C153" s="313"/>
      <c r="D153" s="313"/>
      <c r="E153" s="313"/>
      <c r="F153" s="313"/>
      <c r="G153" s="313"/>
      <c r="H153" s="143"/>
      <c r="O153" s="143"/>
      <c r="Z153" s="143"/>
      <c r="AA153" s="143"/>
      <c r="AE153" s="118" t="str">
        <f t="shared" si="11"/>
        <v/>
      </c>
    </row>
    <row r="154" spans="3:31">
      <c r="C154" s="313"/>
      <c r="D154" s="313"/>
      <c r="E154" s="313"/>
      <c r="F154" s="313"/>
      <c r="G154" s="313"/>
      <c r="H154" s="143"/>
      <c r="O154" s="143"/>
      <c r="Z154" s="143"/>
      <c r="AA154" s="143"/>
      <c r="AE154" s="118" t="str">
        <f t="shared" si="11"/>
        <v/>
      </c>
    </row>
    <row r="155" spans="3:31">
      <c r="C155" s="313"/>
      <c r="D155" s="313"/>
      <c r="E155" s="313"/>
      <c r="F155" s="313"/>
      <c r="G155" s="313"/>
      <c r="H155" s="143"/>
      <c r="O155" s="143"/>
      <c r="Z155" s="143"/>
      <c r="AA155" s="143"/>
      <c r="AE155" s="118" t="str">
        <f t="shared" si="11"/>
        <v/>
      </c>
    </row>
    <row r="156" spans="3:31">
      <c r="C156" s="313"/>
      <c r="D156" s="313"/>
      <c r="E156" s="313"/>
      <c r="F156" s="313"/>
      <c r="G156" s="313"/>
      <c r="H156" s="143"/>
      <c r="O156" s="143"/>
      <c r="Z156" s="143"/>
      <c r="AA156" s="143"/>
      <c r="AE156" s="118" t="str">
        <f t="shared" si="11"/>
        <v/>
      </c>
    </row>
    <row r="157" spans="3:31">
      <c r="C157" s="313"/>
      <c r="D157" s="313"/>
      <c r="E157" s="313"/>
      <c r="F157" s="313"/>
      <c r="G157" s="313"/>
      <c r="H157" s="143"/>
      <c r="O157" s="143"/>
      <c r="Z157" s="143"/>
      <c r="AA157" s="143"/>
      <c r="AE157" s="118" t="str">
        <f t="shared" si="11"/>
        <v/>
      </c>
    </row>
    <row r="158" spans="3:31">
      <c r="C158" s="313"/>
      <c r="D158" s="313"/>
      <c r="E158" s="313"/>
      <c r="F158" s="313"/>
      <c r="G158" s="313"/>
      <c r="H158" s="143"/>
      <c r="O158" s="143"/>
      <c r="Z158" s="143"/>
      <c r="AA158" s="143"/>
      <c r="AE158" s="118" t="str">
        <f t="shared" si="11"/>
        <v/>
      </c>
    </row>
    <row r="159" spans="3:31">
      <c r="C159" s="313"/>
      <c r="D159" s="313"/>
      <c r="E159" s="313"/>
      <c r="F159" s="313"/>
      <c r="G159" s="313"/>
      <c r="H159" s="143"/>
      <c r="O159" s="143"/>
      <c r="Z159" s="143"/>
      <c r="AA159" s="143"/>
      <c r="AE159" s="118" t="str">
        <f t="shared" si="11"/>
        <v/>
      </c>
    </row>
    <row r="160" spans="3:31">
      <c r="C160" s="313"/>
      <c r="D160" s="313"/>
      <c r="E160" s="313"/>
      <c r="F160" s="313"/>
      <c r="G160" s="313"/>
      <c r="H160" s="143"/>
      <c r="O160" s="143"/>
      <c r="Z160" s="143"/>
      <c r="AA160" s="143"/>
      <c r="AE160" s="118" t="str">
        <f t="shared" si="11"/>
        <v/>
      </c>
    </row>
    <row r="161" spans="3:31">
      <c r="C161" s="313"/>
      <c r="D161" s="313"/>
      <c r="E161" s="313"/>
      <c r="F161" s="313"/>
      <c r="G161" s="313"/>
      <c r="H161" s="143"/>
      <c r="O161" s="143"/>
      <c r="Z161" s="143"/>
      <c r="AA161" s="143"/>
      <c r="AE161" s="118" t="str">
        <f t="shared" si="11"/>
        <v/>
      </c>
    </row>
    <row r="162" spans="3:31">
      <c r="C162" s="313"/>
      <c r="D162" s="313"/>
      <c r="E162" s="313"/>
      <c r="F162" s="313"/>
      <c r="G162" s="313"/>
      <c r="H162" s="143"/>
      <c r="O162" s="143"/>
      <c r="Z162" s="143"/>
      <c r="AA162" s="143"/>
      <c r="AE162" s="118" t="str">
        <f t="shared" si="11"/>
        <v/>
      </c>
    </row>
    <row r="163" spans="3:31">
      <c r="C163" s="313"/>
      <c r="D163" s="313"/>
      <c r="E163" s="313"/>
      <c r="F163" s="313"/>
      <c r="G163" s="313"/>
      <c r="H163" s="143"/>
      <c r="O163" s="143"/>
      <c r="Z163" s="143"/>
      <c r="AA163" s="143"/>
      <c r="AE163" s="118" t="str">
        <f t="shared" si="11"/>
        <v/>
      </c>
    </row>
    <row r="164" spans="3:31">
      <c r="C164" s="313"/>
      <c r="D164" s="313"/>
      <c r="E164" s="313"/>
      <c r="F164" s="313"/>
      <c r="G164" s="313"/>
      <c r="H164" s="143"/>
      <c r="O164" s="143"/>
      <c r="Z164" s="143"/>
      <c r="AA164" s="143"/>
      <c r="AE164" s="118" t="str">
        <f t="shared" si="11"/>
        <v/>
      </c>
    </row>
    <row r="165" spans="3:31">
      <c r="C165" s="313"/>
      <c r="D165" s="313"/>
      <c r="E165" s="313"/>
      <c r="F165" s="313"/>
      <c r="G165" s="313"/>
      <c r="H165" s="143"/>
      <c r="O165" s="143"/>
      <c r="Z165" s="143"/>
      <c r="AA165" s="143"/>
      <c r="AE165" s="118" t="str">
        <f t="shared" si="11"/>
        <v/>
      </c>
    </row>
    <row r="166" spans="3:31">
      <c r="C166" s="313"/>
      <c r="D166" s="313"/>
      <c r="E166" s="313"/>
      <c r="F166" s="313"/>
      <c r="G166" s="313"/>
      <c r="H166" s="143"/>
      <c r="O166" s="143"/>
      <c r="Z166" s="143"/>
      <c r="AA166" s="143"/>
      <c r="AE166" s="118" t="str">
        <f t="shared" si="11"/>
        <v/>
      </c>
    </row>
    <row r="167" spans="3:31">
      <c r="C167" s="313"/>
      <c r="D167" s="313"/>
      <c r="E167" s="313"/>
      <c r="F167" s="313"/>
      <c r="G167" s="313"/>
      <c r="H167" s="143"/>
      <c r="O167" s="143"/>
      <c r="Z167" s="143"/>
      <c r="AA167" s="143"/>
      <c r="AE167" s="118" t="str">
        <f t="shared" si="11"/>
        <v/>
      </c>
    </row>
    <row r="168" spans="3:31">
      <c r="C168" s="313"/>
      <c r="D168" s="313"/>
      <c r="E168" s="313"/>
      <c r="F168" s="313"/>
      <c r="G168" s="313"/>
      <c r="H168" s="143"/>
      <c r="O168" s="143"/>
      <c r="Z168" s="143"/>
      <c r="AA168" s="143"/>
      <c r="AE168" s="118" t="str">
        <f t="shared" si="11"/>
        <v/>
      </c>
    </row>
    <row r="169" spans="3:31">
      <c r="C169" s="313"/>
      <c r="D169" s="313"/>
      <c r="E169" s="313"/>
      <c r="F169" s="313"/>
      <c r="G169" s="313"/>
      <c r="H169" s="143"/>
      <c r="O169" s="143"/>
      <c r="Z169" s="143"/>
      <c r="AA169" s="143"/>
      <c r="AE169" s="118" t="str">
        <f t="shared" si="11"/>
        <v/>
      </c>
    </row>
    <row r="170" spans="3:31">
      <c r="C170" s="313"/>
      <c r="D170" s="313"/>
      <c r="E170" s="313"/>
      <c r="F170" s="313"/>
      <c r="G170" s="313"/>
      <c r="H170" s="143"/>
      <c r="O170" s="143"/>
      <c r="Z170" s="143"/>
      <c r="AA170" s="143"/>
      <c r="AE170" s="118" t="str">
        <f t="shared" si="11"/>
        <v/>
      </c>
    </row>
    <row r="171" spans="3:31">
      <c r="C171" s="313"/>
      <c r="D171" s="313"/>
      <c r="E171" s="313"/>
      <c r="F171" s="313"/>
      <c r="G171" s="313"/>
      <c r="H171" s="143"/>
      <c r="O171" s="143"/>
      <c r="Z171" s="143"/>
      <c r="AA171" s="143"/>
      <c r="AE171" s="118" t="str">
        <f t="shared" si="11"/>
        <v/>
      </c>
    </row>
    <row r="172" spans="3:31">
      <c r="C172" s="313"/>
      <c r="D172" s="313"/>
      <c r="E172" s="313"/>
      <c r="F172" s="313"/>
      <c r="G172" s="313"/>
      <c r="H172" s="143"/>
      <c r="O172" s="143"/>
      <c r="Z172" s="143"/>
      <c r="AA172" s="143"/>
      <c r="AE172" s="118" t="str">
        <f t="shared" si="11"/>
        <v/>
      </c>
    </row>
    <row r="173" spans="3:31">
      <c r="C173" s="313"/>
      <c r="D173" s="313"/>
      <c r="E173" s="313"/>
      <c r="F173" s="313"/>
      <c r="G173" s="313"/>
      <c r="H173" s="143"/>
      <c r="O173" s="143"/>
      <c r="Z173" s="143"/>
      <c r="AA173" s="143"/>
      <c r="AE173" s="118" t="str">
        <f t="shared" si="11"/>
        <v/>
      </c>
    </row>
    <row r="174" spans="3:31">
      <c r="C174" s="313"/>
      <c r="D174" s="313"/>
      <c r="E174" s="313"/>
      <c r="F174" s="313"/>
      <c r="G174" s="313"/>
      <c r="H174" s="143"/>
      <c r="O174" s="143"/>
      <c r="Z174" s="143"/>
      <c r="AA174" s="143"/>
      <c r="AE174" s="118" t="str">
        <f t="shared" si="11"/>
        <v/>
      </c>
    </row>
    <row r="175" spans="3:31">
      <c r="C175" s="313"/>
      <c r="D175" s="313"/>
      <c r="E175" s="313"/>
      <c r="F175" s="313"/>
      <c r="G175" s="313"/>
      <c r="H175" s="143"/>
      <c r="O175" s="143"/>
      <c r="Z175" s="143"/>
      <c r="AA175" s="143"/>
      <c r="AE175" s="118" t="str">
        <f t="shared" si="11"/>
        <v/>
      </c>
    </row>
    <row r="176" spans="3:31">
      <c r="C176" s="313"/>
      <c r="D176" s="313"/>
      <c r="E176" s="313"/>
      <c r="F176" s="313"/>
      <c r="G176" s="313"/>
      <c r="H176" s="143"/>
      <c r="O176" s="143"/>
      <c r="Z176" s="143"/>
      <c r="AA176" s="143"/>
      <c r="AE176" s="118" t="str">
        <f t="shared" si="11"/>
        <v/>
      </c>
    </row>
    <row r="177" spans="3:31">
      <c r="C177" s="313"/>
      <c r="D177" s="313"/>
      <c r="E177" s="313"/>
      <c r="F177" s="313"/>
      <c r="G177" s="313"/>
      <c r="H177" s="143"/>
      <c r="O177" s="143"/>
      <c r="Z177" s="143"/>
      <c r="AA177" s="143"/>
      <c r="AE177" s="118" t="str">
        <f t="shared" si="11"/>
        <v/>
      </c>
    </row>
    <row r="178" spans="3:31">
      <c r="C178" s="313"/>
      <c r="D178" s="313"/>
      <c r="E178" s="313"/>
      <c r="F178" s="313"/>
      <c r="G178" s="313"/>
      <c r="H178" s="143"/>
      <c r="O178" s="143"/>
      <c r="Z178" s="143"/>
      <c r="AA178" s="143"/>
      <c r="AE178" s="118" t="str">
        <f t="shared" si="11"/>
        <v/>
      </c>
    </row>
    <row r="179" spans="3:31">
      <c r="C179" s="313"/>
      <c r="D179" s="313"/>
      <c r="E179" s="313"/>
      <c r="F179" s="313"/>
      <c r="G179" s="313"/>
      <c r="H179" s="143"/>
      <c r="O179" s="143"/>
      <c r="Z179" s="143"/>
      <c r="AA179" s="143"/>
      <c r="AE179" s="118" t="str">
        <f t="shared" si="11"/>
        <v/>
      </c>
    </row>
    <row r="180" spans="3:31">
      <c r="C180" s="313"/>
      <c r="D180" s="313"/>
      <c r="E180" s="313"/>
      <c r="F180" s="313"/>
      <c r="G180" s="313"/>
      <c r="H180" s="143"/>
      <c r="O180" s="143"/>
      <c r="Z180" s="143"/>
      <c r="AA180" s="143"/>
      <c r="AE180" s="118" t="str">
        <f t="shared" si="11"/>
        <v/>
      </c>
    </row>
    <row r="181" spans="3:31">
      <c r="C181" s="313"/>
      <c r="D181" s="313"/>
      <c r="E181" s="313"/>
      <c r="F181" s="313"/>
      <c r="G181" s="313"/>
      <c r="H181" s="143"/>
      <c r="O181" s="143"/>
      <c r="Z181" s="143"/>
      <c r="AA181" s="143"/>
      <c r="AE181" s="118" t="str">
        <f t="shared" si="11"/>
        <v/>
      </c>
    </row>
    <row r="182" spans="3:31">
      <c r="C182" s="313"/>
      <c r="D182" s="313"/>
      <c r="E182" s="313"/>
      <c r="F182" s="313"/>
      <c r="G182" s="313"/>
      <c r="H182" s="143"/>
      <c r="O182" s="143"/>
      <c r="Z182" s="143"/>
      <c r="AA182" s="143"/>
      <c r="AE182" s="118" t="str">
        <f t="shared" si="11"/>
        <v/>
      </c>
    </row>
    <row r="183" spans="3:31">
      <c r="C183" s="313"/>
      <c r="D183" s="313"/>
      <c r="E183" s="313"/>
      <c r="F183" s="313"/>
      <c r="G183" s="313"/>
      <c r="H183" s="143"/>
      <c r="O183" s="143"/>
      <c r="Z183" s="143"/>
      <c r="AA183" s="143"/>
      <c r="AE183" s="118" t="str">
        <f t="shared" si="11"/>
        <v/>
      </c>
    </row>
    <row r="184" spans="3:31">
      <c r="C184" s="313"/>
      <c r="D184" s="313"/>
      <c r="E184" s="313"/>
      <c r="F184" s="313"/>
      <c r="G184" s="313"/>
      <c r="H184" s="143"/>
      <c r="O184" s="143"/>
      <c r="Z184" s="143"/>
      <c r="AA184" s="143"/>
      <c r="AE184" s="118" t="str">
        <f t="shared" si="11"/>
        <v/>
      </c>
    </row>
    <row r="185" spans="3:31">
      <c r="C185" s="313"/>
      <c r="D185" s="313"/>
      <c r="E185" s="313"/>
      <c r="F185" s="313"/>
      <c r="G185" s="313"/>
      <c r="H185" s="143"/>
      <c r="O185" s="143"/>
      <c r="Z185" s="143"/>
      <c r="AA185" s="143"/>
      <c r="AE185" s="118" t="str">
        <f t="shared" si="11"/>
        <v/>
      </c>
    </row>
    <row r="186" spans="3:31">
      <c r="C186" s="313"/>
      <c r="D186" s="313"/>
      <c r="E186" s="313"/>
      <c r="F186" s="313"/>
      <c r="G186" s="313"/>
      <c r="H186" s="143"/>
      <c r="O186" s="143"/>
      <c r="Z186" s="143"/>
      <c r="AA186" s="143"/>
      <c r="AE186" s="118" t="str">
        <f t="shared" si="11"/>
        <v/>
      </c>
    </row>
    <row r="187" spans="3:31">
      <c r="C187" s="313"/>
      <c r="D187" s="313"/>
      <c r="E187" s="313"/>
      <c r="F187" s="313"/>
      <c r="G187" s="313"/>
      <c r="H187" s="143"/>
      <c r="O187" s="143"/>
      <c r="Z187" s="143"/>
      <c r="AA187" s="143"/>
      <c r="AE187" s="118" t="str">
        <f t="shared" si="11"/>
        <v/>
      </c>
    </row>
    <row r="188" spans="3:31">
      <c r="C188" s="313"/>
      <c r="D188" s="313"/>
      <c r="E188" s="313"/>
      <c r="F188" s="313"/>
      <c r="G188" s="313"/>
      <c r="H188" s="143"/>
      <c r="O188" s="143"/>
      <c r="Z188" s="143"/>
      <c r="AA188" s="143"/>
      <c r="AE188" s="118" t="str">
        <f t="shared" si="11"/>
        <v/>
      </c>
    </row>
    <row r="189" spans="3:31">
      <c r="C189" s="313"/>
      <c r="D189" s="313"/>
      <c r="E189" s="313"/>
      <c r="F189" s="313"/>
      <c r="G189" s="313"/>
      <c r="H189" s="143"/>
      <c r="O189" s="143"/>
      <c r="Z189" s="143"/>
      <c r="AA189" s="143"/>
      <c r="AE189" s="118" t="str">
        <f t="shared" si="11"/>
        <v/>
      </c>
    </row>
    <row r="190" spans="3:31">
      <c r="C190" s="313"/>
      <c r="D190" s="313"/>
      <c r="E190" s="313"/>
      <c r="F190" s="313"/>
      <c r="G190" s="313"/>
      <c r="H190" s="143"/>
      <c r="O190" s="143"/>
      <c r="Z190" s="143"/>
      <c r="AA190" s="143"/>
      <c r="AE190" s="118" t="str">
        <f t="shared" si="11"/>
        <v/>
      </c>
    </row>
    <row r="191" spans="3:31">
      <c r="C191" s="313"/>
      <c r="D191" s="313"/>
      <c r="E191" s="313"/>
      <c r="F191" s="313"/>
      <c r="G191" s="313"/>
      <c r="H191" s="143"/>
      <c r="O191" s="143"/>
      <c r="Z191" s="143"/>
      <c r="AA191" s="143"/>
      <c r="AE191" s="118" t="str">
        <f t="shared" si="11"/>
        <v/>
      </c>
    </row>
    <row r="192" spans="3:31">
      <c r="C192" s="313"/>
      <c r="D192" s="313"/>
      <c r="E192" s="313"/>
      <c r="F192" s="313"/>
      <c r="G192" s="313"/>
      <c r="H192" s="143"/>
      <c r="O192" s="143"/>
      <c r="Z192" s="143"/>
      <c r="AA192" s="143"/>
      <c r="AE192" s="118" t="str">
        <f t="shared" si="11"/>
        <v/>
      </c>
    </row>
    <row r="193" spans="3:31">
      <c r="C193" s="313"/>
      <c r="D193" s="313"/>
      <c r="E193" s="313"/>
      <c r="F193" s="313"/>
      <c r="G193" s="313"/>
      <c r="H193" s="143"/>
      <c r="O193" s="143"/>
      <c r="Z193" s="143"/>
      <c r="AA193" s="143"/>
      <c r="AE193" s="118" t="str">
        <f t="shared" si="11"/>
        <v/>
      </c>
    </row>
    <row r="194" spans="3:31">
      <c r="C194" s="313"/>
      <c r="D194" s="313"/>
      <c r="E194" s="313"/>
      <c r="F194" s="313"/>
      <c r="G194" s="313"/>
      <c r="H194" s="143"/>
      <c r="O194" s="143"/>
      <c r="Z194" s="143"/>
      <c r="AA194" s="143"/>
      <c r="AE194" s="118" t="str">
        <f t="shared" si="11"/>
        <v/>
      </c>
    </row>
    <row r="195" spans="3:31">
      <c r="C195" s="313"/>
      <c r="D195" s="313"/>
      <c r="E195" s="313"/>
      <c r="F195" s="313"/>
      <c r="G195" s="313"/>
      <c r="H195" s="143"/>
      <c r="O195" s="143"/>
      <c r="Z195" s="143"/>
      <c r="AA195" s="143"/>
      <c r="AE195" s="118" t="str">
        <f t="shared" si="11"/>
        <v/>
      </c>
    </row>
    <row r="196" spans="3:31">
      <c r="C196" s="313"/>
      <c r="D196" s="313"/>
      <c r="E196" s="313"/>
      <c r="F196" s="313"/>
      <c r="G196" s="313"/>
      <c r="H196" s="143"/>
      <c r="O196" s="143"/>
      <c r="Z196" s="143"/>
      <c r="AA196" s="143"/>
      <c r="AE196" s="118" t="str">
        <f t="shared" si="11"/>
        <v/>
      </c>
    </row>
    <row r="197" spans="3:31">
      <c r="C197" s="313"/>
      <c r="D197" s="313"/>
      <c r="E197" s="313"/>
      <c r="F197" s="313"/>
      <c r="G197" s="313"/>
      <c r="H197" s="143"/>
      <c r="O197" s="143"/>
      <c r="Z197" s="143"/>
      <c r="AA197" s="143"/>
      <c r="AE197" s="118" t="str">
        <f t="shared" si="11"/>
        <v/>
      </c>
    </row>
    <row r="198" spans="3:31">
      <c r="C198" s="313"/>
      <c r="D198" s="313"/>
      <c r="E198" s="313"/>
      <c r="F198" s="313"/>
      <c r="G198" s="313"/>
      <c r="H198" s="143"/>
      <c r="O198" s="143"/>
      <c r="Z198" s="143"/>
      <c r="AA198" s="143"/>
      <c r="AE198" s="118" t="str">
        <f t="shared" si="11"/>
        <v/>
      </c>
    </row>
    <row r="199" spans="3:31">
      <c r="C199" s="313"/>
      <c r="D199" s="313"/>
      <c r="E199" s="313"/>
      <c r="F199" s="313"/>
      <c r="G199" s="313"/>
      <c r="H199" s="143"/>
      <c r="O199" s="143"/>
      <c r="Z199" s="143"/>
      <c r="AA199" s="143"/>
      <c r="AE199" s="118" t="str">
        <f t="shared" si="11"/>
        <v/>
      </c>
    </row>
    <row r="200" spans="3:31">
      <c r="C200" s="313"/>
      <c r="D200" s="313"/>
      <c r="E200" s="313"/>
      <c r="F200" s="313"/>
      <c r="G200" s="313"/>
      <c r="H200" s="143"/>
      <c r="O200" s="143"/>
      <c r="Z200" s="143"/>
      <c r="AA200" s="143"/>
      <c r="AE200" s="118" t="str">
        <f t="shared" si="11"/>
        <v/>
      </c>
    </row>
    <row r="201" spans="3:31">
      <c r="C201" s="313"/>
      <c r="D201" s="313"/>
      <c r="E201" s="313"/>
      <c r="F201" s="313"/>
      <c r="G201" s="313"/>
      <c r="H201" s="143"/>
      <c r="O201" s="143"/>
      <c r="Z201" s="143"/>
      <c r="AA201" s="143"/>
      <c r="AE201" s="118" t="str">
        <f t="shared" si="11"/>
        <v/>
      </c>
    </row>
    <row r="202" spans="3:31">
      <c r="C202" s="313"/>
      <c r="D202" s="313"/>
      <c r="E202" s="313"/>
      <c r="F202" s="313"/>
      <c r="G202" s="313"/>
      <c r="H202" s="143"/>
      <c r="O202" s="143"/>
      <c r="Z202" s="143"/>
      <c r="AA202" s="143"/>
      <c r="AE202" s="118" t="str">
        <f t="shared" si="11"/>
        <v/>
      </c>
    </row>
    <row r="203" spans="3:31">
      <c r="C203" s="313"/>
      <c r="D203" s="313"/>
      <c r="E203" s="313"/>
      <c r="F203" s="313"/>
      <c r="G203" s="313"/>
      <c r="H203" s="143"/>
      <c r="O203" s="143"/>
      <c r="Z203" s="143"/>
      <c r="AA203" s="143"/>
      <c r="AE203" s="118" t="str">
        <f t="shared" si="11"/>
        <v/>
      </c>
    </row>
    <row r="204" spans="3:31">
      <c r="C204" s="313"/>
      <c r="D204" s="313"/>
      <c r="E204" s="313"/>
      <c r="F204" s="313"/>
      <c r="G204" s="313"/>
      <c r="H204" s="143"/>
      <c r="O204" s="143"/>
      <c r="Z204" s="143"/>
      <c r="AA204" s="143"/>
      <c r="AE204" s="118" t="str">
        <f t="shared" ref="AE204:AE267" si="12">IF(AND(Z204="○",Z204=AA204),1,"")</f>
        <v/>
      </c>
    </row>
    <row r="205" spans="3:31">
      <c r="C205" s="313"/>
      <c r="D205" s="313"/>
      <c r="E205" s="313"/>
      <c r="F205" s="313"/>
      <c r="G205" s="313"/>
      <c r="H205" s="143"/>
      <c r="O205" s="143"/>
      <c r="Z205" s="143"/>
      <c r="AA205" s="143"/>
      <c r="AE205" s="118" t="str">
        <f t="shared" si="12"/>
        <v/>
      </c>
    </row>
    <row r="206" spans="3:31">
      <c r="C206" s="313"/>
      <c r="D206" s="313"/>
      <c r="E206" s="313"/>
      <c r="F206" s="313"/>
      <c r="G206" s="313"/>
      <c r="H206" s="143"/>
      <c r="O206" s="143"/>
      <c r="Z206" s="143"/>
      <c r="AA206" s="143"/>
      <c r="AE206" s="118" t="str">
        <f t="shared" si="12"/>
        <v/>
      </c>
    </row>
    <row r="207" spans="3:31">
      <c r="C207" s="313"/>
      <c r="D207" s="313"/>
      <c r="E207" s="313"/>
      <c r="F207" s="313"/>
      <c r="G207" s="313"/>
      <c r="H207" s="143"/>
      <c r="O207" s="143"/>
      <c r="Z207" s="143"/>
      <c r="AA207" s="143"/>
      <c r="AE207" s="118" t="str">
        <f t="shared" si="12"/>
        <v/>
      </c>
    </row>
    <row r="208" spans="3:31">
      <c r="C208" s="313"/>
      <c r="D208" s="313"/>
      <c r="E208" s="313"/>
      <c r="F208" s="313"/>
      <c r="G208" s="313"/>
      <c r="H208" s="143"/>
      <c r="O208" s="143"/>
      <c r="Z208" s="143"/>
      <c r="AA208" s="143"/>
      <c r="AE208" s="118" t="str">
        <f t="shared" si="12"/>
        <v/>
      </c>
    </row>
    <row r="209" spans="3:31">
      <c r="C209" s="313"/>
      <c r="D209" s="313"/>
      <c r="E209" s="313"/>
      <c r="F209" s="313"/>
      <c r="G209" s="313"/>
      <c r="H209" s="143"/>
      <c r="O209" s="143"/>
      <c r="Z209" s="143"/>
      <c r="AA209" s="143"/>
      <c r="AE209" s="118" t="str">
        <f t="shared" si="12"/>
        <v/>
      </c>
    </row>
    <row r="210" spans="3:31">
      <c r="C210" s="313"/>
      <c r="D210" s="313"/>
      <c r="E210" s="313"/>
      <c r="F210" s="313"/>
      <c r="G210" s="313"/>
      <c r="H210" s="143"/>
      <c r="O210" s="143"/>
      <c r="Z210" s="143"/>
      <c r="AA210" s="143"/>
      <c r="AE210" s="118" t="str">
        <f t="shared" si="12"/>
        <v/>
      </c>
    </row>
    <row r="211" spans="3:31">
      <c r="C211" s="313"/>
      <c r="D211" s="313"/>
      <c r="E211" s="313"/>
      <c r="F211" s="313"/>
      <c r="G211" s="313"/>
      <c r="H211" s="143"/>
      <c r="O211" s="143"/>
      <c r="Z211" s="143"/>
      <c r="AA211" s="143"/>
      <c r="AE211" s="118" t="str">
        <f t="shared" si="12"/>
        <v/>
      </c>
    </row>
    <row r="212" spans="3:31">
      <c r="C212" s="313"/>
      <c r="D212" s="313"/>
      <c r="E212" s="313"/>
      <c r="F212" s="313"/>
      <c r="G212" s="313"/>
      <c r="H212" s="143"/>
      <c r="O212" s="143"/>
      <c r="Z212" s="143"/>
      <c r="AA212" s="143"/>
      <c r="AE212" s="118" t="str">
        <f t="shared" si="12"/>
        <v/>
      </c>
    </row>
    <row r="213" spans="3:31">
      <c r="C213" s="313"/>
      <c r="D213" s="313"/>
      <c r="E213" s="313"/>
      <c r="F213" s="313"/>
      <c r="G213" s="313"/>
      <c r="H213" s="143"/>
      <c r="O213" s="143"/>
      <c r="Z213" s="143"/>
      <c r="AA213" s="143"/>
      <c r="AE213" s="118" t="str">
        <f t="shared" si="12"/>
        <v/>
      </c>
    </row>
    <row r="214" spans="3:31">
      <c r="C214" s="313"/>
      <c r="D214" s="313"/>
      <c r="E214" s="313"/>
      <c r="F214" s="313"/>
      <c r="G214" s="313"/>
      <c r="H214" s="143"/>
      <c r="O214" s="143"/>
      <c r="Z214" s="143"/>
      <c r="AA214" s="143"/>
      <c r="AE214" s="118" t="str">
        <f t="shared" si="12"/>
        <v/>
      </c>
    </row>
    <row r="215" spans="3:31">
      <c r="C215" s="313"/>
      <c r="D215" s="313"/>
      <c r="E215" s="313"/>
      <c r="F215" s="313"/>
      <c r="G215" s="313"/>
      <c r="H215" s="143"/>
      <c r="O215" s="143"/>
      <c r="Z215" s="143"/>
      <c r="AA215" s="143"/>
      <c r="AE215" s="118" t="str">
        <f t="shared" si="12"/>
        <v/>
      </c>
    </row>
    <row r="216" spans="3:31">
      <c r="C216" s="313"/>
      <c r="D216" s="313"/>
      <c r="E216" s="313"/>
      <c r="F216" s="313"/>
      <c r="G216" s="313"/>
      <c r="H216" s="143"/>
      <c r="O216" s="143"/>
      <c r="Z216" s="143"/>
      <c r="AA216" s="143"/>
      <c r="AE216" s="118" t="str">
        <f t="shared" si="12"/>
        <v/>
      </c>
    </row>
    <row r="217" spans="3:31">
      <c r="C217" s="313"/>
      <c r="D217" s="313"/>
      <c r="E217" s="313"/>
      <c r="F217" s="313"/>
      <c r="G217" s="313"/>
      <c r="H217" s="143"/>
      <c r="O217" s="143"/>
      <c r="Z217" s="143"/>
      <c r="AA217" s="143"/>
      <c r="AE217" s="118" t="str">
        <f t="shared" si="12"/>
        <v/>
      </c>
    </row>
    <row r="218" spans="3:31">
      <c r="C218" s="313"/>
      <c r="D218" s="313"/>
      <c r="E218" s="313"/>
      <c r="F218" s="313"/>
      <c r="G218" s="313"/>
      <c r="H218" s="143"/>
      <c r="O218" s="143"/>
      <c r="Z218" s="143"/>
      <c r="AA218" s="143"/>
      <c r="AE218" s="118" t="str">
        <f t="shared" si="12"/>
        <v/>
      </c>
    </row>
    <row r="219" spans="3:31">
      <c r="C219" s="313"/>
      <c r="D219" s="313"/>
      <c r="E219" s="313"/>
      <c r="F219" s="313"/>
      <c r="G219" s="313"/>
      <c r="H219" s="143"/>
      <c r="O219" s="143"/>
      <c r="Z219" s="143"/>
      <c r="AA219" s="143"/>
      <c r="AE219" s="118" t="str">
        <f t="shared" si="12"/>
        <v/>
      </c>
    </row>
    <row r="220" spans="3:31">
      <c r="C220" s="313"/>
      <c r="D220" s="313"/>
      <c r="E220" s="313"/>
      <c r="F220" s="313"/>
      <c r="G220" s="313"/>
      <c r="H220" s="143"/>
      <c r="O220" s="143"/>
      <c r="Z220" s="143"/>
      <c r="AA220" s="143"/>
      <c r="AE220" s="118" t="str">
        <f t="shared" si="12"/>
        <v/>
      </c>
    </row>
    <row r="221" spans="3:31">
      <c r="C221" s="313"/>
      <c r="D221" s="313"/>
      <c r="E221" s="313"/>
      <c r="F221" s="313"/>
      <c r="G221" s="313"/>
      <c r="H221" s="143"/>
      <c r="O221" s="143"/>
      <c r="Z221" s="143"/>
      <c r="AA221" s="143"/>
      <c r="AE221" s="118" t="str">
        <f t="shared" si="12"/>
        <v/>
      </c>
    </row>
    <row r="222" spans="3:31">
      <c r="C222" s="313"/>
      <c r="D222" s="313"/>
      <c r="E222" s="313"/>
      <c r="F222" s="313"/>
      <c r="G222" s="313"/>
      <c r="H222" s="143"/>
      <c r="O222" s="143"/>
      <c r="Z222" s="143"/>
      <c r="AA222" s="143"/>
      <c r="AE222" s="118" t="str">
        <f t="shared" si="12"/>
        <v/>
      </c>
    </row>
    <row r="223" spans="3:31">
      <c r="C223" s="313"/>
      <c r="D223" s="313"/>
      <c r="E223" s="313"/>
      <c r="F223" s="313"/>
      <c r="G223" s="313"/>
      <c r="H223" s="143"/>
      <c r="O223" s="143"/>
      <c r="Z223" s="143"/>
      <c r="AA223" s="143"/>
      <c r="AE223" s="118" t="str">
        <f t="shared" si="12"/>
        <v/>
      </c>
    </row>
    <row r="224" spans="3:31">
      <c r="C224" s="313"/>
      <c r="D224" s="313"/>
      <c r="E224" s="313"/>
      <c r="F224" s="313"/>
      <c r="G224" s="313"/>
      <c r="H224" s="143"/>
      <c r="O224" s="143"/>
      <c r="Z224" s="143"/>
      <c r="AA224" s="143"/>
      <c r="AE224" s="118" t="str">
        <f t="shared" si="12"/>
        <v/>
      </c>
    </row>
    <row r="225" spans="3:31">
      <c r="C225" s="313"/>
      <c r="D225" s="313"/>
      <c r="E225" s="313"/>
      <c r="F225" s="313"/>
      <c r="G225" s="313"/>
      <c r="H225" s="143"/>
      <c r="O225" s="143"/>
      <c r="Z225" s="143"/>
      <c r="AA225" s="143"/>
      <c r="AE225" s="118" t="str">
        <f t="shared" si="12"/>
        <v/>
      </c>
    </row>
    <row r="226" spans="3:31">
      <c r="C226" s="313"/>
      <c r="D226" s="313"/>
      <c r="E226" s="313"/>
      <c r="F226" s="313"/>
      <c r="G226" s="313"/>
      <c r="H226" s="143"/>
      <c r="O226" s="143"/>
      <c r="Z226" s="143"/>
      <c r="AA226" s="143"/>
      <c r="AE226" s="118" t="str">
        <f t="shared" si="12"/>
        <v/>
      </c>
    </row>
    <row r="227" spans="3:31">
      <c r="C227" s="313"/>
      <c r="D227" s="313"/>
      <c r="E227" s="313"/>
      <c r="F227" s="313"/>
      <c r="G227" s="313"/>
      <c r="H227" s="143"/>
      <c r="O227" s="143"/>
      <c r="Z227" s="143"/>
      <c r="AA227" s="143"/>
      <c r="AE227" s="118" t="str">
        <f t="shared" si="12"/>
        <v/>
      </c>
    </row>
    <row r="228" spans="3:31">
      <c r="C228" s="313"/>
      <c r="D228" s="313"/>
      <c r="E228" s="313"/>
      <c r="F228" s="313"/>
      <c r="G228" s="313"/>
      <c r="H228" s="143"/>
      <c r="O228" s="143"/>
      <c r="Z228" s="143"/>
      <c r="AA228" s="143"/>
      <c r="AE228" s="118" t="str">
        <f t="shared" si="12"/>
        <v/>
      </c>
    </row>
    <row r="229" spans="3:31">
      <c r="C229" s="313"/>
      <c r="D229" s="313"/>
      <c r="E229" s="313"/>
      <c r="F229" s="313"/>
      <c r="G229" s="313"/>
      <c r="H229" s="143"/>
      <c r="O229" s="143"/>
      <c r="Z229" s="143"/>
      <c r="AA229" s="143"/>
      <c r="AE229" s="118" t="str">
        <f t="shared" si="12"/>
        <v/>
      </c>
    </row>
    <row r="230" spans="3:31">
      <c r="C230" s="313"/>
      <c r="D230" s="313"/>
      <c r="E230" s="313"/>
      <c r="F230" s="313"/>
      <c r="G230" s="313"/>
      <c r="H230" s="143"/>
      <c r="O230" s="143"/>
      <c r="Z230" s="143"/>
      <c r="AA230" s="143"/>
      <c r="AE230" s="118" t="str">
        <f t="shared" si="12"/>
        <v/>
      </c>
    </row>
    <row r="231" spans="3:31">
      <c r="C231" s="313"/>
      <c r="D231" s="313"/>
      <c r="E231" s="313"/>
      <c r="F231" s="313"/>
      <c r="G231" s="313"/>
      <c r="H231" s="143"/>
      <c r="O231" s="143"/>
      <c r="Z231" s="143"/>
      <c r="AA231" s="143"/>
      <c r="AE231" s="118" t="str">
        <f t="shared" si="12"/>
        <v/>
      </c>
    </row>
    <row r="232" spans="3:31">
      <c r="C232" s="313"/>
      <c r="D232" s="313"/>
      <c r="E232" s="313"/>
      <c r="F232" s="313"/>
      <c r="G232" s="313"/>
      <c r="H232" s="143"/>
      <c r="O232" s="143"/>
      <c r="Z232" s="143"/>
      <c r="AA232" s="143"/>
      <c r="AE232" s="118" t="str">
        <f t="shared" si="12"/>
        <v/>
      </c>
    </row>
    <row r="233" spans="3:31">
      <c r="C233" s="313"/>
      <c r="D233" s="313"/>
      <c r="E233" s="313"/>
      <c r="F233" s="313"/>
      <c r="G233" s="313"/>
      <c r="H233" s="143"/>
      <c r="O233" s="143"/>
      <c r="Z233" s="143"/>
      <c r="AA233" s="143"/>
      <c r="AE233" s="118" t="str">
        <f t="shared" si="12"/>
        <v/>
      </c>
    </row>
    <row r="234" spans="3:31">
      <c r="C234" s="313"/>
      <c r="D234" s="313"/>
      <c r="E234" s="313"/>
      <c r="F234" s="313"/>
      <c r="G234" s="313"/>
      <c r="H234" s="143"/>
      <c r="O234" s="143"/>
      <c r="Z234" s="143"/>
      <c r="AA234" s="143"/>
      <c r="AE234" s="118" t="str">
        <f t="shared" si="12"/>
        <v/>
      </c>
    </row>
    <row r="235" spans="3:31">
      <c r="C235" s="313"/>
      <c r="D235" s="313"/>
      <c r="E235" s="313"/>
      <c r="F235" s="313"/>
      <c r="G235" s="313"/>
      <c r="H235" s="143"/>
      <c r="O235" s="143"/>
      <c r="Z235" s="143"/>
      <c r="AA235" s="143"/>
      <c r="AE235" s="118" t="str">
        <f t="shared" si="12"/>
        <v/>
      </c>
    </row>
    <row r="236" spans="3:31">
      <c r="C236" s="313"/>
      <c r="D236" s="313"/>
      <c r="E236" s="313"/>
      <c r="F236" s="313"/>
      <c r="G236" s="313"/>
      <c r="H236" s="143"/>
      <c r="O236" s="143"/>
      <c r="Z236" s="143"/>
      <c r="AA236" s="143"/>
      <c r="AE236" s="118" t="str">
        <f t="shared" si="12"/>
        <v/>
      </c>
    </row>
    <row r="237" spans="3:31">
      <c r="C237" s="313"/>
      <c r="D237" s="313"/>
      <c r="E237" s="313"/>
      <c r="F237" s="313"/>
      <c r="G237" s="313"/>
      <c r="H237" s="143"/>
      <c r="O237" s="143"/>
      <c r="Z237" s="143"/>
      <c r="AA237" s="143"/>
      <c r="AE237" s="118" t="str">
        <f t="shared" si="12"/>
        <v/>
      </c>
    </row>
    <row r="238" spans="3:31">
      <c r="C238" s="313"/>
      <c r="D238" s="313"/>
      <c r="E238" s="313"/>
      <c r="F238" s="313"/>
      <c r="G238" s="313"/>
      <c r="H238" s="143"/>
      <c r="O238" s="143"/>
      <c r="Z238" s="143"/>
      <c r="AA238" s="143"/>
      <c r="AE238" s="118" t="str">
        <f t="shared" si="12"/>
        <v/>
      </c>
    </row>
    <row r="239" spans="3:31">
      <c r="C239" s="313"/>
      <c r="D239" s="313"/>
      <c r="E239" s="313"/>
      <c r="F239" s="313"/>
      <c r="G239" s="313"/>
      <c r="H239" s="143"/>
      <c r="O239" s="143"/>
      <c r="Z239" s="143"/>
      <c r="AA239" s="143"/>
      <c r="AE239" s="118" t="str">
        <f t="shared" si="12"/>
        <v/>
      </c>
    </row>
    <row r="240" spans="3:31">
      <c r="C240" s="313"/>
      <c r="D240" s="313"/>
      <c r="E240" s="313"/>
      <c r="F240" s="313"/>
      <c r="G240" s="313"/>
      <c r="H240" s="143"/>
      <c r="O240" s="143"/>
      <c r="Z240" s="143"/>
      <c r="AA240" s="143"/>
      <c r="AE240" s="118" t="str">
        <f t="shared" si="12"/>
        <v/>
      </c>
    </row>
    <row r="241" spans="3:31">
      <c r="C241" s="313"/>
      <c r="D241" s="313"/>
      <c r="E241" s="313"/>
      <c r="F241" s="313"/>
      <c r="G241" s="313"/>
      <c r="H241" s="143"/>
      <c r="O241" s="143"/>
      <c r="Z241" s="143"/>
      <c r="AA241" s="143"/>
      <c r="AE241" s="118" t="str">
        <f t="shared" si="12"/>
        <v/>
      </c>
    </row>
    <row r="242" spans="3:31">
      <c r="C242" s="313"/>
      <c r="D242" s="313"/>
      <c r="E242" s="313"/>
      <c r="F242" s="313"/>
      <c r="G242" s="313"/>
      <c r="H242" s="143"/>
      <c r="O242" s="143"/>
      <c r="Z242" s="143"/>
      <c r="AA242" s="143"/>
      <c r="AE242" s="118" t="str">
        <f t="shared" si="12"/>
        <v/>
      </c>
    </row>
    <row r="243" spans="3:31">
      <c r="C243" s="313"/>
      <c r="D243" s="313"/>
      <c r="E243" s="313"/>
      <c r="F243" s="313"/>
      <c r="G243" s="313"/>
      <c r="H243" s="143"/>
      <c r="O243" s="143"/>
      <c r="Z243" s="143"/>
      <c r="AA243" s="143"/>
      <c r="AE243" s="118" t="str">
        <f t="shared" si="12"/>
        <v/>
      </c>
    </row>
    <row r="244" spans="3:31">
      <c r="C244" s="313"/>
      <c r="D244" s="313"/>
      <c r="E244" s="313"/>
      <c r="F244" s="313"/>
      <c r="G244" s="313"/>
      <c r="H244" s="143"/>
      <c r="O244" s="143"/>
      <c r="Z244" s="143"/>
      <c r="AA244" s="143"/>
      <c r="AE244" s="118" t="str">
        <f t="shared" si="12"/>
        <v/>
      </c>
    </row>
    <row r="245" spans="3:31">
      <c r="C245" s="313"/>
      <c r="D245" s="313"/>
      <c r="E245" s="313"/>
      <c r="F245" s="313"/>
      <c r="G245" s="313"/>
      <c r="H245" s="143"/>
      <c r="O245" s="143"/>
      <c r="Z245" s="143"/>
      <c r="AA245" s="143"/>
      <c r="AE245" s="118" t="str">
        <f t="shared" si="12"/>
        <v/>
      </c>
    </row>
    <row r="246" spans="3:31">
      <c r="C246" s="313"/>
      <c r="D246" s="313"/>
      <c r="E246" s="313"/>
      <c r="F246" s="313"/>
      <c r="G246" s="313"/>
      <c r="H246" s="143"/>
      <c r="O246" s="143"/>
      <c r="Z246" s="143"/>
      <c r="AA246" s="143"/>
      <c r="AE246" s="118" t="str">
        <f t="shared" si="12"/>
        <v/>
      </c>
    </row>
    <row r="247" spans="3:31">
      <c r="C247" s="313"/>
      <c r="D247" s="313"/>
      <c r="E247" s="313"/>
      <c r="F247" s="313"/>
      <c r="G247" s="313"/>
      <c r="H247" s="143"/>
      <c r="O247" s="143"/>
      <c r="Z247" s="143"/>
      <c r="AA247" s="143"/>
      <c r="AE247" s="118" t="str">
        <f t="shared" si="12"/>
        <v/>
      </c>
    </row>
    <row r="248" spans="3:31">
      <c r="C248" s="313"/>
      <c r="D248" s="313"/>
      <c r="E248" s="313"/>
      <c r="F248" s="313"/>
      <c r="G248" s="313"/>
      <c r="H248" s="143"/>
      <c r="O248" s="143"/>
      <c r="Z248" s="143"/>
      <c r="AA248" s="143"/>
      <c r="AE248" s="118" t="str">
        <f t="shared" si="12"/>
        <v/>
      </c>
    </row>
    <row r="249" spans="3:31">
      <c r="C249" s="313"/>
      <c r="D249" s="313"/>
      <c r="E249" s="313"/>
      <c r="F249" s="313"/>
      <c r="G249" s="313"/>
      <c r="H249" s="143"/>
      <c r="O249" s="143"/>
      <c r="Z249" s="143"/>
      <c r="AA249" s="143"/>
      <c r="AE249" s="118" t="str">
        <f t="shared" si="12"/>
        <v/>
      </c>
    </row>
    <row r="250" spans="3:31">
      <c r="C250" s="313"/>
      <c r="D250" s="313"/>
      <c r="E250" s="313"/>
      <c r="F250" s="313"/>
      <c r="G250" s="313"/>
      <c r="H250" s="143"/>
      <c r="O250" s="143"/>
      <c r="Z250" s="143"/>
      <c r="AA250" s="143"/>
      <c r="AE250" s="118" t="str">
        <f t="shared" si="12"/>
        <v/>
      </c>
    </row>
    <row r="251" spans="3:31">
      <c r="C251" s="313"/>
      <c r="D251" s="313"/>
      <c r="E251" s="313"/>
      <c r="F251" s="313"/>
      <c r="G251" s="313"/>
      <c r="H251" s="143"/>
      <c r="O251" s="143"/>
      <c r="Z251" s="143"/>
      <c r="AA251" s="143"/>
      <c r="AE251" s="118" t="str">
        <f t="shared" si="12"/>
        <v/>
      </c>
    </row>
    <row r="252" spans="3:31">
      <c r="C252" s="313"/>
      <c r="D252" s="313"/>
      <c r="E252" s="313"/>
      <c r="F252" s="313"/>
      <c r="G252" s="313"/>
      <c r="H252" s="143"/>
      <c r="O252" s="143"/>
      <c r="Z252" s="143"/>
      <c r="AA252" s="143"/>
      <c r="AE252" s="118" t="str">
        <f t="shared" si="12"/>
        <v/>
      </c>
    </row>
    <row r="253" spans="3:31">
      <c r="C253" s="313"/>
      <c r="D253" s="313"/>
      <c r="E253" s="313"/>
      <c r="F253" s="313"/>
      <c r="G253" s="313"/>
      <c r="H253" s="143"/>
      <c r="O253" s="143"/>
      <c r="Z253" s="143"/>
      <c r="AA253" s="143"/>
      <c r="AE253" s="118" t="str">
        <f t="shared" si="12"/>
        <v/>
      </c>
    </row>
    <row r="254" spans="3:31">
      <c r="C254" s="313"/>
      <c r="D254" s="313"/>
      <c r="E254" s="313"/>
      <c r="F254" s="313"/>
      <c r="G254" s="313"/>
      <c r="H254" s="143"/>
      <c r="O254" s="143"/>
      <c r="Z254" s="143"/>
      <c r="AA254" s="143"/>
      <c r="AE254" s="118" t="str">
        <f t="shared" si="12"/>
        <v/>
      </c>
    </row>
    <row r="255" spans="3:31">
      <c r="C255" s="313"/>
      <c r="D255" s="313"/>
      <c r="E255" s="313"/>
      <c r="F255" s="313"/>
      <c r="G255" s="313"/>
      <c r="H255" s="143"/>
      <c r="O255" s="143"/>
      <c r="Z255" s="143"/>
      <c r="AA255" s="143"/>
      <c r="AE255" s="118" t="str">
        <f t="shared" si="12"/>
        <v/>
      </c>
    </row>
    <row r="256" spans="3:31">
      <c r="C256" s="313"/>
      <c r="D256" s="313"/>
      <c r="E256" s="313"/>
      <c r="F256" s="313"/>
      <c r="G256" s="313"/>
      <c r="H256" s="143"/>
      <c r="O256" s="143"/>
      <c r="Z256" s="143"/>
      <c r="AA256" s="143"/>
      <c r="AE256" s="118" t="str">
        <f t="shared" si="12"/>
        <v/>
      </c>
    </row>
    <row r="257" spans="3:31">
      <c r="C257" s="313"/>
      <c r="D257" s="313"/>
      <c r="E257" s="313"/>
      <c r="F257" s="313"/>
      <c r="G257" s="313"/>
      <c r="H257" s="143"/>
      <c r="O257" s="143"/>
      <c r="Z257" s="143"/>
      <c r="AA257" s="143"/>
      <c r="AE257" s="118" t="str">
        <f t="shared" si="12"/>
        <v/>
      </c>
    </row>
    <row r="258" spans="3:31">
      <c r="C258" s="313"/>
      <c r="D258" s="313"/>
      <c r="E258" s="313"/>
      <c r="F258" s="313"/>
      <c r="G258" s="313"/>
      <c r="H258" s="143"/>
      <c r="O258" s="143"/>
      <c r="Z258" s="143"/>
      <c r="AA258" s="143"/>
      <c r="AE258" s="118" t="str">
        <f t="shared" si="12"/>
        <v/>
      </c>
    </row>
    <row r="259" spans="3:31">
      <c r="C259" s="313"/>
      <c r="D259" s="313"/>
      <c r="E259" s="313"/>
      <c r="F259" s="313"/>
      <c r="G259" s="313"/>
      <c r="H259" s="143"/>
      <c r="O259" s="143"/>
      <c r="Z259" s="143"/>
      <c r="AA259" s="143"/>
      <c r="AE259" s="118" t="str">
        <f t="shared" si="12"/>
        <v/>
      </c>
    </row>
    <row r="260" spans="3:31">
      <c r="C260" s="313"/>
      <c r="D260" s="313"/>
      <c r="E260" s="313"/>
      <c r="F260" s="313"/>
      <c r="G260" s="313"/>
      <c r="H260" s="143"/>
      <c r="O260" s="143"/>
      <c r="Z260" s="143"/>
      <c r="AA260" s="143"/>
      <c r="AE260" s="118" t="str">
        <f t="shared" si="12"/>
        <v/>
      </c>
    </row>
    <row r="261" spans="3:31">
      <c r="C261" s="313"/>
      <c r="D261" s="313"/>
      <c r="E261" s="313"/>
      <c r="F261" s="313"/>
      <c r="G261" s="313"/>
      <c r="H261" s="143"/>
      <c r="O261" s="143"/>
      <c r="Z261" s="143"/>
      <c r="AA261" s="143"/>
      <c r="AE261" s="118" t="str">
        <f t="shared" si="12"/>
        <v/>
      </c>
    </row>
    <row r="262" spans="3:31">
      <c r="C262" s="313"/>
      <c r="D262" s="313"/>
      <c r="E262" s="313"/>
      <c r="F262" s="313"/>
      <c r="G262" s="313"/>
      <c r="H262" s="143"/>
      <c r="O262" s="143"/>
      <c r="Z262" s="143"/>
      <c r="AA262" s="143"/>
      <c r="AE262" s="118" t="str">
        <f t="shared" si="12"/>
        <v/>
      </c>
    </row>
    <row r="263" spans="3:31">
      <c r="C263" s="313"/>
      <c r="D263" s="313"/>
      <c r="E263" s="313"/>
      <c r="F263" s="313"/>
      <c r="G263" s="313"/>
      <c r="H263" s="143"/>
      <c r="O263" s="143"/>
      <c r="Z263" s="143"/>
      <c r="AA263" s="143"/>
      <c r="AE263" s="118" t="str">
        <f t="shared" si="12"/>
        <v/>
      </c>
    </row>
    <row r="264" spans="3:31">
      <c r="C264" s="313"/>
      <c r="D264" s="313"/>
      <c r="E264" s="313"/>
      <c r="F264" s="313"/>
      <c r="G264" s="313"/>
      <c r="H264" s="143"/>
      <c r="O264" s="143"/>
      <c r="Z264" s="143"/>
      <c r="AA264" s="143"/>
      <c r="AE264" s="118" t="str">
        <f t="shared" si="12"/>
        <v/>
      </c>
    </row>
    <row r="265" spans="3:31">
      <c r="C265" s="313"/>
      <c r="D265" s="313"/>
      <c r="E265" s="313"/>
      <c r="F265" s="313"/>
      <c r="G265" s="313"/>
      <c r="H265" s="143"/>
      <c r="O265" s="143"/>
      <c r="Z265" s="143"/>
      <c r="AA265" s="143"/>
      <c r="AE265" s="118" t="str">
        <f t="shared" si="12"/>
        <v/>
      </c>
    </row>
    <row r="266" spans="3:31">
      <c r="C266" s="313"/>
      <c r="D266" s="313"/>
      <c r="E266" s="313"/>
      <c r="F266" s="313"/>
      <c r="G266" s="313"/>
      <c r="H266" s="143"/>
      <c r="O266" s="143"/>
      <c r="Z266" s="143"/>
      <c r="AA266" s="143"/>
      <c r="AE266" s="118" t="str">
        <f t="shared" si="12"/>
        <v/>
      </c>
    </row>
    <row r="267" spans="3:31">
      <c r="C267" s="313"/>
      <c r="D267" s="313"/>
      <c r="E267" s="313"/>
      <c r="F267" s="313"/>
      <c r="G267" s="313"/>
      <c r="H267" s="143"/>
      <c r="O267" s="143"/>
      <c r="Z267" s="143"/>
      <c r="AA267" s="143"/>
      <c r="AE267" s="118" t="str">
        <f t="shared" si="12"/>
        <v/>
      </c>
    </row>
    <row r="268" spans="3:31">
      <c r="C268" s="313"/>
      <c r="D268" s="313"/>
      <c r="E268" s="313"/>
      <c r="F268" s="313"/>
      <c r="G268" s="313"/>
      <c r="H268" s="143"/>
      <c r="O268" s="143"/>
      <c r="Z268" s="143"/>
      <c r="AA268" s="143"/>
      <c r="AE268" s="118" t="str">
        <f t="shared" ref="AE268:AE284" si="13">IF(AND(Z268="○",Z268=AA268),1,"")</f>
        <v/>
      </c>
    </row>
    <row r="269" spans="3:31">
      <c r="C269" s="313"/>
      <c r="D269" s="313"/>
      <c r="E269" s="313"/>
      <c r="F269" s="313"/>
      <c r="G269" s="313"/>
      <c r="H269" s="143"/>
      <c r="O269" s="143"/>
      <c r="AE269" s="118" t="str">
        <f t="shared" si="13"/>
        <v/>
      </c>
    </row>
    <row r="270" spans="3:31">
      <c r="C270" s="313"/>
      <c r="D270" s="313"/>
      <c r="E270" s="313"/>
      <c r="F270" s="313"/>
      <c r="G270" s="313"/>
      <c r="H270" s="143"/>
      <c r="O270" s="143"/>
      <c r="AE270" s="118" t="str">
        <f t="shared" si="13"/>
        <v/>
      </c>
    </row>
    <row r="271" spans="3:31">
      <c r="C271" s="313"/>
      <c r="D271" s="313"/>
      <c r="E271" s="313"/>
      <c r="F271" s="313"/>
      <c r="G271" s="313"/>
      <c r="O271" s="143"/>
      <c r="AE271" s="118" t="str">
        <f t="shared" si="13"/>
        <v/>
      </c>
    </row>
    <row r="272" spans="3:31">
      <c r="C272" s="313"/>
      <c r="D272" s="313"/>
      <c r="E272" s="313"/>
      <c r="F272" s="313"/>
      <c r="G272" s="313"/>
      <c r="O272" s="143"/>
      <c r="AE272" s="118" t="str">
        <f t="shared" si="13"/>
        <v/>
      </c>
    </row>
    <row r="273" spans="3:31">
      <c r="C273" s="313"/>
      <c r="D273" s="313"/>
      <c r="E273" s="313"/>
      <c r="F273" s="313"/>
      <c r="G273" s="313"/>
      <c r="O273" s="143"/>
      <c r="AE273" s="118" t="str">
        <f t="shared" si="13"/>
        <v/>
      </c>
    </row>
    <row r="274" spans="3:31">
      <c r="C274" s="313"/>
      <c r="D274" s="313"/>
      <c r="E274" s="313"/>
      <c r="F274" s="313"/>
      <c r="G274" s="313"/>
      <c r="O274" s="143"/>
      <c r="AE274" s="118" t="str">
        <f t="shared" si="13"/>
        <v/>
      </c>
    </row>
    <row r="275" spans="3:31">
      <c r="C275" s="313"/>
      <c r="D275" s="313"/>
      <c r="E275" s="313"/>
      <c r="F275" s="313"/>
      <c r="G275" s="313"/>
      <c r="O275" s="143"/>
      <c r="AE275" s="118" t="str">
        <f t="shared" si="13"/>
        <v/>
      </c>
    </row>
    <row r="276" spans="3:31">
      <c r="C276" s="313"/>
      <c r="D276" s="313"/>
      <c r="E276" s="313"/>
      <c r="F276" s="313"/>
      <c r="G276" s="313"/>
      <c r="O276" s="143"/>
      <c r="AE276" s="118" t="str">
        <f t="shared" si="13"/>
        <v/>
      </c>
    </row>
    <row r="277" spans="3:31">
      <c r="C277" s="313"/>
      <c r="D277" s="313"/>
      <c r="E277" s="313"/>
      <c r="F277" s="313"/>
      <c r="G277" s="313"/>
      <c r="O277" s="143"/>
      <c r="AE277" s="118" t="str">
        <f t="shared" si="13"/>
        <v/>
      </c>
    </row>
    <row r="278" spans="3:31">
      <c r="C278" s="313"/>
      <c r="D278" s="313"/>
      <c r="E278" s="313"/>
      <c r="F278" s="313"/>
      <c r="G278" s="313"/>
      <c r="O278" s="143"/>
      <c r="AE278" s="118" t="str">
        <f t="shared" si="13"/>
        <v/>
      </c>
    </row>
    <row r="279" spans="3:31">
      <c r="C279" s="313"/>
      <c r="D279" s="313"/>
      <c r="E279" s="313"/>
      <c r="F279" s="313"/>
      <c r="G279" s="313"/>
      <c r="O279" s="143"/>
      <c r="AE279" s="118" t="str">
        <f t="shared" si="13"/>
        <v/>
      </c>
    </row>
    <row r="280" spans="3:31">
      <c r="C280" s="313"/>
      <c r="D280" s="313"/>
      <c r="E280" s="313"/>
      <c r="F280" s="313"/>
      <c r="G280" s="313"/>
      <c r="O280" s="143"/>
      <c r="AE280" s="118" t="str">
        <f t="shared" si="13"/>
        <v/>
      </c>
    </row>
    <row r="281" spans="3:31">
      <c r="C281" s="313"/>
      <c r="D281" s="313"/>
      <c r="E281" s="313"/>
      <c r="F281" s="313"/>
      <c r="G281" s="313"/>
      <c r="AE281" s="118" t="str">
        <f t="shared" si="13"/>
        <v/>
      </c>
    </row>
    <row r="282" spans="3:31">
      <c r="C282" s="313"/>
      <c r="D282" s="313"/>
      <c r="E282" s="313"/>
      <c r="F282" s="313"/>
      <c r="G282" s="313"/>
      <c r="AE282" s="118" t="str">
        <f t="shared" si="13"/>
        <v/>
      </c>
    </row>
    <row r="283" spans="3:31">
      <c r="C283" s="313"/>
      <c r="D283" s="313"/>
      <c r="E283" s="313"/>
      <c r="F283" s="313"/>
      <c r="G283" s="313"/>
      <c r="AE283" s="118" t="str">
        <f t="shared" si="13"/>
        <v/>
      </c>
    </row>
    <row r="284" spans="3:31">
      <c r="AE284" s="118"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100" zoomScaleSheetLayoutView="100" workbookViewId="0"/>
  </sheetViews>
  <sheetFormatPr defaultRowHeight="13.5"/>
  <cols>
    <col min="1" max="1" width="21.25" style="116" customWidth="1"/>
    <col min="2" max="2" width="10.125" style="116" customWidth="1"/>
    <col min="3" max="3" width="18.25" style="116" customWidth="1"/>
    <col min="4" max="4" width="9" style="116" customWidth="1"/>
    <col min="5" max="5" width="4.375" style="116" customWidth="1"/>
    <col min="6" max="16384" width="9" style="116"/>
  </cols>
  <sheetData>
    <row r="1" spans="1:4" s="318" customFormat="1" ht="14.25">
      <c r="A1" s="318" t="s">
        <v>2433</v>
      </c>
      <c r="C1" s="319"/>
      <c r="D1" s="320" t="s">
        <v>2457</v>
      </c>
    </row>
    <row r="2" spans="1:4" ht="14.25" thickBot="1"/>
    <row r="3" spans="1:4" ht="14.25" thickBot="1">
      <c r="D3" s="321" t="str">
        <f>IF(AND(B10&lt;&gt;"",B11&lt;&gt;"",D11&lt;&gt;"",B13&lt;&gt;"",B14&lt;&gt;"",D14&lt;&gt;"",B16&lt;&gt;"",B17&lt;&gt;"",B18&lt;&gt;""),"○","×")</f>
        <v>×</v>
      </c>
    </row>
    <row r="4" spans="1:4">
      <c r="A4" s="326" t="s">
        <v>8</v>
      </c>
      <c r="B4" s="754" t="str">
        <f>IF(基本情報入力シート!M22="","",基本情報入力シート!M22)</f>
        <v/>
      </c>
      <c r="C4" s="754"/>
      <c r="D4" s="755"/>
    </row>
    <row r="5" spans="1:4">
      <c r="A5" s="327" t="s">
        <v>5</v>
      </c>
      <c r="B5" s="756" t="str">
        <f>IF(基本情報入力シート!M23="","",基本情報入力シート!M23)</f>
        <v/>
      </c>
      <c r="C5" s="757"/>
      <c r="D5" s="758"/>
    </row>
    <row r="6" spans="1:4">
      <c r="A6" s="328" t="s">
        <v>2434</v>
      </c>
      <c r="B6" s="759" t="str">
        <f>IF(基本情報入力シート!AC24="－","",基本情報入力シート!AC24)</f>
        <v/>
      </c>
      <c r="C6" s="759"/>
      <c r="D6" s="759"/>
    </row>
    <row r="7" spans="1:4" ht="27" customHeight="1">
      <c r="A7" s="329" t="s">
        <v>53</v>
      </c>
      <c r="B7" s="760" t="str">
        <f>IFERROR(基本情報入力シート!M25&amp;" "&amp;基本情報入力シート!M26,"")</f>
        <v xml:space="preserve"> </v>
      </c>
      <c r="C7" s="760"/>
      <c r="D7" s="760"/>
    </row>
    <row r="8" spans="1:4">
      <c r="A8" s="329" t="s">
        <v>0</v>
      </c>
      <c r="B8" s="759" t="str">
        <f>IF(基本情報入力シート!M32="","",基本情報入力シート!M32)</f>
        <v/>
      </c>
      <c r="C8" s="759"/>
      <c r="D8" s="759"/>
    </row>
    <row r="9" spans="1:4">
      <c r="A9" s="118"/>
    </row>
    <row r="10" spans="1:4">
      <c r="A10" s="328" t="s">
        <v>2435</v>
      </c>
      <c r="B10" s="753"/>
      <c r="C10" s="753"/>
      <c r="D10" s="753"/>
    </row>
    <row r="11" spans="1:4">
      <c r="A11" s="328" t="s">
        <v>2436</v>
      </c>
      <c r="B11" s="323"/>
      <c r="C11" s="322" t="s">
        <v>2437</v>
      </c>
      <c r="D11" s="324"/>
    </row>
    <row r="12" spans="1:4">
      <c r="A12" s="118"/>
    </row>
    <row r="13" spans="1:4">
      <c r="A13" s="328" t="s">
        <v>2438</v>
      </c>
      <c r="B13" s="753"/>
      <c r="C13" s="753"/>
      <c r="D13" s="753"/>
    </row>
    <row r="14" spans="1:4">
      <c r="A14" s="328" t="s">
        <v>2439</v>
      </c>
      <c r="B14" s="323"/>
      <c r="C14" s="322" t="s">
        <v>2440</v>
      </c>
      <c r="D14" s="324"/>
    </row>
    <row r="15" spans="1:4">
      <c r="A15" s="118"/>
    </row>
    <row r="16" spans="1:4">
      <c r="A16" s="328" t="s">
        <v>2441</v>
      </c>
      <c r="B16" s="753"/>
      <c r="C16" s="753"/>
      <c r="D16" s="753"/>
    </row>
    <row r="17" spans="1:4">
      <c r="A17" s="328" t="s">
        <v>2442</v>
      </c>
      <c r="B17" s="762"/>
      <c r="C17" s="762"/>
      <c r="D17" s="762"/>
    </row>
    <row r="18" spans="1:4">
      <c r="A18" s="328" t="s">
        <v>2443</v>
      </c>
      <c r="B18" s="753"/>
      <c r="C18" s="753"/>
      <c r="D18" s="753"/>
    </row>
    <row r="19" spans="1:4" ht="45" customHeight="1">
      <c r="A19" s="761" t="s">
        <v>2462</v>
      </c>
      <c r="B19" s="761"/>
      <c r="C19" s="761"/>
      <c r="D19" s="761"/>
    </row>
  </sheetData>
  <sheetProtection sheet="1" objects="1" scenarios="1"/>
  <mergeCells count="11">
    <mergeCell ref="A19:D19"/>
    <mergeCell ref="B13:D13"/>
    <mergeCell ref="B16:D16"/>
    <mergeCell ref="B17:D17"/>
    <mergeCell ref="B18:D18"/>
    <mergeCell ref="B10:D10"/>
    <mergeCell ref="B4:D4"/>
    <mergeCell ref="B5:D5"/>
    <mergeCell ref="B6:D6"/>
    <mergeCell ref="B7:D7"/>
    <mergeCell ref="B8:D8"/>
  </mergeCells>
  <phoneticPr fontId="6"/>
  <dataValidations count="7">
    <dataValidation type="textLength" imeMode="halfAlpha" operator="equal" allowBlank="1" showInputMessage="1" showErrorMessage="1" error="7桁の数字を入力してください。_x000a_※７桁に満たない場合は、頭に「０」を付けて入力してください。" sqref="B17:D17">
      <formula1>7</formula1>
    </dataValidation>
    <dataValidation type="textLength" imeMode="halfAlpha" operator="equal" allowBlank="1" showInputMessage="1" showErrorMessage="1" error="３桁の数字を入力してください。" sqref="D14">
      <formula1>3</formula1>
    </dataValidation>
    <dataValidation type="textLength" imeMode="halfAlpha" operator="equal" allowBlank="1" showInputMessage="1" showErrorMessage="1" error="４桁の数字を入力してください。" sqref="D11">
      <formula1>4</formula1>
    </dataValidation>
    <dataValidation imeMode="halfKatakana" allowBlank="1" showInputMessage="1" showErrorMessage="1" sqref="B18 B4"/>
    <dataValidation type="list" allowBlank="1" showInputMessage="1" showErrorMessage="1" sqref="B16">
      <formula1>"普通,当座,貯蓄,別段"</formula1>
    </dataValidation>
    <dataValidation type="list" allowBlank="1" showInputMessage="1" showErrorMessage="1" sqref="B14">
      <formula1>"本店,支店"</formula1>
    </dataValidation>
    <dataValidation type="list" allowBlank="1" showInputMessage="1" showErrorMessage="1" sqref="B11">
      <formula1>"銀行,信用金庫,信用組合,農協"</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showGridLines="0" tabSelected="1" view="pageBreakPreview" zoomScale="70" zoomScaleNormal="100" zoomScaleSheetLayoutView="70" workbookViewId="0">
      <selection activeCell="F1" sqref="F1:H1"/>
    </sheetView>
  </sheetViews>
  <sheetFormatPr defaultRowHeight="17.25"/>
  <cols>
    <col min="1" max="1" width="17.125" style="335" customWidth="1"/>
    <col min="2" max="2" width="7" style="335" customWidth="1"/>
    <col min="3" max="3" width="37.75" style="335" customWidth="1"/>
    <col min="4" max="4" width="25.875" style="335" customWidth="1"/>
    <col min="5" max="5" width="15.75" style="335" customWidth="1"/>
    <col min="6" max="6" width="17.75" style="335" customWidth="1"/>
    <col min="7" max="7" width="5" style="334" customWidth="1"/>
    <col min="8" max="8" width="4.75" style="334" customWidth="1"/>
    <col min="9" max="9" width="6.75" style="334" customWidth="1"/>
    <col min="10" max="10" width="2.375" style="334" customWidth="1"/>
    <col min="11" max="12" width="9" style="334"/>
    <col min="13" max="16384" width="9" style="335"/>
  </cols>
  <sheetData>
    <row r="1" spans="1:9" ht="20.100000000000001" customHeight="1">
      <c r="A1" s="342" t="s">
        <v>2460</v>
      </c>
      <c r="B1" s="342"/>
      <c r="C1" s="342"/>
      <c r="D1" s="342"/>
      <c r="E1" s="342"/>
      <c r="F1" s="763"/>
      <c r="G1" s="763"/>
      <c r="H1" s="763"/>
    </row>
    <row r="2" spans="1:9" ht="20.100000000000001" customHeight="1">
      <c r="A2" s="342"/>
      <c r="B2" s="342"/>
      <c r="C2" s="342"/>
      <c r="D2" s="342"/>
      <c r="E2" s="342"/>
      <c r="F2" s="343" t="s">
        <v>2453</v>
      </c>
      <c r="G2" s="344" t="str">
        <f>IF('別紙様式2-1（補助金）'!J68="","",'別紙様式2-1（補助金）'!J68)</f>
        <v/>
      </c>
      <c r="H2" s="342" t="s">
        <v>2</v>
      </c>
    </row>
    <row r="3" spans="1:9" ht="20.100000000000001" customHeight="1">
      <c r="A3" s="342"/>
      <c r="B3" s="342"/>
      <c r="C3" s="342"/>
      <c r="D3" s="342"/>
      <c r="E3" s="342"/>
      <c r="F3" s="342"/>
      <c r="G3" s="342"/>
      <c r="H3" s="342"/>
    </row>
    <row r="4" spans="1:9" ht="20.100000000000001" customHeight="1">
      <c r="A4" s="342"/>
      <c r="B4" s="342"/>
      <c r="C4" s="342"/>
      <c r="D4" s="342"/>
      <c r="E4" s="342"/>
      <c r="F4" s="342"/>
      <c r="G4" s="342"/>
      <c r="H4" s="342"/>
    </row>
    <row r="5" spans="1:9" ht="20.100000000000001" customHeight="1">
      <c r="A5" s="342" t="s">
        <v>2445</v>
      </c>
      <c r="B5" s="342"/>
      <c r="C5" s="342"/>
      <c r="D5" s="342"/>
      <c r="E5" s="342"/>
      <c r="F5" s="342"/>
      <c r="G5" s="342"/>
      <c r="H5" s="342"/>
    </row>
    <row r="6" spans="1:9" ht="20.100000000000001" customHeight="1">
      <c r="A6" s="342"/>
      <c r="B6" s="342"/>
      <c r="C6" s="342"/>
      <c r="D6" s="345"/>
      <c r="E6" s="342"/>
      <c r="F6" s="342"/>
      <c r="G6" s="342"/>
      <c r="H6" s="342"/>
    </row>
    <row r="7" spans="1:9" ht="20.100000000000001" customHeight="1">
      <c r="A7" s="342"/>
      <c r="B7" s="342"/>
      <c r="C7" s="342"/>
      <c r="D7" s="345" t="s">
        <v>53</v>
      </c>
      <c r="E7" s="765" t="str">
        <f>IFERROR(基本情報入力シート!M25&amp;" "&amp;基本情報入力シート!M26,"")</f>
        <v xml:space="preserve"> </v>
      </c>
      <c r="F7" s="765"/>
      <c r="G7" s="342"/>
      <c r="H7" s="342"/>
    </row>
    <row r="8" spans="1:9" ht="20.100000000000001" customHeight="1">
      <c r="A8" s="342"/>
      <c r="B8" s="342"/>
      <c r="C8" s="342"/>
      <c r="D8" s="345" t="s">
        <v>5</v>
      </c>
      <c r="E8" s="766" t="str">
        <f>IF(基本情報入力シート!M23="","",基本情報入力シート!M23)</f>
        <v/>
      </c>
      <c r="F8" s="766"/>
      <c r="G8" s="342"/>
      <c r="H8" s="342"/>
    </row>
    <row r="9" spans="1:9" ht="20.100000000000001" customHeight="1">
      <c r="A9" s="342"/>
      <c r="B9" s="342"/>
      <c r="C9" s="342"/>
      <c r="D9" s="345" t="s">
        <v>2446</v>
      </c>
      <c r="E9" s="765" t="str">
        <f>IFERROR(基本情報入力シート!M27&amp;" "&amp;基本情報入力シート!M28,"")</f>
        <v xml:space="preserve"> </v>
      </c>
      <c r="F9" s="765"/>
      <c r="G9" s="342"/>
      <c r="H9" s="342"/>
    </row>
    <row r="10" spans="1:9" ht="20.100000000000001" customHeight="1">
      <c r="A10" s="342"/>
      <c r="B10" s="342"/>
      <c r="C10" s="342"/>
      <c r="D10" s="342"/>
      <c r="E10" s="342"/>
      <c r="F10" s="342"/>
      <c r="G10" s="342"/>
      <c r="H10" s="342"/>
    </row>
    <row r="11" spans="1:9" ht="20.100000000000001" customHeight="1">
      <c r="A11" s="767" t="s">
        <v>2447</v>
      </c>
      <c r="B11" s="767"/>
      <c r="C11" s="767"/>
      <c r="D11" s="767"/>
      <c r="E11" s="767"/>
      <c r="F11" s="767"/>
      <c r="G11" s="767"/>
      <c r="H11" s="767"/>
    </row>
    <row r="12" spans="1:9" ht="20.100000000000001" customHeight="1">
      <c r="A12" s="767"/>
      <c r="B12" s="767"/>
      <c r="C12" s="767"/>
      <c r="D12" s="767"/>
      <c r="E12" s="767"/>
      <c r="F12" s="767"/>
      <c r="G12" s="767"/>
      <c r="H12" s="767"/>
    </row>
    <row r="13" spans="1:9" ht="20.100000000000001" customHeight="1">
      <c r="A13" s="767"/>
      <c r="B13" s="767"/>
      <c r="C13" s="767"/>
      <c r="D13" s="767"/>
      <c r="E13" s="767"/>
      <c r="F13" s="767"/>
      <c r="G13" s="767"/>
      <c r="H13" s="767"/>
    </row>
    <row r="14" spans="1:9" ht="20.100000000000001" customHeight="1">
      <c r="A14" s="333"/>
      <c r="B14" s="333"/>
      <c r="C14" s="333"/>
      <c r="D14" s="333"/>
      <c r="E14" s="333"/>
      <c r="F14" s="333"/>
      <c r="G14" s="342"/>
      <c r="H14" s="342"/>
    </row>
    <row r="15" spans="1:9" ht="20.100000000000001" customHeight="1">
      <c r="A15" s="333"/>
      <c r="B15" s="333"/>
      <c r="C15" s="333"/>
      <c r="D15" s="333"/>
      <c r="E15" s="333"/>
      <c r="F15" s="333"/>
      <c r="G15" s="342"/>
      <c r="H15" s="342"/>
    </row>
    <row r="16" spans="1:9" ht="20.100000000000001" customHeight="1">
      <c r="A16" s="764" t="s">
        <v>2461</v>
      </c>
      <c r="B16" s="764"/>
      <c r="C16" s="764"/>
      <c r="D16" s="764"/>
      <c r="E16" s="764"/>
      <c r="F16" s="764"/>
      <c r="G16" s="764"/>
      <c r="H16" s="764"/>
      <c r="I16" s="331"/>
    </row>
    <row r="17" spans="1:10" ht="20.100000000000001" customHeight="1">
      <c r="A17" s="764"/>
      <c r="B17" s="764"/>
      <c r="C17" s="764"/>
      <c r="D17" s="764"/>
      <c r="E17" s="764"/>
      <c r="F17" s="764"/>
      <c r="G17" s="764"/>
      <c r="H17" s="764"/>
      <c r="I17" s="331"/>
    </row>
    <row r="18" spans="1:10" ht="20.100000000000001" customHeight="1">
      <c r="A18" s="764"/>
      <c r="B18" s="764"/>
      <c r="C18" s="764"/>
      <c r="D18" s="764"/>
      <c r="E18" s="764"/>
      <c r="F18" s="764"/>
      <c r="G18" s="764"/>
      <c r="H18" s="764"/>
      <c r="I18" s="331"/>
    </row>
    <row r="19" spans="1:10" ht="20.100000000000001" customHeight="1">
      <c r="A19" s="342"/>
      <c r="B19" s="342"/>
      <c r="C19" s="342"/>
      <c r="D19" s="342"/>
      <c r="E19" s="342"/>
      <c r="F19" s="342"/>
      <c r="G19" s="342"/>
      <c r="H19" s="342"/>
    </row>
    <row r="20" spans="1:10" ht="20.100000000000001" customHeight="1">
      <c r="A20" s="346"/>
      <c r="B20" s="346"/>
      <c r="C20" s="346"/>
      <c r="D20" s="346"/>
      <c r="E20" s="346"/>
      <c r="F20" s="346"/>
      <c r="G20" s="346"/>
      <c r="H20" s="346"/>
      <c r="I20" s="336"/>
    </row>
    <row r="21" spans="1:10" ht="20.100000000000001" customHeight="1">
      <c r="A21" s="770" t="s">
        <v>2448</v>
      </c>
      <c r="B21" s="770"/>
      <c r="C21" s="770"/>
      <c r="D21" s="770"/>
      <c r="E21" s="770"/>
      <c r="F21" s="770"/>
      <c r="G21" s="342"/>
      <c r="H21" s="346"/>
      <c r="I21" s="336"/>
    </row>
    <row r="22" spans="1:10" ht="20.100000000000001" customHeight="1">
      <c r="A22" s="332"/>
      <c r="B22" s="332"/>
      <c r="C22" s="332"/>
      <c r="D22" s="332"/>
      <c r="E22" s="332"/>
      <c r="F22" s="332"/>
      <c r="G22" s="332"/>
      <c r="H22" s="332"/>
      <c r="I22" s="337"/>
      <c r="J22" s="338"/>
    </row>
    <row r="23" spans="1:10" ht="20.100000000000001" customHeight="1">
      <c r="A23" s="330" t="s">
        <v>2449</v>
      </c>
      <c r="B23" s="351" t="s">
        <v>2450</v>
      </c>
      <c r="C23" s="354">
        <f>'別紙様式2-2（補助金）'!F5</f>
        <v>0</v>
      </c>
      <c r="D23" s="332" t="s">
        <v>1</v>
      </c>
      <c r="E23" s="332"/>
      <c r="F23" s="332"/>
      <c r="G23" s="332"/>
      <c r="H23" s="332"/>
      <c r="I23" s="337"/>
      <c r="J23" s="338"/>
    </row>
    <row r="24" spans="1:10" ht="20.100000000000001" customHeight="1">
      <c r="A24" s="330"/>
      <c r="B24" s="346"/>
      <c r="C24" s="347"/>
      <c r="D24" s="346"/>
      <c r="E24" s="332"/>
      <c r="F24" s="332"/>
      <c r="G24" s="330"/>
      <c r="H24" s="332"/>
      <c r="I24" s="337"/>
      <c r="J24" s="338"/>
    </row>
    <row r="25" spans="1:10" ht="20.100000000000001" customHeight="1">
      <c r="A25" s="330" t="s">
        <v>2451</v>
      </c>
      <c r="B25" s="332"/>
      <c r="C25" s="348"/>
      <c r="D25" s="332"/>
      <c r="E25" s="332"/>
      <c r="F25" s="332"/>
      <c r="G25" s="332"/>
      <c r="H25" s="332"/>
      <c r="I25" s="337"/>
      <c r="J25" s="338"/>
    </row>
    <row r="26" spans="1:10" ht="20.100000000000001" customHeight="1">
      <c r="A26" s="349"/>
      <c r="B26" s="346" t="s">
        <v>2454</v>
      </c>
      <c r="C26" s="350" t="s">
        <v>2452</v>
      </c>
      <c r="D26" s="346"/>
      <c r="E26" s="332"/>
      <c r="F26" s="332"/>
      <c r="G26" s="330"/>
      <c r="H26" s="332"/>
      <c r="I26" s="337"/>
      <c r="J26" s="338"/>
    </row>
    <row r="27" spans="1:10" ht="20.100000000000001" customHeight="1">
      <c r="A27" s="349"/>
      <c r="B27" s="352" t="s">
        <v>2456</v>
      </c>
      <c r="C27" s="330" t="s">
        <v>2455</v>
      </c>
      <c r="D27" s="332"/>
      <c r="E27" s="332"/>
      <c r="F27" s="332"/>
      <c r="G27" s="332"/>
      <c r="H27" s="332"/>
      <c r="I27" s="337"/>
      <c r="J27" s="338"/>
    </row>
    <row r="28" spans="1:10" ht="20.100000000000001" customHeight="1">
      <c r="A28" s="349"/>
      <c r="B28" s="353" t="s">
        <v>2458</v>
      </c>
      <c r="C28" s="330" t="s">
        <v>2459</v>
      </c>
      <c r="D28" s="332"/>
      <c r="E28" s="332"/>
      <c r="F28" s="332"/>
      <c r="G28" s="332"/>
      <c r="H28" s="332"/>
      <c r="I28" s="337"/>
      <c r="J28" s="338"/>
    </row>
    <row r="29" spans="1:10" ht="17.25" customHeight="1">
      <c r="A29" s="330"/>
      <c r="B29" s="332"/>
      <c r="C29" s="332"/>
      <c r="D29" s="332"/>
      <c r="E29" s="332"/>
      <c r="F29" s="332"/>
      <c r="G29" s="332"/>
      <c r="H29" s="332"/>
      <c r="I29" s="337"/>
      <c r="J29" s="338"/>
    </row>
    <row r="30" spans="1:10" ht="20.100000000000001" customHeight="1">
      <c r="A30" s="330"/>
      <c r="B30" s="332"/>
      <c r="C30" s="332"/>
      <c r="D30" s="332"/>
      <c r="E30" s="332"/>
      <c r="F30" s="332"/>
      <c r="G30" s="332"/>
      <c r="H30" s="332"/>
      <c r="I30" s="337"/>
      <c r="J30" s="338"/>
    </row>
    <row r="31" spans="1:10" ht="20.100000000000001" customHeight="1">
      <c r="A31" s="330"/>
      <c r="B31" s="332"/>
      <c r="C31" s="332"/>
      <c r="D31" s="332"/>
      <c r="E31" s="332"/>
      <c r="F31" s="332"/>
      <c r="G31" s="330"/>
      <c r="H31" s="332"/>
      <c r="I31" s="337"/>
      <c r="J31" s="338"/>
    </row>
    <row r="32" spans="1:10" ht="20.100000000000001" customHeight="1">
      <c r="A32" s="330"/>
      <c r="B32" s="332"/>
      <c r="C32" s="332"/>
      <c r="D32" s="332"/>
      <c r="E32" s="332"/>
      <c r="F32" s="332"/>
      <c r="G32" s="332"/>
      <c r="H32" s="332"/>
      <c r="I32" s="337"/>
      <c r="J32" s="338"/>
    </row>
    <row r="33" spans="1:10" ht="20.100000000000001" customHeight="1">
      <c r="A33" s="330"/>
      <c r="B33" s="332"/>
      <c r="C33" s="332"/>
      <c r="D33" s="332"/>
      <c r="E33" s="332"/>
      <c r="F33" s="332"/>
      <c r="G33" s="332"/>
      <c r="H33" s="332"/>
      <c r="I33" s="337"/>
      <c r="J33" s="338"/>
    </row>
    <row r="34" spans="1:10" ht="20.100000000000001" customHeight="1">
      <c r="A34" s="330"/>
      <c r="B34" s="332"/>
      <c r="C34" s="332"/>
      <c r="D34" s="332"/>
      <c r="E34" s="332"/>
      <c r="F34" s="332"/>
      <c r="G34" s="332"/>
      <c r="H34" s="332"/>
      <c r="I34" s="337"/>
      <c r="J34" s="338"/>
    </row>
    <row r="35" spans="1:10" ht="20.100000000000001" customHeight="1">
      <c r="A35" s="325"/>
      <c r="B35" s="337"/>
      <c r="C35" s="337"/>
      <c r="D35" s="337"/>
      <c r="E35" s="337"/>
      <c r="F35" s="337"/>
      <c r="G35" s="325"/>
      <c r="H35" s="337"/>
      <c r="I35" s="337"/>
      <c r="J35" s="338"/>
    </row>
    <row r="36" spans="1:10" ht="20.100000000000001" customHeight="1">
      <c r="A36" s="325"/>
      <c r="B36" s="337"/>
      <c r="C36" s="337"/>
      <c r="D36" s="337"/>
      <c r="E36" s="337"/>
      <c r="F36" s="337"/>
      <c r="G36" s="337"/>
      <c r="H36" s="337"/>
      <c r="I36" s="337"/>
      <c r="J36" s="338"/>
    </row>
    <row r="37" spans="1:10" ht="20.100000000000001" customHeight="1">
      <c r="A37" s="325"/>
      <c r="B37" s="337"/>
      <c r="C37" s="337"/>
      <c r="D37" s="337"/>
      <c r="E37" s="337"/>
      <c r="F37" s="337"/>
      <c r="G37" s="337"/>
      <c r="H37" s="337"/>
      <c r="I37" s="337"/>
      <c r="J37" s="338"/>
    </row>
    <row r="38" spans="1:10" ht="20.100000000000001" customHeight="1">
      <c r="A38" s="325"/>
      <c r="B38" s="337"/>
      <c r="C38" s="337"/>
      <c r="D38" s="337"/>
      <c r="E38" s="337"/>
      <c r="F38" s="337"/>
      <c r="G38" s="337"/>
      <c r="H38" s="337"/>
      <c r="I38" s="337"/>
      <c r="J38" s="338"/>
    </row>
    <row r="39" spans="1:10" ht="20.100000000000001" customHeight="1">
      <c r="A39" s="325"/>
      <c r="B39" s="337"/>
      <c r="C39" s="337"/>
      <c r="D39" s="337"/>
      <c r="E39" s="337"/>
      <c r="F39" s="337"/>
      <c r="G39" s="337"/>
      <c r="H39" s="337"/>
      <c r="I39" s="337"/>
      <c r="J39" s="338"/>
    </row>
    <row r="40" spans="1:10" ht="19.5" customHeight="1">
      <c r="A40" s="325"/>
      <c r="B40" s="337"/>
      <c r="C40" s="337"/>
      <c r="D40" s="337"/>
      <c r="E40" s="337"/>
      <c r="F40" s="337"/>
      <c r="G40" s="337"/>
      <c r="H40" s="337"/>
      <c r="I40" s="337"/>
      <c r="J40" s="338"/>
    </row>
    <row r="41" spans="1:10" ht="20.100000000000001" customHeight="1">
      <c r="A41" s="325"/>
      <c r="B41" s="337"/>
      <c r="C41" s="337"/>
      <c r="D41" s="337"/>
      <c r="E41" s="337"/>
      <c r="F41" s="337"/>
      <c r="G41" s="337"/>
      <c r="H41" s="337"/>
      <c r="I41" s="337"/>
      <c r="J41" s="338"/>
    </row>
    <row r="42" spans="1:10" ht="20.100000000000001" customHeight="1">
      <c r="A42" s="325"/>
      <c r="B42" s="337"/>
      <c r="C42" s="337"/>
      <c r="D42" s="337"/>
      <c r="E42" s="337"/>
      <c r="F42" s="337"/>
      <c r="G42" s="337"/>
      <c r="H42" s="337"/>
      <c r="I42" s="337"/>
      <c r="J42" s="338"/>
    </row>
    <row r="43" spans="1:10" ht="20.100000000000001" customHeight="1">
      <c r="A43" s="325"/>
      <c r="B43" s="337"/>
      <c r="C43" s="337"/>
      <c r="D43" s="337"/>
      <c r="E43" s="337"/>
      <c r="F43" s="337"/>
      <c r="G43" s="325"/>
      <c r="H43" s="337"/>
      <c r="I43" s="337"/>
      <c r="J43" s="338"/>
    </row>
    <row r="44" spans="1:10" ht="20.100000000000001" customHeight="1">
      <c r="A44" s="325"/>
      <c r="B44" s="337"/>
      <c r="C44" s="337"/>
      <c r="D44" s="337"/>
      <c r="E44" s="337"/>
      <c r="F44" s="337"/>
      <c r="G44" s="337"/>
      <c r="H44" s="337"/>
      <c r="I44" s="337"/>
      <c r="J44" s="338"/>
    </row>
    <row r="45" spans="1:10" ht="20.100000000000001" customHeight="1">
      <c r="A45" s="325"/>
      <c r="B45" s="337"/>
      <c r="C45" s="337"/>
      <c r="D45" s="337"/>
      <c r="E45" s="337"/>
      <c r="F45" s="337"/>
      <c r="G45" s="325"/>
      <c r="H45" s="337"/>
      <c r="I45" s="337"/>
      <c r="J45" s="338"/>
    </row>
    <row r="46" spans="1:10" ht="20.100000000000001" customHeight="1">
      <c r="A46" s="325"/>
      <c r="B46" s="337"/>
      <c r="C46" s="337"/>
      <c r="D46" s="337"/>
      <c r="E46" s="337"/>
      <c r="F46" s="337"/>
      <c r="G46" s="337"/>
      <c r="H46" s="337"/>
      <c r="I46" s="337"/>
      <c r="J46" s="338"/>
    </row>
    <row r="47" spans="1:10" ht="20.100000000000001" customHeight="1">
      <c r="A47" s="337"/>
      <c r="B47" s="337"/>
      <c r="C47" s="337"/>
      <c r="D47" s="337"/>
      <c r="E47" s="337"/>
      <c r="F47" s="337"/>
      <c r="G47" s="337"/>
      <c r="H47" s="337"/>
      <c r="I47" s="337"/>
      <c r="J47" s="338"/>
    </row>
    <row r="48" spans="1:10" ht="20.100000000000001" customHeight="1">
      <c r="A48" s="337"/>
      <c r="B48" s="337"/>
      <c r="C48" s="337"/>
      <c r="D48" s="337"/>
      <c r="E48" s="337"/>
      <c r="F48" s="337"/>
      <c r="G48" s="337"/>
      <c r="H48" s="337"/>
      <c r="I48" s="337"/>
      <c r="J48" s="338"/>
    </row>
    <row r="49" spans="1:10" ht="20.100000000000001" customHeight="1">
      <c r="A49" s="337"/>
      <c r="B49" s="337"/>
      <c r="C49" s="337"/>
      <c r="D49" s="337"/>
      <c r="E49" s="337"/>
      <c r="F49" s="337"/>
      <c r="G49" s="337"/>
      <c r="H49" s="337"/>
      <c r="I49" s="337"/>
      <c r="J49" s="338"/>
    </row>
    <row r="50" spans="1:10" ht="20.100000000000001" customHeight="1">
      <c r="A50" s="337"/>
      <c r="B50" s="337"/>
      <c r="C50" s="337"/>
      <c r="D50" s="337"/>
      <c r="E50" s="337"/>
      <c r="F50" s="337"/>
      <c r="G50" s="337"/>
      <c r="H50" s="337"/>
      <c r="I50" s="337"/>
      <c r="J50" s="338"/>
    </row>
    <row r="51" spans="1:10" ht="20.100000000000001" customHeight="1">
      <c r="A51" s="337"/>
      <c r="B51" s="337"/>
      <c r="C51" s="337"/>
      <c r="D51" s="337"/>
      <c r="E51" s="337"/>
      <c r="F51" s="337"/>
      <c r="G51" s="337"/>
      <c r="H51" s="337"/>
      <c r="I51" s="337"/>
      <c r="J51" s="338"/>
    </row>
    <row r="52" spans="1:10" ht="20.100000000000001" customHeight="1">
      <c r="A52" s="337"/>
      <c r="B52" s="337"/>
      <c r="C52" s="337"/>
      <c r="D52" s="337"/>
      <c r="E52" s="337"/>
      <c r="F52" s="337"/>
      <c r="G52" s="337"/>
      <c r="H52" s="337"/>
      <c r="I52" s="337"/>
      <c r="J52" s="338"/>
    </row>
    <row r="53" spans="1:10" ht="20.100000000000001" customHeight="1">
      <c r="A53" s="337"/>
      <c r="B53" s="337"/>
      <c r="C53" s="337"/>
      <c r="D53" s="337"/>
      <c r="E53" s="337"/>
      <c r="F53" s="337"/>
      <c r="G53" s="337"/>
      <c r="H53" s="337"/>
      <c r="I53" s="337"/>
      <c r="J53" s="338"/>
    </row>
    <row r="54" spans="1:10" ht="20.100000000000001" customHeight="1">
      <c r="A54" s="337"/>
      <c r="B54" s="337"/>
      <c r="C54" s="337"/>
      <c r="D54" s="337"/>
      <c r="E54" s="337"/>
      <c r="F54" s="337"/>
      <c r="G54" s="337"/>
      <c r="H54" s="337"/>
      <c r="I54" s="337"/>
      <c r="J54" s="338"/>
    </row>
    <row r="55" spans="1:10" ht="20.100000000000001" customHeight="1">
      <c r="A55" s="337"/>
      <c r="B55" s="337"/>
      <c r="C55" s="337"/>
      <c r="D55" s="337"/>
      <c r="E55" s="337"/>
      <c r="F55" s="337"/>
      <c r="G55" s="337"/>
      <c r="H55" s="337"/>
      <c r="I55" s="337"/>
      <c r="J55" s="338"/>
    </row>
    <row r="56" spans="1:10" ht="20.100000000000001" customHeight="1">
      <c r="A56" s="337"/>
      <c r="B56" s="337"/>
      <c r="C56" s="337"/>
      <c r="D56" s="337"/>
      <c r="E56" s="337"/>
      <c r="F56" s="337"/>
      <c r="G56" s="337"/>
      <c r="H56" s="337"/>
      <c r="I56" s="337"/>
      <c r="J56" s="338"/>
    </row>
    <row r="57" spans="1:10" ht="20.100000000000001" customHeight="1">
      <c r="A57" s="337"/>
      <c r="B57" s="337"/>
      <c r="C57" s="337"/>
      <c r="D57" s="337"/>
      <c r="E57" s="337"/>
      <c r="F57" s="337"/>
      <c r="G57" s="337"/>
      <c r="H57" s="337"/>
      <c r="I57" s="337"/>
      <c r="J57" s="338"/>
    </row>
    <row r="58" spans="1:10" ht="20.100000000000001" customHeight="1">
      <c r="A58" s="337"/>
      <c r="B58" s="337"/>
      <c r="C58" s="337"/>
      <c r="D58" s="337"/>
      <c r="E58" s="337"/>
      <c r="F58" s="337"/>
      <c r="G58" s="337"/>
      <c r="H58" s="337"/>
      <c r="I58" s="337"/>
      <c r="J58" s="338"/>
    </row>
    <row r="59" spans="1:10" ht="20.100000000000001" customHeight="1">
      <c r="A59" s="337"/>
      <c r="B59" s="337"/>
      <c r="C59" s="337"/>
      <c r="D59" s="337"/>
      <c r="E59" s="337"/>
      <c r="F59" s="337"/>
      <c r="G59" s="337"/>
      <c r="H59" s="337"/>
      <c r="I59" s="337"/>
      <c r="J59" s="338"/>
    </row>
    <row r="60" spans="1:10" ht="20.100000000000001" customHeight="1">
      <c r="A60" s="337"/>
      <c r="B60" s="337"/>
      <c r="C60" s="337"/>
      <c r="D60" s="337"/>
      <c r="E60" s="337"/>
      <c r="F60" s="337"/>
      <c r="G60" s="337"/>
      <c r="H60" s="337"/>
      <c r="I60" s="337"/>
      <c r="J60" s="338"/>
    </row>
    <row r="61" spans="1:10" ht="20.100000000000001" customHeight="1">
      <c r="A61" s="337"/>
      <c r="B61" s="337"/>
      <c r="C61" s="337"/>
      <c r="D61" s="337"/>
      <c r="E61" s="337"/>
      <c r="F61" s="337"/>
      <c r="G61" s="337"/>
      <c r="H61" s="337"/>
      <c r="I61" s="337"/>
      <c r="J61" s="338"/>
    </row>
    <row r="62" spans="1:10" ht="20.100000000000001" customHeight="1">
      <c r="A62" s="337"/>
      <c r="B62" s="337"/>
      <c r="C62" s="337"/>
      <c r="D62" s="337"/>
      <c r="E62" s="337"/>
      <c r="F62" s="337"/>
      <c r="G62" s="337"/>
      <c r="H62" s="337"/>
      <c r="I62" s="337"/>
      <c r="J62" s="338"/>
    </row>
    <row r="63" spans="1:10" ht="20.100000000000001" customHeight="1">
      <c r="A63" s="337"/>
      <c r="B63" s="337"/>
      <c r="C63" s="337"/>
      <c r="D63" s="337"/>
      <c r="E63" s="337"/>
      <c r="F63" s="337"/>
      <c r="G63" s="337"/>
      <c r="H63" s="337"/>
      <c r="I63" s="337"/>
      <c r="J63" s="338"/>
    </row>
    <row r="64" spans="1:10" ht="20.100000000000001" customHeight="1">
      <c r="A64" s="339"/>
      <c r="B64" s="339"/>
      <c r="C64" s="339"/>
      <c r="D64" s="339"/>
      <c r="E64" s="339"/>
      <c r="F64" s="339"/>
      <c r="G64" s="337"/>
      <c r="H64" s="337"/>
      <c r="I64" s="337"/>
      <c r="J64" s="338"/>
    </row>
    <row r="65" spans="1:12" ht="20.100000000000001" customHeight="1">
      <c r="A65" s="339"/>
      <c r="B65" s="339"/>
      <c r="C65" s="339"/>
      <c r="D65" s="339"/>
      <c r="E65" s="339"/>
      <c r="F65" s="339"/>
      <c r="G65" s="337"/>
      <c r="H65" s="337"/>
      <c r="I65" s="337"/>
      <c r="J65" s="338"/>
    </row>
    <row r="66" spans="1:12" ht="20.100000000000001" customHeight="1">
      <c r="A66" s="339"/>
      <c r="B66" s="339"/>
      <c r="C66" s="339"/>
      <c r="D66" s="339"/>
      <c r="E66" s="339"/>
      <c r="F66" s="339"/>
      <c r="G66" s="337"/>
      <c r="H66" s="337"/>
      <c r="I66" s="337"/>
      <c r="J66" s="338"/>
    </row>
    <row r="67" spans="1:12" ht="20.100000000000001" customHeight="1">
      <c r="A67" s="339"/>
      <c r="B67" s="339"/>
      <c r="C67" s="339"/>
      <c r="D67" s="339"/>
      <c r="E67" s="339"/>
      <c r="F67" s="339"/>
      <c r="G67" s="337"/>
      <c r="H67" s="337"/>
      <c r="I67" s="337"/>
      <c r="J67" s="338"/>
    </row>
    <row r="68" spans="1:12" ht="20.100000000000001" customHeight="1">
      <c r="A68" s="339"/>
      <c r="B68" s="339"/>
      <c r="C68" s="339"/>
      <c r="D68" s="339"/>
      <c r="E68" s="339"/>
      <c r="F68" s="339"/>
      <c r="G68" s="337"/>
      <c r="H68" s="337"/>
      <c r="I68" s="337"/>
      <c r="J68" s="338"/>
    </row>
    <row r="69" spans="1:12" ht="20.100000000000001" customHeight="1">
      <c r="A69" s="339"/>
      <c r="B69" s="339"/>
      <c r="C69" s="339"/>
      <c r="D69" s="339"/>
      <c r="E69" s="339"/>
      <c r="F69" s="339"/>
      <c r="G69" s="337"/>
      <c r="H69" s="337"/>
      <c r="I69" s="337"/>
      <c r="J69" s="338"/>
    </row>
    <row r="70" spans="1:12" ht="20.100000000000001" customHeight="1">
      <c r="A70" s="339"/>
      <c r="B70" s="339"/>
      <c r="C70" s="339"/>
      <c r="D70" s="339"/>
      <c r="E70" s="339"/>
      <c r="F70" s="339"/>
      <c r="G70" s="337"/>
      <c r="H70" s="337"/>
      <c r="I70" s="337"/>
      <c r="J70" s="338"/>
    </row>
    <row r="71" spans="1:12" ht="20.100000000000001" customHeight="1">
      <c r="A71" s="339"/>
      <c r="B71" s="339"/>
      <c r="C71" s="339"/>
      <c r="D71" s="339"/>
      <c r="E71" s="339"/>
      <c r="F71" s="339"/>
      <c r="G71" s="337"/>
      <c r="H71" s="337"/>
      <c r="I71" s="337"/>
      <c r="J71" s="338"/>
    </row>
    <row r="72" spans="1:12" s="340" customFormat="1" ht="20.100000000000001" customHeight="1">
      <c r="E72" s="341"/>
      <c r="G72" s="338"/>
      <c r="H72" s="338"/>
      <c r="I72" s="338"/>
      <c r="J72" s="338"/>
      <c r="K72" s="338"/>
      <c r="L72" s="338"/>
    </row>
    <row r="73" spans="1:12" s="340" customFormat="1" ht="20.100000000000001" customHeight="1">
      <c r="E73" s="341"/>
      <c r="F73" s="339"/>
      <c r="G73" s="337"/>
      <c r="H73" s="337"/>
      <c r="I73" s="337"/>
      <c r="J73" s="338"/>
      <c r="K73" s="338"/>
      <c r="L73" s="338"/>
    </row>
    <row r="74" spans="1:12" s="340" customFormat="1" ht="20.100000000000001" customHeight="1">
      <c r="G74" s="338"/>
      <c r="H74" s="338"/>
      <c r="I74" s="338"/>
      <c r="J74" s="338"/>
      <c r="K74" s="338"/>
      <c r="L74" s="338"/>
    </row>
    <row r="75" spans="1:12" s="340" customFormat="1" ht="20.100000000000001" customHeight="1">
      <c r="E75" s="341"/>
      <c r="F75" s="339"/>
      <c r="G75" s="337"/>
      <c r="H75" s="337"/>
      <c r="I75" s="337"/>
      <c r="J75" s="338"/>
      <c r="K75" s="338"/>
      <c r="L75" s="338"/>
    </row>
    <row r="76" spans="1:12" ht="18" customHeight="1">
      <c r="A76" s="340"/>
      <c r="B76" s="340"/>
      <c r="C76" s="340"/>
      <c r="D76" s="340"/>
      <c r="E76" s="340"/>
      <c r="F76" s="340"/>
      <c r="G76" s="337"/>
      <c r="H76" s="337"/>
      <c r="I76" s="337"/>
      <c r="J76" s="338"/>
    </row>
    <row r="77" spans="1:12" ht="18" customHeight="1">
      <c r="A77" s="339"/>
      <c r="B77" s="339"/>
      <c r="C77" s="339"/>
      <c r="D77" s="339"/>
      <c r="E77" s="339"/>
      <c r="F77" s="339"/>
      <c r="G77" s="337"/>
      <c r="H77" s="337"/>
      <c r="I77" s="337"/>
      <c r="J77" s="338"/>
    </row>
    <row r="78" spans="1:12" ht="18" customHeight="1">
      <c r="A78" s="339"/>
      <c r="B78" s="339"/>
      <c r="C78" s="339"/>
      <c r="D78" s="339"/>
      <c r="E78" s="339"/>
      <c r="F78" s="339"/>
      <c r="G78" s="337"/>
      <c r="H78" s="337"/>
      <c r="I78" s="337"/>
      <c r="J78" s="338"/>
    </row>
    <row r="79" spans="1:12" ht="18" customHeight="1">
      <c r="A79" s="340"/>
      <c r="B79" s="339"/>
      <c r="C79" s="339"/>
      <c r="D79" s="339"/>
      <c r="E79" s="339"/>
      <c r="F79" s="339"/>
      <c r="G79" s="337"/>
      <c r="H79" s="337"/>
      <c r="I79" s="337"/>
      <c r="J79" s="338"/>
    </row>
    <row r="80" spans="1:12" ht="18" customHeight="1">
      <c r="A80" s="339"/>
      <c r="B80" s="339"/>
      <c r="C80" s="339"/>
      <c r="D80" s="339"/>
      <c r="E80" s="339"/>
      <c r="F80" s="339"/>
      <c r="G80" s="337"/>
      <c r="H80" s="337"/>
      <c r="I80" s="337"/>
      <c r="J80" s="338"/>
    </row>
    <row r="81" spans="1:10" ht="18" customHeight="1">
      <c r="A81" s="339"/>
      <c r="B81" s="339"/>
      <c r="C81" s="339"/>
      <c r="D81" s="339"/>
      <c r="E81" s="339"/>
      <c r="F81" s="339"/>
      <c r="G81" s="337"/>
      <c r="H81" s="337"/>
      <c r="I81" s="337"/>
      <c r="J81" s="338"/>
    </row>
    <row r="82" spans="1:10" ht="18" customHeight="1">
      <c r="A82" s="771"/>
      <c r="B82" s="771"/>
      <c r="C82" s="771"/>
      <c r="D82" s="772"/>
      <c r="E82" s="772"/>
      <c r="F82" s="772"/>
      <c r="G82" s="769"/>
      <c r="H82" s="769"/>
      <c r="I82" s="769"/>
      <c r="J82" s="338"/>
    </row>
    <row r="83" spans="1:10" ht="18" customHeight="1">
      <c r="A83" s="771"/>
      <c r="B83" s="771"/>
      <c r="C83" s="771"/>
      <c r="D83" s="772"/>
      <c r="E83" s="772"/>
      <c r="F83" s="772"/>
      <c r="G83" s="769"/>
      <c r="H83" s="769"/>
      <c r="I83" s="769"/>
      <c r="J83" s="338"/>
    </row>
    <row r="84" spans="1:10" ht="18" customHeight="1">
      <c r="A84" s="768"/>
      <c r="B84" s="768"/>
      <c r="C84" s="768"/>
      <c r="D84" s="768"/>
      <c r="E84" s="768"/>
      <c r="F84" s="768"/>
      <c r="G84" s="769"/>
      <c r="H84" s="769"/>
      <c r="I84" s="769"/>
      <c r="J84" s="338"/>
    </row>
    <row r="85" spans="1:10" ht="18" customHeight="1">
      <c r="A85" s="768"/>
      <c r="B85" s="768"/>
      <c r="C85" s="768"/>
      <c r="D85" s="768"/>
      <c r="E85" s="768"/>
      <c r="F85" s="768"/>
      <c r="G85" s="769"/>
      <c r="H85" s="769"/>
      <c r="I85" s="769"/>
      <c r="J85" s="338"/>
    </row>
    <row r="86" spans="1:10" ht="18" customHeight="1">
      <c r="A86" s="768"/>
      <c r="B86" s="768"/>
      <c r="C86" s="768"/>
      <c r="D86" s="768"/>
      <c r="E86" s="768"/>
      <c r="F86" s="768"/>
      <c r="G86" s="769"/>
      <c r="H86" s="769"/>
      <c r="I86" s="769"/>
      <c r="J86" s="338"/>
    </row>
    <row r="87" spans="1:10" ht="18" customHeight="1">
      <c r="A87" s="768"/>
      <c r="B87" s="768"/>
      <c r="C87" s="768"/>
      <c r="D87" s="768"/>
      <c r="E87" s="768"/>
      <c r="F87" s="768"/>
      <c r="G87" s="769"/>
      <c r="H87" s="769"/>
      <c r="I87" s="769"/>
      <c r="J87" s="338"/>
    </row>
    <row r="88" spans="1:10" ht="18" customHeight="1">
      <c r="A88" s="768"/>
      <c r="B88" s="768"/>
      <c r="C88" s="768"/>
      <c r="D88" s="768"/>
      <c r="E88" s="768"/>
      <c r="F88" s="768"/>
      <c r="G88" s="769"/>
      <c r="H88" s="769"/>
      <c r="I88" s="769"/>
      <c r="J88" s="338"/>
    </row>
    <row r="89" spans="1:10" ht="18" customHeight="1">
      <c r="A89" s="340"/>
      <c r="B89" s="340"/>
      <c r="C89" s="340"/>
      <c r="D89" s="340"/>
      <c r="E89" s="340"/>
      <c r="F89" s="340"/>
      <c r="G89" s="338"/>
      <c r="H89" s="338"/>
      <c r="I89" s="338"/>
      <c r="J89" s="338"/>
    </row>
    <row r="90" spans="1:10" ht="18" customHeight="1">
      <c r="A90" s="340"/>
      <c r="B90" s="340"/>
      <c r="C90" s="340"/>
      <c r="D90" s="340"/>
      <c r="E90" s="340"/>
      <c r="F90" s="340"/>
      <c r="G90" s="338"/>
      <c r="H90" s="338"/>
      <c r="I90" s="338"/>
      <c r="J90" s="338"/>
    </row>
    <row r="91" spans="1:10" ht="18" customHeight="1">
      <c r="A91" s="340"/>
      <c r="B91" s="340"/>
      <c r="C91" s="340"/>
      <c r="D91" s="340"/>
      <c r="E91" s="340"/>
      <c r="F91" s="340"/>
      <c r="G91" s="338"/>
      <c r="H91" s="338"/>
      <c r="I91" s="338"/>
      <c r="J91" s="338"/>
    </row>
  </sheetData>
  <sheetProtection sheet="1" selectLockedCells="1"/>
  <mergeCells count="15">
    <mergeCell ref="A84:A88"/>
    <mergeCell ref="B84:C88"/>
    <mergeCell ref="D84:F88"/>
    <mergeCell ref="G84:I88"/>
    <mergeCell ref="A21:F21"/>
    <mergeCell ref="A82:A83"/>
    <mergeCell ref="B82:C83"/>
    <mergeCell ref="D82:F83"/>
    <mergeCell ref="G82:I83"/>
    <mergeCell ref="F1:H1"/>
    <mergeCell ref="A16:H18"/>
    <mergeCell ref="E7:F7"/>
    <mergeCell ref="E8:F8"/>
    <mergeCell ref="E9:F9"/>
    <mergeCell ref="A11:H13"/>
  </mergeCells>
  <phoneticPr fontId="6"/>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2424</v>
      </c>
      <c r="I1" s="37" t="s">
        <v>1981</v>
      </c>
      <c r="S1" s="2" t="s">
        <v>2425</v>
      </c>
    </row>
    <row r="2" spans="1:19" ht="24.75" thickBot="1">
      <c r="A2" s="19" t="s">
        <v>15</v>
      </c>
      <c r="B2" s="20" t="s">
        <v>191</v>
      </c>
      <c r="D2" s="25" t="s">
        <v>68</v>
      </c>
      <c r="F2" s="25" t="s">
        <v>68</v>
      </c>
      <c r="G2" s="33" t="s">
        <v>203</v>
      </c>
      <c r="I2" s="109" t="s">
        <v>1982</v>
      </c>
      <c r="J2" s="110" t="s">
        <v>1983</v>
      </c>
      <c r="K2" s="111" t="s">
        <v>1984</v>
      </c>
      <c r="L2" s="111" t="s">
        <v>1920</v>
      </c>
      <c r="M2" s="112">
        <v>0.7</v>
      </c>
      <c r="N2" s="112">
        <v>0.55000000000000004</v>
      </c>
      <c r="O2" s="113">
        <v>0.45</v>
      </c>
      <c r="P2" s="109" t="s">
        <v>1921</v>
      </c>
      <c r="Q2" s="114" t="s">
        <v>1922</v>
      </c>
      <c r="S2" s="115"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2414</v>
      </c>
      <c r="B25" s="75">
        <v>1.2E-2</v>
      </c>
      <c r="D25" s="27" t="s">
        <v>138</v>
      </c>
      <c r="F25" s="27" t="s">
        <v>117</v>
      </c>
      <c r="G25" s="31" t="s">
        <v>610</v>
      </c>
      <c r="I25" s="44" t="s">
        <v>1985</v>
      </c>
      <c r="J25" s="45">
        <v>0.2</v>
      </c>
      <c r="K25" s="46" t="s">
        <v>1986</v>
      </c>
      <c r="L25" s="46" t="s">
        <v>1945</v>
      </c>
      <c r="M25" s="64">
        <v>11.4</v>
      </c>
      <c r="N25" s="64">
        <v>11.1</v>
      </c>
      <c r="O25" s="65">
        <v>10.9</v>
      </c>
      <c r="P25" s="93" t="s">
        <v>2414</v>
      </c>
      <c r="Q25" s="97" t="s">
        <v>2404</v>
      </c>
    </row>
    <row r="26" spans="1:17">
      <c r="A26" s="92" t="s">
        <v>2415</v>
      </c>
      <c r="B26" s="73">
        <v>1.2E-2</v>
      </c>
      <c r="D26" s="27" t="s">
        <v>139</v>
      </c>
      <c r="F26" s="27" t="s">
        <v>117</v>
      </c>
      <c r="G26" s="31" t="s">
        <v>611</v>
      </c>
      <c r="I26" s="47" t="s">
        <v>1987</v>
      </c>
      <c r="J26" s="48">
        <v>0.16</v>
      </c>
      <c r="K26" s="49" t="s">
        <v>1986</v>
      </c>
      <c r="L26" s="49" t="s">
        <v>1946</v>
      </c>
      <c r="M26" s="49">
        <v>11.12</v>
      </c>
      <c r="N26" s="49">
        <v>10.88</v>
      </c>
      <c r="O26" s="67">
        <v>10.72</v>
      </c>
      <c r="P26" s="94" t="s">
        <v>2415</v>
      </c>
      <c r="Q26" s="98"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5" t="s">
        <v>2417</v>
      </c>
      <c r="Q27" s="99" t="s">
        <v>2404</v>
      </c>
    </row>
    <row r="28" spans="1:17" ht="14.25" thickBot="1">
      <c r="A28" s="90" t="s">
        <v>2416</v>
      </c>
      <c r="B28" s="91">
        <v>7.0000000000000001E-3</v>
      </c>
      <c r="D28" s="27" t="s">
        <v>141</v>
      </c>
      <c r="F28" s="27" t="s">
        <v>117</v>
      </c>
      <c r="G28" s="31" t="s">
        <v>613</v>
      </c>
      <c r="I28" s="41" t="s">
        <v>1987</v>
      </c>
      <c r="J28" s="42">
        <v>0.16</v>
      </c>
      <c r="K28" s="43" t="s">
        <v>1986</v>
      </c>
      <c r="L28" s="43" t="s">
        <v>1948</v>
      </c>
      <c r="M28" s="43">
        <v>11.12</v>
      </c>
      <c r="N28" s="43">
        <v>10.88</v>
      </c>
      <c r="O28" s="69">
        <v>10.72</v>
      </c>
      <c r="P28" s="96" t="s">
        <v>2416</v>
      </c>
      <c r="Q28" s="100"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基本情報入力シート</vt:lpstr>
      <vt:lpstr>別紙様式2-1（補助金）</vt:lpstr>
      <vt:lpstr>別紙様式2-2（補助金）</vt:lpstr>
      <vt:lpstr>別紙様式2-3（補助金）</vt:lpstr>
      <vt:lpstr>様式第１号</vt:lpstr>
      <vt:lpstr>【参考】数式用</vt:lpstr>
      <vt:lpstr>様式第１号!_Hlk99110011</vt:lpstr>
      <vt:lpstr>様式第１号!_Hlk99110091</vt:lpstr>
      <vt:lpstr>【参考】数式用!Print_Area</vt:lpstr>
      <vt:lpstr>基本情報入力シート!Print_Area</vt:lpstr>
      <vt:lpstr>'別紙様式2-1（補助金）'!Print_Area</vt:lpstr>
      <vt:lpstr>'別紙様式2-2（補助金）'!Print_Area</vt:lpstr>
      <vt:lpstr>'別紙様式2-3（補助金）'!Print_Area</vt:lpstr>
      <vt:lpstr>様式第１号!Print_Area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2024-04-02T01:26:40Z</dcterms:modified>
</cp:coreProperties>
</file>