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C:\Users\549231\Box\【内部共有】1300地域産業振興室\★060101令和６年能登半島地震\R5→R6なりわい再建支援補助金\☆富山県版交付要綱等\ウェブ掲載用\"/>
    </mc:Choice>
  </mc:AlternateContent>
  <xr:revisionPtr revIDLastSave="0" documentId="13_ncr:1_{DB0382AA-EDF6-42E8-AA89-DB6D2FD884B1}" xr6:coauthVersionLast="36" xr6:coauthVersionMax="36" xr10:uidLastSave="{00000000-0000-0000-0000-000000000000}"/>
  <bookViews>
    <workbookView xWindow="-105" yWindow="-105" windowWidth="19425" windowHeight="10425" tabRatio="939" xr2:uid="{00000000-000D-0000-FFFF-FFFF00000000}"/>
  </bookViews>
  <sheets>
    <sheet name="１～３　事業者の概要等" sheetId="1" r:id="rId1"/>
    <sheet name="４　事業の全体概要" sheetId="18" r:id="rId2"/>
    <sheet name="５（１）－ア　施設" sheetId="3" r:id="rId3"/>
    <sheet name="５（１）－イ　施設の事業費" sheetId="5" r:id="rId4"/>
    <sheet name="５（２）－ア　設備" sheetId="6" r:id="rId5"/>
    <sheet name="５（２）－イ　設備の事業費" sheetId="16" r:id="rId6"/>
    <sheet name="５（３）施設・設備の内訳なし" sheetId="17" r:id="rId7"/>
    <sheet name="６　収支予算書" sheetId="13" r:id="rId8"/>
    <sheet name="７　担保物件一覧表" sheetId="14" r:id="rId9"/>
    <sheet name="リスト" sheetId="15" r:id="rId10"/>
  </sheets>
  <definedNames>
    <definedName name="_xlnm.Print_Area" localSheetId="0">'１～３　事業者の概要等'!$A$1:$L$45</definedName>
    <definedName name="_xlnm.Print_Area" localSheetId="1">'４　事業の全体概要'!$A$1:$J$26</definedName>
    <definedName name="_xlnm.Print_Area" localSheetId="2">'５（１）－ア　施設'!$A$1:$K$20</definedName>
    <definedName name="_xlnm.Print_Area" localSheetId="3">'５（１）－イ　施設の事業費'!$A$1:$K$40</definedName>
    <definedName name="_xlnm.Print_Area" localSheetId="5">'５（２）－イ　設備の事業費'!$A$1:$K$39</definedName>
    <definedName name="_xlnm.Print_Area" localSheetId="6">'５（３）施設・設備の内訳なし'!$A$1:$L$35</definedName>
    <definedName name="_xlnm.Print_Area" localSheetId="8">'７　担保物件一覧表'!$A$1:$E$46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 i="17" l="1"/>
  <c r="L18" i="17"/>
  <c r="L17" i="17"/>
  <c r="L15" i="17"/>
  <c r="L13" i="17"/>
  <c r="L11" i="17"/>
  <c r="L9" i="17"/>
  <c r="L7" i="17"/>
  <c r="G21" i="16" l="1"/>
  <c r="G19" i="16"/>
  <c r="G17" i="16"/>
  <c r="G15" i="16"/>
  <c r="G13" i="16"/>
  <c r="G11" i="16"/>
  <c r="G9" i="16"/>
  <c r="G7" i="16"/>
  <c r="L21" i="16"/>
  <c r="L19" i="16"/>
  <c r="L17" i="16"/>
  <c r="L15" i="16"/>
  <c r="L13" i="16"/>
  <c r="L11" i="16"/>
  <c r="L9" i="16"/>
  <c r="L7" i="16"/>
  <c r="K20" i="17"/>
  <c r="M15" i="17"/>
  <c r="M13" i="17"/>
  <c r="M11" i="17"/>
  <c r="M9" i="17"/>
  <c r="M7" i="17"/>
  <c r="H15" i="17"/>
  <c r="G7" i="5"/>
  <c r="H13" i="17"/>
  <c r="H11" i="17"/>
  <c r="H9" i="17"/>
  <c r="H7" i="17"/>
  <c r="L20" i="17" l="1"/>
  <c r="L9" i="5"/>
  <c r="L11" i="5"/>
  <c r="L13" i="5"/>
  <c r="L15" i="5"/>
  <c r="L17" i="5"/>
  <c r="L19" i="5"/>
  <c r="L21" i="5"/>
  <c r="G11" i="5"/>
  <c r="G21" i="5"/>
  <c r="G19" i="5"/>
  <c r="G17" i="5"/>
  <c r="G15" i="5"/>
  <c r="G13" i="5"/>
  <c r="G9" i="5"/>
  <c r="L7" i="5"/>
  <c r="K19" i="17" l="1"/>
  <c r="K18" i="17"/>
  <c r="H19" i="17" l="1"/>
  <c r="K17" i="17"/>
  <c r="H17" i="17"/>
  <c r="H18" i="17"/>
  <c r="I18" i="17" l="1"/>
  <c r="I17" i="17"/>
  <c r="I19" i="17"/>
  <c r="H13" i="16"/>
  <c r="J13" i="16" s="1"/>
  <c r="K13" i="16" s="1"/>
  <c r="H11" i="16"/>
  <c r="J11" i="16" s="1"/>
  <c r="K11" i="16" s="1"/>
  <c r="H9" i="16"/>
  <c r="J9" i="16" s="1"/>
  <c r="K9" i="16" s="1"/>
  <c r="H13" i="5"/>
  <c r="H11" i="5"/>
  <c r="H9" i="5"/>
  <c r="G24" i="16"/>
  <c r="G23" i="16"/>
  <c r="G23" i="5"/>
  <c r="G24" i="5"/>
  <c r="D4" i="13"/>
  <c r="J13" i="5" l="1"/>
  <c r="K13" i="5" s="1"/>
  <c r="J9" i="5"/>
  <c r="K9" i="5" s="1"/>
  <c r="J11" i="5"/>
  <c r="K11" i="5" s="1"/>
  <c r="E24" i="5"/>
  <c r="E23" i="5"/>
  <c r="E38" i="5" s="1"/>
  <c r="F24" i="5"/>
  <c r="F39" i="5" s="1"/>
  <c r="F23" i="5"/>
  <c r="F38" i="5" s="1"/>
  <c r="I24" i="5"/>
  <c r="I23" i="5"/>
  <c r="H21" i="5"/>
  <c r="J21" i="5" s="1"/>
  <c r="K21" i="5" s="1"/>
  <c r="H19" i="5"/>
  <c r="J19" i="5" s="1"/>
  <c r="K19" i="5" s="1"/>
  <c r="H17" i="5"/>
  <c r="J17" i="5" s="1"/>
  <c r="K17" i="5" s="1"/>
  <c r="H15" i="5"/>
  <c r="H7" i="5"/>
  <c r="K42" i="1"/>
  <c r="F19" i="17"/>
  <c r="F34" i="17" s="1"/>
  <c r="F18" i="17"/>
  <c r="F33" i="17" s="1"/>
  <c r="F17" i="17"/>
  <c r="G19" i="17"/>
  <c r="G34" i="17" s="1"/>
  <c r="G18" i="17"/>
  <c r="G33" i="17" s="1"/>
  <c r="G17" i="17"/>
  <c r="G32" i="17" s="1"/>
  <c r="J19" i="17"/>
  <c r="J18" i="17"/>
  <c r="J17" i="17"/>
  <c r="I24" i="16"/>
  <c r="F24" i="16"/>
  <c r="F38" i="16" s="1"/>
  <c r="E24" i="16"/>
  <c r="E38" i="16" s="1"/>
  <c r="I23" i="16"/>
  <c r="F23" i="16"/>
  <c r="F37" i="16" s="1"/>
  <c r="E23" i="16"/>
  <c r="H23" i="16" l="1"/>
  <c r="J23" i="5"/>
  <c r="K23" i="5" s="1"/>
  <c r="H24" i="5"/>
  <c r="H23" i="5"/>
  <c r="D18" i="18"/>
  <c r="H24" i="16"/>
  <c r="J15" i="5"/>
  <c r="K15" i="5" s="1"/>
  <c r="J7" i="5"/>
  <c r="D20" i="18"/>
  <c r="D19" i="18"/>
  <c r="E25" i="16"/>
  <c r="E37" i="16"/>
  <c r="B19" i="18" s="1"/>
  <c r="D9" i="13" s="1"/>
  <c r="J20" i="17"/>
  <c r="I25" i="5"/>
  <c r="E25" i="5"/>
  <c r="F20" i="17"/>
  <c r="G20" i="17"/>
  <c r="F25" i="16"/>
  <c r="I25" i="16"/>
  <c r="F32" i="17"/>
  <c r="B18" i="18" s="1"/>
  <c r="D8" i="13" s="1"/>
  <c r="H15" i="16"/>
  <c r="J24" i="5" l="1"/>
  <c r="K24" i="5" s="1"/>
  <c r="H39" i="5" s="1"/>
  <c r="K7" i="5"/>
  <c r="J15" i="16"/>
  <c r="K15" i="16" s="1"/>
  <c r="D21" i="18"/>
  <c r="I9" i="17"/>
  <c r="K9" i="17" s="1"/>
  <c r="I7" i="17"/>
  <c r="H7" i="16"/>
  <c r="G39" i="5" l="1"/>
  <c r="J25" i="5"/>
  <c r="K25" i="5"/>
  <c r="K7" i="17"/>
  <c r="J7" i="16"/>
  <c r="K7" i="16" s="1"/>
  <c r="H38" i="5"/>
  <c r="G38" i="5"/>
  <c r="H19" i="16"/>
  <c r="I11" i="17"/>
  <c r="K11" i="17" s="1"/>
  <c r="I13" i="17"/>
  <c r="H32" i="17"/>
  <c r="H17" i="16"/>
  <c r="J17" i="16" s="1"/>
  <c r="K17" i="16" s="1"/>
  <c r="H21" i="16"/>
  <c r="K13" i="17" l="1"/>
  <c r="J23" i="16"/>
  <c r="J19" i="16"/>
  <c r="K19" i="16" s="1"/>
  <c r="J21" i="16"/>
  <c r="K21" i="16" s="1"/>
  <c r="F18" i="18"/>
  <c r="H34" i="17"/>
  <c r="I34" i="17"/>
  <c r="I15" i="17"/>
  <c r="I32" i="17"/>
  <c r="I18" i="18" s="1"/>
  <c r="G25" i="16"/>
  <c r="H25" i="16"/>
  <c r="K23" i="16" l="1"/>
  <c r="H37" i="16" s="1"/>
  <c r="J24" i="16"/>
  <c r="K24" i="16" s="1"/>
  <c r="K15" i="17"/>
  <c r="I33" i="17"/>
  <c r="H33" i="17"/>
  <c r="I20" i="17"/>
  <c r="H20" i="17"/>
  <c r="J25" i="16" l="1"/>
  <c r="K25" i="16"/>
  <c r="H38" i="16"/>
  <c r="I20" i="18" s="1"/>
  <c r="G38" i="16"/>
  <c r="F20" i="18" s="1"/>
  <c r="G37" i="16"/>
  <c r="F19" i="18" s="1"/>
  <c r="I19" i="18"/>
  <c r="F21" i="18" l="1"/>
  <c r="D3" i="13" s="1"/>
  <c r="D7" i="13" s="1"/>
  <c r="I21" i="18"/>
  <c r="E39" i="5" l="1"/>
  <c r="B20" i="18" s="1"/>
  <c r="B21" i="18" s="1"/>
  <c r="D14" i="13"/>
  <c r="G25" i="5" l="1"/>
  <c r="H25" i="5" l="1"/>
  <c r="F25" i="5" l="1"/>
  <c r="D15"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C3" authorId="0" shapeId="0" xr:uid="{31243286-63A3-4053-87F4-EA0E8CB57F5A}">
      <text>
        <r>
          <rPr>
            <b/>
            <sz val="9"/>
            <color indexed="81"/>
            <rFont val="MS P ゴシック"/>
            <family val="3"/>
            <charset val="128"/>
          </rPr>
          <t>富山県:施設ごとにＡから順番に振り付ける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越坂　裕太</author>
  </authors>
  <commentList>
    <comment ref="L4" authorId="0" shapeId="0" xr:uid="{F90A68E8-CF98-41FD-96F4-641FB9CDE7AD}">
      <text>
        <r>
          <rPr>
            <b/>
            <sz val="9"/>
            <color indexed="81"/>
            <rFont val="MS P ゴシック"/>
            <family val="3"/>
            <charset val="128"/>
          </rPr>
          <t>[0] 定額補助なし
[1] 定額補助あり
[2] 定額補助あるが
　　既に上限額仕様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越坂　裕太</author>
  </authors>
  <commentList>
    <comment ref="L4" authorId="0" shapeId="0" xr:uid="{FB26B744-093C-447A-BEC8-6890DEB2CD96}">
      <text>
        <r>
          <rPr>
            <b/>
            <sz val="9"/>
            <color indexed="81"/>
            <rFont val="MS P ゴシック"/>
            <family val="3"/>
            <charset val="128"/>
          </rPr>
          <t>[0] 定額補助なし
[1] 定額補助あり
[2] 定額補助あるが
　　既に上限額仕様</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越坂　裕太</author>
  </authors>
  <commentList>
    <comment ref="M4" authorId="0" shapeId="0" xr:uid="{E62AF78A-7FEF-4BD4-974D-07FF12980760}">
      <text>
        <r>
          <rPr>
            <b/>
            <sz val="9"/>
            <color indexed="81"/>
            <rFont val="MS P ゴシック"/>
            <family val="3"/>
            <charset val="128"/>
          </rPr>
          <t>[0] 定額補助なし
[1] 定額補助あり
[2] 定額補助あるが
　　既に上限額仕様</t>
        </r>
      </text>
    </comment>
  </commentList>
</comments>
</file>

<file path=xl/sharedStrings.xml><?xml version="1.0" encoding="utf-8"?>
<sst xmlns="http://schemas.openxmlformats.org/spreadsheetml/2006/main" count="712" uniqueCount="312">
  <si>
    <t>富山県なりわい再建支援補助金　補助事業計画書</t>
    <rPh sb="0" eb="2">
      <t>トヤマ</t>
    </rPh>
    <rPh sb="2" eb="3">
      <t>ケン</t>
    </rPh>
    <rPh sb="7" eb="9">
      <t>サイケン</t>
    </rPh>
    <rPh sb="9" eb="11">
      <t>シエン</t>
    </rPh>
    <rPh sb="11" eb="14">
      <t>ホジョキン</t>
    </rPh>
    <rPh sb="15" eb="17">
      <t>ホジョ</t>
    </rPh>
    <rPh sb="17" eb="19">
      <t>ジギョウ</t>
    </rPh>
    <rPh sb="19" eb="22">
      <t>ケイカクショ</t>
    </rPh>
    <phoneticPr fontId="2"/>
  </si>
  <si>
    <t>1　事業者の概要</t>
    <phoneticPr fontId="2"/>
  </si>
  <si>
    <t>（ふりがな）</t>
  </si>
  <si>
    <t>法人番号（法人のみ）</t>
    <phoneticPr fontId="2"/>
  </si>
  <si>
    <t>事業者名</t>
    <rPh sb="0" eb="3">
      <t>ジギョウシャ</t>
    </rPh>
    <rPh sb="3" eb="4">
      <t>メイ</t>
    </rPh>
    <phoneticPr fontId="2"/>
  </si>
  <si>
    <t>所在地
（住所）</t>
    <phoneticPr fontId="2"/>
  </si>
  <si>
    <t>〒　　　－　　　　</t>
    <phoneticPr fontId="2"/>
  </si>
  <si>
    <t>住所：</t>
    <rPh sb="0" eb="2">
      <t>ジュウショ</t>
    </rPh>
    <phoneticPr fontId="2"/>
  </si>
  <si>
    <t>代表者の
職名・氏名</t>
    <phoneticPr fontId="2"/>
  </si>
  <si>
    <t>業　種</t>
  </si>
  <si>
    <t>事業内容</t>
    <phoneticPr fontId="2"/>
  </si>
  <si>
    <r>
      <t>従業員数</t>
    </r>
    <r>
      <rPr>
        <sz val="9"/>
        <rFont val="ＭＳ 明朝"/>
        <family val="1"/>
        <charset val="128"/>
      </rPr>
      <t>（会社役員、個人事業主本人は含まない）</t>
    </r>
    <rPh sb="18" eb="19">
      <t>フク</t>
    </rPh>
    <phoneticPr fontId="2"/>
  </si>
  <si>
    <t>人</t>
  </si>
  <si>
    <t>資本金又は出資金
※個人は記載不要</t>
    <phoneticPr fontId="2"/>
  </si>
  <si>
    <t>事業者区分</t>
  </si>
  <si>
    <t>（ 個人事業主/小規模企業/中小企業/中堅企業/みなし中堅企業/その他 ）</t>
    <rPh sb="2" eb="4">
      <t>コジン</t>
    </rPh>
    <rPh sb="4" eb="7">
      <t>ジギョウヌシ</t>
    </rPh>
    <rPh sb="8" eb="11">
      <t>ショウキボ</t>
    </rPh>
    <rPh sb="11" eb="13">
      <t>キギョウ</t>
    </rPh>
    <rPh sb="14" eb="18">
      <t>チュウショウキギョウ</t>
    </rPh>
    <rPh sb="19" eb="23">
      <t>チュウケンキギョウ</t>
    </rPh>
    <rPh sb="27" eb="31">
      <t>チュウケンキギョウ</t>
    </rPh>
    <rPh sb="34" eb="35">
      <t>ホカ</t>
    </rPh>
    <phoneticPr fontId="2"/>
  </si>
  <si>
    <t>担当者
連絡先</t>
    <rPh sb="0" eb="3">
      <t>タントウシャ</t>
    </rPh>
    <rPh sb="4" eb="7">
      <t>レンラクサキ</t>
    </rPh>
    <phoneticPr fontId="2"/>
  </si>
  <si>
    <t>住　所</t>
  </si>
  <si>
    <t>〒　　　－</t>
    <phoneticPr fontId="2"/>
  </si>
  <si>
    <t>所　属</t>
  </si>
  <si>
    <t>役　職</t>
  </si>
  <si>
    <t>氏　名</t>
  </si>
  <si>
    <t>TEL</t>
  </si>
  <si>
    <t>FAX</t>
  </si>
  <si>
    <t>E-mail</t>
  </si>
  <si>
    <t>&lt;該当者のみ&gt;
本申請書の作成を支援した方の連絡先</t>
    <rPh sb="1" eb="3">
      <t>ガイトウ</t>
    </rPh>
    <rPh sb="3" eb="4">
      <t>シャ</t>
    </rPh>
    <rPh sb="8" eb="12">
      <t>ホンシンセイショ</t>
    </rPh>
    <rPh sb="13" eb="15">
      <t>サクセイ</t>
    </rPh>
    <rPh sb="16" eb="18">
      <t>シエン</t>
    </rPh>
    <rPh sb="20" eb="21">
      <t>カタ</t>
    </rPh>
    <rPh sb="22" eb="24">
      <t>レンラク</t>
    </rPh>
    <rPh sb="24" eb="25">
      <t>サキ</t>
    </rPh>
    <phoneticPr fontId="2"/>
  </si>
  <si>
    <t>※「□」の記載は、☑または■印を付けてください。（以下同じ）</t>
    <phoneticPr fontId="2"/>
  </si>
  <si>
    <t>※申請者（所有者）と使用者が異なる場合は、「１～３　事業者の概要等」について、申請者分と全使用者分を作成してください。</t>
    <rPh sb="1" eb="4">
      <t>シンセイシャ</t>
    </rPh>
    <rPh sb="5" eb="8">
      <t>ショユウシャ</t>
    </rPh>
    <rPh sb="10" eb="13">
      <t>シヨウシャ</t>
    </rPh>
    <rPh sb="14" eb="15">
      <t>コト</t>
    </rPh>
    <rPh sb="17" eb="19">
      <t>バアイ</t>
    </rPh>
    <rPh sb="26" eb="29">
      <t>ジギョウシャ</t>
    </rPh>
    <rPh sb="30" eb="32">
      <t>ガイヨウ</t>
    </rPh>
    <rPh sb="32" eb="33">
      <t>トウ</t>
    </rPh>
    <rPh sb="39" eb="42">
      <t>シンセイシャ</t>
    </rPh>
    <rPh sb="42" eb="43">
      <t>ブン</t>
    </rPh>
    <rPh sb="44" eb="45">
      <t>ゼン</t>
    </rPh>
    <rPh sb="45" eb="48">
      <t>シヨウシャ</t>
    </rPh>
    <rPh sb="48" eb="49">
      <t>ブン</t>
    </rPh>
    <rPh sb="50" eb="52">
      <t>サクセイ</t>
    </rPh>
    <phoneticPr fontId="2"/>
  </si>
  <si>
    <t>２　補助率の確認</t>
    <rPh sb="2" eb="4">
      <t>ホジョ</t>
    </rPh>
    <rPh sb="4" eb="5">
      <t>リツ</t>
    </rPh>
    <phoneticPr fontId="2"/>
  </si>
  <si>
    <t>　　年　　月　　日現在</t>
    <phoneticPr fontId="2"/>
  </si>
  <si>
    <t>区　分</t>
  </si>
  <si>
    <t>チェック欄</t>
  </si>
  <si>
    <t>内　　　　容</t>
  </si>
  <si>
    <t>特定風俗営業事業者</t>
    <phoneticPr fontId="2"/>
  </si>
  <si>
    <t>はい□　いいえ□</t>
    <phoneticPr fontId="2"/>
  </si>
  <si>
    <t>「風俗営業等の規制及び業務の適正化に関する法律」第２条第１項の風俗営業及び同条第５項の性風俗関連特殊営業に該当する者である。
※ただし，同条第１項第１号の一部（料理店）及び第５号（ゲームセンター）は除く。</t>
    <rPh sb="31" eb="33">
      <t>フウゾク</t>
    </rPh>
    <phoneticPr fontId="2"/>
  </si>
  <si>
    <t>（補助率：０）</t>
    <phoneticPr fontId="2"/>
  </si>
  <si>
    <t>みなし中堅企業</t>
    <phoneticPr fontId="2"/>
  </si>
  <si>
    <t>発行済み株式の総数又は出資価額の総額の２分の１以上を同一の中堅企業が所有している事業者である。</t>
    <phoneticPr fontId="2"/>
  </si>
  <si>
    <t>発行済み株式の総数又は出資価額の総額の３分の２以上を複数の中堅企業が所有している事業者である。</t>
    <phoneticPr fontId="2"/>
  </si>
  <si>
    <t>（補助率：１／２）</t>
    <phoneticPr fontId="2"/>
  </si>
  <si>
    <t>中堅企業の役員又は職員を兼ねている者が，役員総数の２分の１以上を占める事業者である</t>
    <phoneticPr fontId="2"/>
  </si>
  <si>
    <t>特定被災事業者
（補助率：10／10）</t>
    <rPh sb="0" eb="2">
      <t>トクテイ</t>
    </rPh>
    <rPh sb="2" eb="4">
      <t>ヒサイ</t>
    </rPh>
    <rPh sb="4" eb="7">
      <t>ジギョウシャ</t>
    </rPh>
    <phoneticPr fontId="2"/>
  </si>
  <si>
    <t>※該当する場合は、定額補助要件確認様式を提出</t>
    <rPh sb="1" eb="3">
      <t>ガイトウ</t>
    </rPh>
    <rPh sb="5" eb="7">
      <t>バアイ</t>
    </rPh>
    <rPh sb="9" eb="11">
      <t>テイガク</t>
    </rPh>
    <rPh sb="11" eb="13">
      <t>ホジョ</t>
    </rPh>
    <rPh sb="13" eb="15">
      <t>ヨウケン</t>
    </rPh>
    <rPh sb="15" eb="17">
      <t>カクニン</t>
    </rPh>
    <rPh sb="17" eb="19">
      <t>ヨウシキ</t>
    </rPh>
    <rPh sb="20" eb="22">
      <t>テイシュツ</t>
    </rPh>
    <phoneticPr fontId="2"/>
  </si>
  <si>
    <t>※各区分で一つでも「はい」にチェックがある場合、補助率が変わります。</t>
    <rPh sb="24" eb="26">
      <t>ホジョ</t>
    </rPh>
    <rPh sb="26" eb="27">
      <t>リツ</t>
    </rPh>
    <rPh sb="28" eb="29">
      <t>カ</t>
    </rPh>
    <phoneticPr fontId="2"/>
  </si>
  <si>
    <t>３　株主等一覧表（個人事業主は記載不要）</t>
    <phoneticPr fontId="2"/>
  </si>
  <si>
    <t>株主等の名称</t>
  </si>
  <si>
    <t>所在地</t>
  </si>
  <si>
    <t>大企業</t>
  </si>
  <si>
    <t>中堅企業</t>
  </si>
  <si>
    <t>出資比率（％）</t>
  </si>
  <si>
    <t>①</t>
  </si>
  <si>
    <t>％</t>
  </si>
  <si>
    <t>②</t>
  </si>
  <si>
    <t>③</t>
  </si>
  <si>
    <t>④</t>
  </si>
  <si>
    <t>⑤</t>
  </si>
  <si>
    <t>⑥</t>
  </si>
  <si>
    <t>ほか　　人</t>
    <phoneticPr fontId="2"/>
  </si>
  <si>
    <t>合　　　計</t>
  </si>
  <si>
    <t>※出資比率の高い順に記載してください。また、出資比率は、合計で100％となるように記載してください。</t>
    <phoneticPr fontId="2"/>
  </si>
  <si>
    <t>※株主等が大企業又は中堅企業に該当する場合は、各欄に「○」、該当しない場合は「×」を記載してください。</t>
    <rPh sb="8" eb="9">
      <t>マタ</t>
    </rPh>
    <phoneticPr fontId="2"/>
  </si>
  <si>
    <t>※６番目の欄は、「ほか○○人」と記載してください。</t>
    <phoneticPr fontId="2"/>
  </si>
  <si>
    <t>４　事業の全体概要</t>
    <phoneticPr fontId="2"/>
  </si>
  <si>
    <r>
      <rPr>
        <sz val="14"/>
        <color theme="1"/>
        <rFont val="ＭＳ 明朝"/>
        <family val="1"/>
        <charset val="128"/>
      </rPr>
      <t>企業概要</t>
    </r>
    <r>
      <rPr>
        <sz val="12"/>
        <color theme="1"/>
        <rFont val="ＭＳ 明朝"/>
        <family val="1"/>
        <charset val="128"/>
      </rPr>
      <t xml:space="preserve">
(業種や主要製品，サービス，事業等について記載)
</t>
    </r>
    <phoneticPr fontId="2"/>
  </si>
  <si>
    <r>
      <rPr>
        <sz val="14"/>
        <color theme="1"/>
        <rFont val="ＭＳ 明朝"/>
        <family val="1"/>
        <charset val="128"/>
      </rPr>
      <t>地域経済における自社の役割</t>
    </r>
    <r>
      <rPr>
        <sz val="12"/>
        <color theme="1"/>
        <rFont val="ＭＳ 明朝"/>
        <family val="1"/>
        <charset val="128"/>
      </rPr>
      <t xml:space="preserve">
(どれか一つ)
</t>
    </r>
    <phoneticPr fontId="2"/>
  </si>
  <si>
    <t>□１．サプライチェーン型（地域の企業や産業にとって重要な役割を果たし、サプライチェーンを支えている。）</t>
    <phoneticPr fontId="2"/>
  </si>
  <si>
    <t>□２．経済・雇用貢献型（事業規模や雇用規模が大きく、県内の地域経済・雇用への貢献度が高い。）</t>
    <phoneticPr fontId="2"/>
  </si>
  <si>
    <t>□３．地域生活・産業基盤型（一定の地域内において、経済的・社会的な基幹となり、当該地域における復興・雇用維持に不可欠である。）</t>
    <phoneticPr fontId="2"/>
  </si>
  <si>
    <t>□４．地域資源産業型（地域資源を活用し、他地域の企業や産業、観光地形成等への貢献度が高い。）</t>
    <phoneticPr fontId="2"/>
  </si>
  <si>
    <t>□５．商店街型（地域住民の生活利便や消費者の買い物の際の利便を向上させ、地域の人々の交流を促進する社会的機能を有するもの。）</t>
    <phoneticPr fontId="2"/>
  </si>
  <si>
    <t>上記類型選択の理由</t>
    <phoneticPr fontId="2"/>
  </si>
  <si>
    <t>事業実施場所</t>
  </si>
  <si>
    <t>か所</t>
    <phoneticPr fontId="2"/>
  </si>
  <si>
    <r>
      <t>※実施カ所数をご記入願います。
　</t>
    </r>
    <r>
      <rPr>
        <u/>
        <sz val="14"/>
        <color theme="1"/>
        <rFont val="ＭＳ 明朝"/>
        <family val="1"/>
        <charset val="128"/>
      </rPr>
      <t>同一敷地内であれば複数か所でも１か所となります。</t>
    </r>
    <phoneticPr fontId="2"/>
  </si>
  <si>
    <t>復旧計画の概要</t>
    <phoneticPr fontId="2"/>
  </si>
  <si>
    <t>移　転</t>
  </si>
  <si>
    <t>□なし　□敷地内の移転　□敷地外へ移転</t>
    <phoneticPr fontId="2"/>
  </si>
  <si>
    <t>新分野事業</t>
    <rPh sb="0" eb="3">
      <t>シンブンヤ</t>
    </rPh>
    <rPh sb="3" eb="5">
      <t>ジギョウ</t>
    </rPh>
    <phoneticPr fontId="2"/>
  </si>
  <si>
    <t>□該当　□無</t>
    <phoneticPr fontId="2"/>
  </si>
  <si>
    <t xml:space="preserve">＜被害状況＞
＜復旧整備の内容＞
＜復旧後の事業計画（事業目標）＞
</t>
    <phoneticPr fontId="2"/>
  </si>
  <si>
    <t>※どのような被災状況のためにどのような復旧工事を実施するのか記載してください。</t>
  </si>
  <si>
    <t>※新分野事業の場合，何の復旧に代えて何をどのように整備するのか具体的に記載してください。</t>
    <phoneticPr fontId="2"/>
  </si>
  <si>
    <t>誓約事項</t>
    <rPh sb="0" eb="2">
      <t>セイヤク</t>
    </rPh>
    <rPh sb="2" eb="4">
      <t>ジコウ</t>
    </rPh>
    <phoneticPr fontId="2"/>
  </si>
  <si>
    <t>□補助対象施設・設備は災害前から事業用に使用し，復旧後も事業用のみに使用することを誓約する。※事業用でない施設・設備は申請の対象外です。
□補助事業に関する施設又は設備について、災害保険・共済の対象である場合は、受領金額を報告することとし、補助対象経費における自己負担分を超える受取保険・共済金がある場合には、超える部分の保険・共済金額の半額（１/２）を補助金額から控除し、その残りの額を補助金額とする。</t>
    <phoneticPr fontId="2"/>
  </si>
  <si>
    <t>事業費区分</t>
  </si>
  <si>
    <t>補助事業に要する経費
①</t>
    <phoneticPr fontId="2"/>
  </si>
  <si>
    <t>補助対象経費
②</t>
    <rPh sb="0" eb="6">
      <t>ホジョタイショウケイヒ</t>
    </rPh>
    <phoneticPr fontId="2"/>
  </si>
  <si>
    <t>調整後補助金額
⑥</t>
    <rPh sb="0" eb="3">
      <t>チョウセイゴ</t>
    </rPh>
    <rPh sb="3" eb="7">
      <t>ホジョキンガク</t>
    </rPh>
    <phoneticPr fontId="2"/>
  </si>
  <si>
    <t>調整後自己負担額
⑦</t>
    <phoneticPr fontId="2"/>
  </si>
  <si>
    <t>施設費</t>
    <rPh sb="0" eb="3">
      <t>シセツヒ</t>
    </rPh>
    <phoneticPr fontId="2"/>
  </si>
  <si>
    <t>円</t>
  </si>
  <si>
    <t>円</t>
    <rPh sb="0" eb="1">
      <t>エン</t>
    </rPh>
    <phoneticPr fontId="2"/>
  </si>
  <si>
    <t>設備費</t>
    <rPh sb="0" eb="3">
      <t>セツビヒ</t>
    </rPh>
    <phoneticPr fontId="2"/>
  </si>
  <si>
    <t>新分野事業費</t>
    <rPh sb="0" eb="3">
      <t>シンブンヤ</t>
    </rPh>
    <rPh sb="3" eb="6">
      <t>ジギョウヒ</t>
    </rPh>
    <phoneticPr fontId="2"/>
  </si>
  <si>
    <t>合計</t>
    <rPh sb="0" eb="2">
      <t>ゴウケイ</t>
    </rPh>
    <phoneticPr fontId="2"/>
  </si>
  <si>
    <t>※経費は全て消費税抜きの金額を記載してください。（以下同じ）</t>
    <phoneticPr fontId="2"/>
  </si>
  <si>
    <t>※事業費については、５（１）－イ、（２）－イ、（３）の該当事業費集計表を先に作成してから転記してください。</t>
    <rPh sb="1" eb="4">
      <t>ジギョウヒ</t>
    </rPh>
    <rPh sb="27" eb="29">
      <t>ガイトウ</t>
    </rPh>
    <rPh sb="29" eb="32">
      <t>ジギョウヒ</t>
    </rPh>
    <rPh sb="32" eb="34">
      <t>シュウケイ</t>
    </rPh>
    <rPh sb="34" eb="35">
      <t>オモテ</t>
    </rPh>
    <rPh sb="36" eb="37">
      <t>サキ</t>
    </rPh>
    <rPh sb="38" eb="40">
      <t>サクセイ</t>
    </rPh>
    <rPh sb="44" eb="46">
      <t>テンキ</t>
    </rPh>
    <phoneticPr fontId="2"/>
  </si>
  <si>
    <t>※調整後補助金額⑥は、千円未満を切り捨ててください。</t>
    <rPh sb="11" eb="12">
      <t>セン</t>
    </rPh>
    <phoneticPr fontId="2"/>
  </si>
  <si>
    <t>※以下のページにおいて、申請内容に関わらないもの（施設・設備・新分野事業など）のページは提出不要です。</t>
    <phoneticPr fontId="2"/>
  </si>
  <si>
    <t>※新分野事業については、別紙「新分野事業に係る経費の比較表」を添付してください。</t>
    <phoneticPr fontId="2"/>
  </si>
  <si>
    <t>５　復旧整備の内容</t>
    <phoneticPr fontId="2"/>
  </si>
  <si>
    <t>（１）－ア　施設</t>
    <rPh sb="6" eb="8">
      <t>シセツ</t>
    </rPh>
    <phoneticPr fontId="2"/>
  </si>
  <si>
    <t>施設整理記号</t>
    <rPh sb="0" eb="2">
      <t>シセツ</t>
    </rPh>
    <rPh sb="2" eb="4">
      <t>セイリ</t>
    </rPh>
    <rPh sb="4" eb="6">
      <t>キゴウ</t>
    </rPh>
    <phoneticPr fontId="2"/>
  </si>
  <si>
    <t>整備区分</t>
  </si>
  <si>
    <t>□建替　□修理・修繕
□その他（　　　　　）</t>
    <phoneticPr fontId="2"/>
  </si>
  <si>
    <t>【新分野事業】
□新築　□増改築
□その他（　　　　　）</t>
    <phoneticPr fontId="2"/>
  </si>
  <si>
    <t>従前施設</t>
    <rPh sb="0" eb="2">
      <t>ジュウゼン</t>
    </rPh>
    <phoneticPr fontId="2"/>
  </si>
  <si>
    <t>施設名</t>
  </si>
  <si>
    <t>土地の権利関係</t>
  </si>
  <si>
    <t>□所有権　□借地ほか</t>
    <phoneticPr fontId="2"/>
  </si>
  <si>
    <t>種類・構造</t>
  </si>
  <si>
    <t>用　途</t>
  </si>
  <si>
    <t>階　数</t>
  </si>
  <si>
    <t>地上</t>
  </si>
  <si>
    <t>階</t>
    <phoneticPr fontId="2"/>
  </si>
  <si>
    <t>地下</t>
  </si>
  <si>
    <t>階</t>
  </si>
  <si>
    <t>延床面積</t>
  </si>
  <si>
    <t>㎡</t>
  </si>
  <si>
    <t>新施設</t>
  </si>
  <si>
    <t>□所有権　□借地ほか</t>
  </si>
  <si>
    <t>従前施設の被災状況</t>
    <phoneticPr fontId="2"/>
  </si>
  <si>
    <t>罹災証明書
（被災証明書）</t>
    <phoneticPr fontId="2"/>
  </si>
  <si>
    <t>□有　□無</t>
    <phoneticPr fontId="2"/>
  </si>
  <si>
    <t>被災判定</t>
  </si>
  <si>
    <t>□全壊　　　□大規模半壊
□半壊以下　□判定なし</t>
    <phoneticPr fontId="2"/>
  </si>
  <si>
    <t>令和６年能登半島地震に
よる被災を証する書類</t>
    <phoneticPr fontId="2"/>
  </si>
  <si>
    <t>発注（予定）日</t>
    <rPh sb="0" eb="2">
      <t>ハッチュウ</t>
    </rPh>
    <rPh sb="3" eb="5">
      <t>ヨテイ</t>
    </rPh>
    <rPh sb="6" eb="7">
      <t>ヒ</t>
    </rPh>
    <phoneticPr fontId="2"/>
  </si>
  <si>
    <t>令和　　年　　月　　日</t>
    <phoneticPr fontId="2"/>
  </si>
  <si>
    <t>工　期（予定）</t>
    <rPh sb="4" eb="6">
      <t>ヨテイ</t>
    </rPh>
    <phoneticPr fontId="2"/>
  </si>
  <si>
    <t>開始日</t>
    <rPh sb="0" eb="3">
      <t>カイシビ</t>
    </rPh>
    <phoneticPr fontId="2"/>
  </si>
  <si>
    <t>完了日</t>
    <rPh sb="0" eb="3">
      <t>カンリョウビ</t>
    </rPh>
    <phoneticPr fontId="2"/>
  </si>
  <si>
    <t>令和　　年　　月　　日</t>
    <rPh sb="0" eb="2">
      <t>レイワ</t>
    </rPh>
    <rPh sb="4" eb="5">
      <t>ネン</t>
    </rPh>
    <rPh sb="7" eb="8">
      <t>ガツ</t>
    </rPh>
    <rPh sb="10" eb="11">
      <t>ニチ</t>
    </rPh>
    <phoneticPr fontId="2"/>
  </si>
  <si>
    <t>※従前施設又は新施設１棟につき、１枚作成してください。修繕の場合は、新施設の欄は記載不要です。</t>
    <rPh sb="5" eb="6">
      <t>マタ</t>
    </rPh>
    <phoneticPr fontId="2"/>
  </si>
  <si>
    <t>※延床面積は、小数点以下第３位を切り捨てて記載してください。</t>
    <phoneticPr fontId="2"/>
  </si>
  <si>
    <t>※新分野事業において、従前施設１棟に対して複数棟整備する場合は、２棟目以降の従前施設欄は記載不要です。この場合、整理番号は１棟目と同じ整理記号となります。</t>
    <rPh sb="69" eb="71">
      <t>キゴウ</t>
    </rPh>
    <phoneticPr fontId="2"/>
  </si>
  <si>
    <t>（１）－ア　施設</t>
  </si>
  <si>
    <t>整理記号</t>
    <rPh sb="0" eb="2">
      <t>セイリ</t>
    </rPh>
    <rPh sb="2" eb="4">
      <t>キゴウ</t>
    </rPh>
    <phoneticPr fontId="2"/>
  </si>
  <si>
    <t>建築士による証明書</t>
    <phoneticPr fontId="2"/>
  </si>
  <si>
    <t>専門業者による証明書</t>
    <phoneticPr fontId="2"/>
  </si>
  <si>
    <t>令和　年　月　日</t>
    <phoneticPr fontId="2"/>
  </si>
  <si>
    <t>補助率</t>
    <rPh sb="0" eb="3">
      <t>ホジョリツ</t>
    </rPh>
    <phoneticPr fontId="2"/>
  </si>
  <si>
    <t>（１）－イ　施設の事業費　　　　　　　　　　　　　　　　　　　　　　　　　　</t>
    <phoneticPr fontId="2"/>
  </si>
  <si>
    <t>　（単位：円）</t>
    <phoneticPr fontId="2"/>
  </si>
  <si>
    <t>見積書
No.</t>
    <phoneticPr fontId="2"/>
  </si>
  <si>
    <t>施設
整理
記号</t>
    <rPh sb="0" eb="2">
      <t>シセツ</t>
    </rPh>
    <rPh sb="3" eb="5">
      <t>セイリ</t>
    </rPh>
    <rPh sb="6" eb="8">
      <t>キゴウ</t>
    </rPh>
    <phoneticPr fontId="2"/>
  </si>
  <si>
    <t>施設の名称</t>
    <phoneticPr fontId="2"/>
  </si>
  <si>
    <t>新分野
（〇×）</t>
    <rPh sb="0" eb="3">
      <t>シンブンヤ</t>
    </rPh>
    <phoneticPr fontId="2"/>
  </si>
  <si>
    <t>補助事業に</t>
    <phoneticPr fontId="2"/>
  </si>
  <si>
    <t>調整前</t>
    <rPh sb="0" eb="3">
      <t>チョウセイマエ</t>
    </rPh>
    <phoneticPr fontId="2"/>
  </si>
  <si>
    <t>補助対象に係る</t>
    <rPh sb="5" eb="6">
      <t>カカ</t>
    </rPh>
    <phoneticPr fontId="2"/>
  </si>
  <si>
    <t>調整後</t>
    <rPh sb="0" eb="3">
      <t>チョウセイゴ</t>
    </rPh>
    <phoneticPr fontId="2"/>
  </si>
  <si>
    <t>調整後</t>
  </si>
  <si>
    <t>定額上限
フラグ</t>
    <rPh sb="0" eb="2">
      <t>テイガク</t>
    </rPh>
    <rPh sb="2" eb="4">
      <t>ジョウゲン</t>
    </rPh>
    <phoneticPr fontId="2"/>
  </si>
  <si>
    <t>要する経費</t>
    <phoneticPr fontId="2"/>
  </si>
  <si>
    <t>補助対象経費</t>
  </si>
  <si>
    <t>補助金額</t>
    <rPh sb="0" eb="4">
      <t>ホジョキンガク</t>
    </rPh>
    <phoneticPr fontId="2"/>
  </si>
  <si>
    <t>自己負担額</t>
    <rPh sb="0" eb="5">
      <t>ジコフタンガク</t>
    </rPh>
    <phoneticPr fontId="2"/>
  </si>
  <si>
    <t>受領保険金額</t>
    <rPh sb="0" eb="2">
      <t>ジュリョウ</t>
    </rPh>
    <rPh sb="2" eb="4">
      <t>ホケン</t>
    </rPh>
    <rPh sb="4" eb="6">
      <t>キンガク</t>
    </rPh>
    <phoneticPr fontId="2"/>
  </si>
  <si>
    <t>自己負担額</t>
  </si>
  <si>
    <t>整備区分</t>
    <rPh sb="0" eb="2">
      <t>セイビ</t>
    </rPh>
    <rPh sb="2" eb="4">
      <t>クブン</t>
    </rPh>
    <phoneticPr fontId="2"/>
  </si>
  <si>
    <t>③</t>
    <phoneticPr fontId="2"/>
  </si>
  <si>
    <t>④＝②－③</t>
    <phoneticPr fontId="2"/>
  </si>
  <si>
    <t>⑤</t>
    <phoneticPr fontId="2"/>
  </si>
  <si>
    <t>⑥=③-0.5×(⑤-④)</t>
    <phoneticPr fontId="2"/>
  </si>
  <si>
    <t>※行が不足する場合は、適宜追加してください。</t>
    <phoneticPr fontId="2"/>
  </si>
  <si>
    <t>※５（１）－アを作成した全ての従前施設について記載してください。見積書No.は別紙「見積書一覧表」と、整備区分は５（１）－アの整備区分とそれぞれ一致します。</t>
    <rPh sb="32" eb="35">
      <t>ミツモリショ</t>
    </rPh>
    <rPh sb="39" eb="41">
      <t>ベッシ</t>
    </rPh>
    <rPh sb="42" eb="45">
      <t>ミツモリショ</t>
    </rPh>
    <rPh sb="45" eb="47">
      <t>イチラン</t>
    </rPh>
    <rPh sb="47" eb="48">
      <t>ヒョウ</t>
    </rPh>
    <rPh sb="63" eb="65">
      <t>セイビ</t>
    </rPh>
    <rPh sb="65" eb="67">
      <t>クブン</t>
    </rPh>
    <rPh sb="72" eb="74">
      <t>イッチ</t>
    </rPh>
    <phoneticPr fontId="2"/>
  </si>
  <si>
    <t>※新分野事業の場合、①、②については別紙「新分野事業に係る経費の比較表」から転記してください。ただし、施設の面積按分が必要な場合、補助対象経費②については別紙「按分計算書」から転記してください。</t>
    <rPh sb="4" eb="6">
      <t>ジギョウ</t>
    </rPh>
    <rPh sb="82" eb="84">
      <t>ケイサン</t>
    </rPh>
    <phoneticPr fontId="2"/>
  </si>
  <si>
    <t>※火災保険等の対象とならない設備は、上記表中の⑤の欄に「０」と記載してください。</t>
    <rPh sb="5" eb="6">
      <t>トウ</t>
    </rPh>
    <phoneticPr fontId="2"/>
  </si>
  <si>
    <t>※施設ごとの受領保険金額の内訳がない場合は、適宜セルを結合して記載してください。この場合、補助対象に係る受領保険金額⑤を合計し、補助対象経費②により按分して記載してください。ただし、施設の面積按分が必要な場合、補助対象に係る受領保険金額⑤は別紙「受取保険金額の按分計算書」から転記してください。</t>
    <phoneticPr fontId="2"/>
  </si>
  <si>
    <t>※施設及び設備ごとの受領保険金額の内訳がない場合は、本書ではなく「５（３）施設・設備ごとの受領保険金額の内訳がない火災保険等を受領した場合の事業費」を記載し提出してください。（この場合、本書は提出不要です。）</t>
    <phoneticPr fontId="2"/>
  </si>
  <si>
    <t>事業費集計表</t>
    <phoneticPr fontId="2"/>
  </si>
  <si>
    <t>事業費の合計（円）</t>
  </si>
  <si>
    <t>補助対象経費</t>
    <rPh sb="0" eb="2">
      <t>ホジョ</t>
    </rPh>
    <rPh sb="2" eb="4">
      <t>タイショウ</t>
    </rPh>
    <rPh sb="4" eb="6">
      <t>ケイヒ</t>
    </rPh>
    <phoneticPr fontId="2"/>
  </si>
  <si>
    <t>調整後</t>
    <phoneticPr fontId="2"/>
  </si>
  <si>
    <t>補助金額</t>
    <phoneticPr fontId="2"/>
  </si>
  <si>
    <t>自己負担額</t>
    <phoneticPr fontId="2"/>
  </si>
  <si>
    <t>②</t>
    <phoneticPr fontId="2"/>
  </si>
  <si>
    <t>⑥</t>
    <phoneticPr fontId="2"/>
  </si>
  <si>
    <t>⑦</t>
  </si>
  <si>
    <t>施設費（新分野事業以外）</t>
    <rPh sb="0" eb="2">
      <t>シセツ</t>
    </rPh>
    <phoneticPr fontId="2"/>
  </si>
  <si>
    <t>新分野事業費</t>
  </si>
  <si>
    <t>※上表により、事業費区分ごとに集計してください。</t>
    <phoneticPr fontId="2"/>
  </si>
  <si>
    <t>（２）－ア　設備</t>
    <rPh sb="6" eb="8">
      <t>セツビ</t>
    </rPh>
    <phoneticPr fontId="2"/>
  </si>
  <si>
    <t>施設整理記号及び設備No.</t>
    <rPh sb="0" eb="2">
      <t>シセツ</t>
    </rPh>
    <rPh sb="2" eb="4">
      <t>セイリ</t>
    </rPh>
    <rPh sb="4" eb="6">
      <t>キゴウ</t>
    </rPh>
    <rPh sb="6" eb="7">
      <t>オヨ</t>
    </rPh>
    <rPh sb="8" eb="10">
      <t>セツビ</t>
    </rPh>
    <phoneticPr fontId="2"/>
  </si>
  <si>
    <t>従前設備の名称
（規格・型式）</t>
    <rPh sb="0" eb="2">
      <t>ジュウゼン</t>
    </rPh>
    <rPh sb="2" eb="4">
      <t>セツビ</t>
    </rPh>
    <phoneticPr fontId="2"/>
  </si>
  <si>
    <t>台数</t>
  </si>
  <si>
    <r>
      <t xml:space="preserve">設置場所住所
</t>
    </r>
    <r>
      <rPr>
        <u/>
        <sz val="11"/>
        <rFont val="ＭＳ 明朝"/>
        <family val="1"/>
        <charset val="128"/>
      </rPr>
      <t>※従前設備は被災場所、新設備は通常設置場所</t>
    </r>
    <rPh sb="4" eb="6">
      <t>ジュウショ</t>
    </rPh>
    <rPh sb="13" eb="15">
      <t>ヒサイ</t>
    </rPh>
    <rPh sb="15" eb="17">
      <t>バショ</t>
    </rPh>
    <rPh sb="18" eb="19">
      <t>シン</t>
    </rPh>
    <rPh sb="19" eb="21">
      <t>セツビ</t>
    </rPh>
    <rPh sb="22" eb="24">
      <t>ツウジョウ</t>
    </rPh>
    <rPh sb="24" eb="26">
      <t>セッチ</t>
    </rPh>
    <rPh sb="26" eb="28">
      <t>バショ</t>
    </rPh>
    <phoneticPr fontId="2"/>
  </si>
  <si>
    <t>予定発注日・工期・納期</t>
    <rPh sb="0" eb="2">
      <t>ヨテイ</t>
    </rPh>
    <rPh sb="2" eb="5">
      <t>ハッチュウビ</t>
    </rPh>
    <phoneticPr fontId="2"/>
  </si>
  <si>
    <t>新設備の名称
（規格・型式）</t>
    <phoneticPr fontId="2"/>
  </si>
  <si>
    <t>施設名・室名</t>
    <phoneticPr fontId="2"/>
  </si>
  <si>
    <t>□修理・修繕
□入替　→</t>
    <phoneticPr fontId="2"/>
  </si>
  <si>
    <r>
      <t>入替の場合
□修理不能
□設備比較
□</t>
    </r>
    <r>
      <rPr>
        <sz val="11"/>
        <rFont val="ＭＳ 明朝"/>
        <family val="1"/>
        <charset val="128"/>
      </rPr>
      <t>旧カタログ</t>
    </r>
    <r>
      <rPr>
        <sz val="14"/>
        <rFont val="ＭＳ 明朝"/>
        <family val="1"/>
        <charset val="128"/>
      </rPr>
      <t xml:space="preserve">
□</t>
    </r>
    <r>
      <rPr>
        <sz val="11"/>
        <rFont val="ＭＳ 明朝"/>
        <family val="1"/>
        <charset val="128"/>
      </rPr>
      <t>新カタログ</t>
    </r>
    <rPh sb="19" eb="20">
      <t>キュウ</t>
    </rPh>
    <rPh sb="26" eb="27">
      <t>シン</t>
    </rPh>
    <phoneticPr fontId="2"/>
  </si>
  <si>
    <t>発注日</t>
    <rPh sb="0" eb="2">
      <t>ハッチュウ</t>
    </rPh>
    <rPh sb="2" eb="3">
      <t>ヒ</t>
    </rPh>
    <phoneticPr fontId="2"/>
  </si>
  <si>
    <t>　年　　月　　日</t>
  </si>
  <si>
    <t>（　　　　　　　　　　　　　　　　　）</t>
    <phoneticPr fontId="2"/>
  </si>
  <si>
    <t>【新分野事業】
□修理・修繕
□入替　→</t>
    <phoneticPr fontId="2"/>
  </si>
  <si>
    <t>工事開始日</t>
    <rPh sb="0" eb="2">
      <t>コウジ</t>
    </rPh>
    <phoneticPr fontId="2"/>
  </si>
  <si>
    <t>　年　　月　　日</t>
    <phoneticPr fontId="2"/>
  </si>
  <si>
    <t>工事完了日</t>
    <phoneticPr fontId="2"/>
  </si>
  <si>
    <t>※設備が施設外にある場合は、施設整理記号は記載せず、設備No.のみで結構です。</t>
    <rPh sb="14" eb="16">
      <t>シセツ</t>
    </rPh>
    <rPh sb="16" eb="18">
      <t>セイリ</t>
    </rPh>
    <rPh sb="18" eb="20">
      <t>キゴウ</t>
    </rPh>
    <rPh sb="21" eb="23">
      <t>キサイ</t>
    </rPh>
    <rPh sb="26" eb="28">
      <t>セツビ</t>
    </rPh>
    <phoneticPr fontId="2"/>
  </si>
  <si>
    <t>※入替の場合には、新設備についても記載してください。修理・修繕の場合は記載不要です。また、入替の場合には修理不能証明書、設備比較証明書及び新旧カタログを添付し、整備区分欄の各該当項目にも☑（■）印を付けてください。</t>
    <phoneticPr fontId="2"/>
  </si>
  <si>
    <t>※設置場所は、施設内にある場合は施設名及び室名を記載してください。施設外の場合は所在地を記載してください。また、同一の設備が同一敷地内で複数台ある場合はその内の１台の設置場所のみで結構ですが、敷地外にわたる場合は各所在地を記載してください。（平面図等には全ての設備の設置個所を記載する必要があります。）</t>
    <phoneticPr fontId="2"/>
  </si>
  <si>
    <t>（２）－イ　設備の事業費　　　　　　　　　　　　　　　　　　　　　　　　　　</t>
    <rPh sb="6" eb="8">
      <t>セツビ</t>
    </rPh>
    <phoneticPr fontId="2"/>
  </si>
  <si>
    <t>設備の名称</t>
    <rPh sb="0" eb="2">
      <t>セツビ</t>
    </rPh>
    <phoneticPr fontId="2"/>
  </si>
  <si>
    <t>※５（２）－アを作成した全ての従前設備について記載してください。見積書No.は別紙「見積書一覧表」と、整備区分は５（２）－アの整備区分とそれぞれ一致します。</t>
    <rPh sb="17" eb="19">
      <t>セツビ</t>
    </rPh>
    <rPh sb="32" eb="35">
      <t>ミツモリショ</t>
    </rPh>
    <rPh sb="39" eb="41">
      <t>ベッシ</t>
    </rPh>
    <rPh sb="42" eb="45">
      <t>ミツモリショ</t>
    </rPh>
    <rPh sb="45" eb="47">
      <t>イチラン</t>
    </rPh>
    <rPh sb="47" eb="48">
      <t>ヒョウ</t>
    </rPh>
    <rPh sb="63" eb="65">
      <t>セイビ</t>
    </rPh>
    <rPh sb="65" eb="67">
      <t>クブン</t>
    </rPh>
    <rPh sb="72" eb="74">
      <t>イッチ</t>
    </rPh>
    <phoneticPr fontId="2"/>
  </si>
  <si>
    <t>※新分野事業の場合、①、②については別紙「新分野事業に係る経費の比較表」から転記してください。</t>
    <rPh sb="4" eb="6">
      <t>ジギョウ</t>
    </rPh>
    <phoneticPr fontId="2"/>
  </si>
  <si>
    <t>（３）施設・設備ごとの受領保険金額の内訳がない火災保険等を受領した場合の事業費</t>
    <phoneticPr fontId="2"/>
  </si>
  <si>
    <t>施設/設備
の別</t>
    <phoneticPr fontId="2"/>
  </si>
  <si>
    <t>※全ての施設・設備について記載してください。整備区分は、見積書No.は別紙「見積書一覧表」と、５（１）ーア，（２）－アの整備区分とそれぞれ一致します。</t>
    <phoneticPr fontId="2"/>
  </si>
  <si>
    <t>※施設ごとの受領保険金額の内訳がない場合は、適宜セルを結合して記載してください。この場合、補助対象に係る受領保険金額⑤を合計し、補助対象経費②により按分して記載してください。
　ただし、施設の面積按分が必要な場合、補助対象に係る受領保険金額⑤は別紙「按分積算説明書」の４火災保険等受取保険金額の按分から転記してください。</t>
    <phoneticPr fontId="2"/>
  </si>
  <si>
    <t>設備費（新分野事業以外）</t>
    <rPh sb="0" eb="2">
      <t>セツビ</t>
    </rPh>
    <phoneticPr fontId="2"/>
  </si>
  <si>
    <t>６　収支予算書</t>
    <phoneticPr fontId="2"/>
  </si>
  <si>
    <t>（単位：円）</t>
    <phoneticPr fontId="2"/>
  </si>
  <si>
    <t>金   　額</t>
  </si>
  <si>
    <t>調　達　先　等</t>
  </si>
  <si>
    <t>備   考</t>
  </si>
  <si>
    <t>収　　　　　入</t>
  </si>
  <si>
    <t>補 助 金</t>
  </si>
  <si>
    <t>富山県</t>
    <rPh sb="0" eb="2">
      <t>トヤマ</t>
    </rPh>
    <rPh sb="2" eb="3">
      <t>ケン</t>
    </rPh>
    <phoneticPr fontId="2"/>
  </si>
  <si>
    <t>内　訳</t>
    <phoneticPr fontId="2"/>
  </si>
  <si>
    <t>（自己資金）</t>
  </si>
  <si>
    <t>（借入金）</t>
  </si>
  <si>
    <t>合　計（Ａ）</t>
  </si>
  <si>
    <t>支　　　　　出</t>
  </si>
  <si>
    <t>施 設 費</t>
  </si>
  <si>
    <t>設 備 費</t>
  </si>
  <si>
    <t>【新分野事業】</t>
    <phoneticPr fontId="2"/>
  </si>
  <si>
    <t>【新分野事業】</t>
  </si>
  <si>
    <t>合　計（Ｂ）</t>
  </si>
  <si>
    <t>差し引き（Ａ－Ｂ）</t>
  </si>
  <si>
    <t>※金額欄は、該当がない区分は「０」と記載してください。</t>
    <phoneticPr fontId="2"/>
  </si>
  <si>
    <t>※補助金は、４事業の全体概要下部の「⑥調整後補助金額」の合計額を記載してください。</t>
    <rPh sb="14" eb="16">
      <t>カブ</t>
    </rPh>
    <rPh sb="19" eb="22">
      <t>チョウセイゴ</t>
    </rPh>
    <rPh sb="28" eb="30">
      <t>ゴウケイ</t>
    </rPh>
    <rPh sb="30" eb="31">
      <t>ガク</t>
    </rPh>
    <phoneticPr fontId="2"/>
  </si>
  <si>
    <t>※差し引きは必ず０円となります。</t>
    <phoneticPr fontId="2"/>
  </si>
  <si>
    <t>７　担保物件一覧表</t>
    <phoneticPr fontId="2"/>
  </si>
  <si>
    <t>　【施設】</t>
    <rPh sb="2" eb="4">
      <t>シセツ</t>
    </rPh>
    <phoneticPr fontId="2"/>
  </si>
  <si>
    <t>担保権設定状況</t>
  </si>
  <si>
    <t>担保権の種類</t>
  </si>
  <si>
    <t>□建替（新築）
□修理・修繕</t>
    <phoneticPr fontId="2"/>
  </si>
  <si>
    <t>【従前施設】</t>
  </si>
  <si>
    <t>□抵当権</t>
  </si>
  <si>
    <t>□設定済み</t>
  </si>
  <si>
    <t>□根抵当権</t>
  </si>
  <si>
    <t>□設定予定</t>
  </si>
  <si>
    <t>□その他（　　　　　　　）</t>
  </si>
  <si>
    <t>□該当なし</t>
  </si>
  <si>
    <t>【新施設】</t>
  </si>
  <si>
    <t>□設定しない</t>
  </si>
  <si>
    <t>※新施設における新たな「根抵当」の設定はできません。</t>
    <rPh sb="1" eb="4">
      <t>シンシセツ</t>
    </rPh>
    <rPh sb="8" eb="9">
      <t>アラ</t>
    </rPh>
    <rPh sb="12" eb="15">
      <t>ネテイトウ</t>
    </rPh>
    <rPh sb="17" eb="19">
      <t>セッテイ</t>
    </rPh>
    <phoneticPr fontId="2"/>
  </si>
  <si>
    <t>　【設備】</t>
  </si>
  <si>
    <t>設備名</t>
  </si>
  <si>
    <t>□入替
□修理・修繕</t>
    <phoneticPr fontId="2"/>
  </si>
  <si>
    <t>【従前設備】</t>
  </si>
  <si>
    <t>□動産譲渡</t>
  </si>
  <si>
    <t>【新設備】</t>
  </si>
  <si>
    <t>※全ての施設・設備について記載してください。建替（新築）、入替の場合は【新施設】の担保権設定状況欄にも☑（■）印を付けてください。</t>
    <phoneticPr fontId="2"/>
  </si>
  <si>
    <t>※担保権設定は財産処分に該当するため、担保権設定状況欄で「設定予定」にチェックがある場合は事前に県の担当者へ相談してください。
　また、補助金交付後に新たに担保権を設定しようとする場合は、事前に県知事の承認が必要となります。
　なお、建替の場合、従前施設に既に設定されていた抵当権を引き続き新施設に設定する場合は、財産処分に該当しません。</t>
    <phoneticPr fontId="2"/>
  </si>
  <si>
    <t>事業者区分</t>
    <rPh sb="0" eb="3">
      <t>ジギョウシャ</t>
    </rPh>
    <rPh sb="3" eb="5">
      <t>クブン</t>
    </rPh>
    <phoneticPr fontId="2"/>
  </si>
  <si>
    <t>選択肢</t>
    <rPh sb="0" eb="3">
      <t>センタクシ</t>
    </rPh>
    <phoneticPr fontId="2"/>
  </si>
  <si>
    <t>業種</t>
    <rPh sb="0" eb="2">
      <t>ギョウシュ</t>
    </rPh>
    <phoneticPr fontId="2"/>
  </si>
  <si>
    <t>用途地域</t>
    <rPh sb="0" eb="4">
      <t>ヨウトチイキ</t>
    </rPh>
    <phoneticPr fontId="4"/>
  </si>
  <si>
    <t>中小企業者</t>
    <rPh sb="0" eb="4">
      <t>チュウショウキギョウ</t>
    </rPh>
    <rPh sb="4" eb="5">
      <t>モノ</t>
    </rPh>
    <phoneticPr fontId="2"/>
  </si>
  <si>
    <t>有</t>
    <rPh sb="0" eb="1">
      <t>ユウ</t>
    </rPh>
    <phoneticPr fontId="2"/>
  </si>
  <si>
    <t>第一種低層住居専用地域</t>
    <phoneticPr fontId="4"/>
  </si>
  <si>
    <t>中堅企業・みなし中堅企業</t>
    <rPh sb="0" eb="4">
      <t>チュウケンキギョウ</t>
    </rPh>
    <rPh sb="8" eb="10">
      <t>チュウケン</t>
    </rPh>
    <rPh sb="10" eb="12">
      <t>キギョウ</t>
    </rPh>
    <phoneticPr fontId="2"/>
  </si>
  <si>
    <t>無</t>
    <rPh sb="0" eb="1">
      <t>ナシ</t>
    </rPh>
    <phoneticPr fontId="2"/>
  </si>
  <si>
    <t>A農業・林業</t>
    <rPh sb="1" eb="3">
      <t>ノウギョウ</t>
    </rPh>
    <rPh sb="4" eb="6">
      <t>リンギョウ</t>
    </rPh>
    <phoneticPr fontId="2"/>
  </si>
  <si>
    <t>第二種低層住居専用地域</t>
    <phoneticPr fontId="4"/>
  </si>
  <si>
    <t>大企業・みなし大企業(施設・設備貸付)</t>
    <rPh sb="0" eb="3">
      <t>ダイキギョウ</t>
    </rPh>
    <rPh sb="7" eb="8">
      <t>ダイ</t>
    </rPh>
    <rPh sb="8" eb="10">
      <t>キギョウ</t>
    </rPh>
    <rPh sb="11" eb="13">
      <t>シセツ</t>
    </rPh>
    <rPh sb="14" eb="16">
      <t>セツビ</t>
    </rPh>
    <rPh sb="16" eb="18">
      <t>カシツケ</t>
    </rPh>
    <phoneticPr fontId="2"/>
  </si>
  <si>
    <t>B漁業</t>
    <rPh sb="1" eb="3">
      <t>ギョギョウ</t>
    </rPh>
    <phoneticPr fontId="2"/>
  </si>
  <si>
    <t>第一種中高層住居専用地域</t>
  </si>
  <si>
    <t>該当</t>
    <rPh sb="0" eb="2">
      <t>ガイトウ</t>
    </rPh>
    <phoneticPr fontId="4"/>
  </si>
  <si>
    <t>C鉱業・採石業・砂利採取業</t>
    <rPh sb="1" eb="3">
      <t>コウギョウ</t>
    </rPh>
    <rPh sb="4" eb="6">
      <t>サイセキ</t>
    </rPh>
    <rPh sb="6" eb="7">
      <t>ギョウ</t>
    </rPh>
    <rPh sb="8" eb="10">
      <t>ジャリ</t>
    </rPh>
    <rPh sb="10" eb="12">
      <t>サイシュ</t>
    </rPh>
    <rPh sb="12" eb="13">
      <t>ギョウ</t>
    </rPh>
    <phoneticPr fontId="2"/>
  </si>
  <si>
    <t>第二種中高層住居専用地域</t>
    <phoneticPr fontId="4"/>
  </si>
  <si>
    <t>〇</t>
    <phoneticPr fontId="4"/>
  </si>
  <si>
    <t>D建設業</t>
    <rPh sb="1" eb="3">
      <t>ケンセツ</t>
    </rPh>
    <rPh sb="3" eb="4">
      <t>ギョウ</t>
    </rPh>
    <phoneticPr fontId="2"/>
  </si>
  <si>
    <t>第一種住居地域</t>
    <phoneticPr fontId="4"/>
  </si>
  <si>
    <t>×</t>
    <phoneticPr fontId="4"/>
  </si>
  <si>
    <t>E製造業</t>
    <rPh sb="1" eb="4">
      <t>セイゾウギョウ</t>
    </rPh>
    <phoneticPr fontId="2"/>
  </si>
  <si>
    <t>第二種住居地域</t>
    <phoneticPr fontId="4"/>
  </si>
  <si>
    <t>F電気・ガス・熱供給・水道業</t>
    <rPh sb="1" eb="3">
      <t>デンキ</t>
    </rPh>
    <rPh sb="7" eb="8">
      <t>ネツ</t>
    </rPh>
    <rPh sb="8" eb="10">
      <t>キョウキュウ</t>
    </rPh>
    <rPh sb="11" eb="13">
      <t>スイドウ</t>
    </rPh>
    <rPh sb="13" eb="14">
      <t>ギョウ</t>
    </rPh>
    <phoneticPr fontId="2"/>
  </si>
  <si>
    <t>準住居地域</t>
    <phoneticPr fontId="4"/>
  </si>
  <si>
    <t>G情報通信業</t>
    <rPh sb="1" eb="3">
      <t>ジョウホウ</t>
    </rPh>
    <rPh sb="3" eb="6">
      <t>ツウシンギョウ</t>
    </rPh>
    <phoneticPr fontId="2"/>
  </si>
  <si>
    <t>近隣商業地域</t>
    <phoneticPr fontId="4"/>
  </si>
  <si>
    <t>H運輸業・郵便業</t>
    <rPh sb="1" eb="4">
      <t>ウンユギョウ</t>
    </rPh>
    <rPh sb="5" eb="7">
      <t>ユウビン</t>
    </rPh>
    <rPh sb="7" eb="8">
      <t>ギョウ</t>
    </rPh>
    <phoneticPr fontId="2"/>
  </si>
  <si>
    <t>商業地域</t>
    <phoneticPr fontId="4"/>
  </si>
  <si>
    <t>I卸売業・小売業</t>
    <rPh sb="1" eb="3">
      <t>オロシウ</t>
    </rPh>
    <rPh sb="3" eb="4">
      <t>ギョウ</t>
    </rPh>
    <rPh sb="5" eb="7">
      <t>コウ</t>
    </rPh>
    <rPh sb="7" eb="8">
      <t>ギョウ</t>
    </rPh>
    <phoneticPr fontId="2"/>
  </si>
  <si>
    <t>準工業地域</t>
    <phoneticPr fontId="4"/>
  </si>
  <si>
    <t>J金融業・保険業</t>
    <rPh sb="1" eb="4">
      <t>キンユウギョウ</t>
    </rPh>
    <rPh sb="5" eb="7">
      <t>ホケン</t>
    </rPh>
    <rPh sb="7" eb="8">
      <t>ギョウ</t>
    </rPh>
    <phoneticPr fontId="2"/>
  </si>
  <si>
    <t>工業地域</t>
    <phoneticPr fontId="4"/>
  </si>
  <si>
    <t>K不動産業・物品賃貸業</t>
    <rPh sb="1" eb="5">
      <t>フドウサンギョウ</t>
    </rPh>
    <rPh sb="6" eb="8">
      <t>ブッピン</t>
    </rPh>
    <rPh sb="8" eb="10">
      <t>チンタイ</t>
    </rPh>
    <rPh sb="10" eb="11">
      <t>ギョウ</t>
    </rPh>
    <phoneticPr fontId="2"/>
  </si>
  <si>
    <t>工業専用地域</t>
    <phoneticPr fontId="4"/>
  </si>
  <si>
    <t>L学術研究・専門・技術サービス業</t>
    <rPh sb="1" eb="3">
      <t>ガクジュツ</t>
    </rPh>
    <rPh sb="3" eb="5">
      <t>ケンキュウ</t>
    </rPh>
    <rPh sb="6" eb="8">
      <t>センモン</t>
    </rPh>
    <rPh sb="9" eb="11">
      <t>ギジュツ</t>
    </rPh>
    <rPh sb="15" eb="16">
      <t>ギョウ</t>
    </rPh>
    <phoneticPr fontId="2"/>
  </si>
  <si>
    <t>M-1 宿泊業</t>
    <rPh sb="4" eb="6">
      <t>シュクハク</t>
    </rPh>
    <rPh sb="6" eb="7">
      <t>ギョウ</t>
    </rPh>
    <phoneticPr fontId="2"/>
  </si>
  <si>
    <t>M-2 飲食業</t>
    <rPh sb="4" eb="6">
      <t>インショク</t>
    </rPh>
    <rPh sb="6" eb="7">
      <t>ギョウ</t>
    </rPh>
    <phoneticPr fontId="2"/>
  </si>
  <si>
    <t>N生活関連サービス業・娯楽業</t>
    <rPh sb="1" eb="3">
      <t>セイカツ</t>
    </rPh>
    <rPh sb="3" eb="5">
      <t>カンレン</t>
    </rPh>
    <rPh sb="9" eb="10">
      <t>ギョウ</t>
    </rPh>
    <rPh sb="11" eb="14">
      <t>ゴラクギョウ</t>
    </rPh>
    <phoneticPr fontId="2"/>
  </si>
  <si>
    <t>O教育・学習支援業</t>
    <rPh sb="1" eb="3">
      <t>キョウイク</t>
    </rPh>
    <rPh sb="4" eb="6">
      <t>ガクシュウ</t>
    </rPh>
    <rPh sb="6" eb="8">
      <t>シエン</t>
    </rPh>
    <rPh sb="8" eb="9">
      <t>ギョウ</t>
    </rPh>
    <phoneticPr fontId="2"/>
  </si>
  <si>
    <t>P医療・福祉</t>
    <rPh sb="1" eb="3">
      <t>イリョウ</t>
    </rPh>
    <rPh sb="4" eb="6">
      <t>フクシ</t>
    </rPh>
    <phoneticPr fontId="2"/>
  </si>
  <si>
    <t>Q複合サービス事業</t>
    <rPh sb="1" eb="3">
      <t>フクゴウ</t>
    </rPh>
    <rPh sb="7" eb="9">
      <t>ジギョウ</t>
    </rPh>
    <phoneticPr fontId="2"/>
  </si>
  <si>
    <t>Rサービス業</t>
    <rPh sb="5" eb="6">
      <t>ギョウ</t>
    </rPh>
    <phoneticPr fontId="2"/>
  </si>
  <si>
    <t>その他</t>
    <rPh sb="2" eb="3">
      <t>ホカ</t>
    </rPh>
    <phoneticPr fontId="2"/>
  </si>
  <si>
    <t>※調整前補助金額③及び調整後補助金額⑥の小計及び合計は、千円未満を切り捨ててください。</t>
    <rPh sb="9" eb="10">
      <t>オヨ</t>
    </rPh>
    <rPh sb="20" eb="22">
      <t>ショウケイ</t>
    </rPh>
    <rPh sb="22" eb="23">
      <t>オヨ</t>
    </rPh>
    <rPh sb="24" eb="26">
      <t>ゴウケイ</t>
    </rPh>
    <rPh sb="28" eb="29">
      <t>セン</t>
    </rPh>
    <rPh sb="29" eb="30">
      <t>エン</t>
    </rPh>
    <phoneticPr fontId="2"/>
  </si>
  <si>
    <r>
      <t>小　　　計（新分野事業以外）</t>
    </r>
    <r>
      <rPr>
        <sz val="9"/>
        <color rgb="FFFF0000"/>
        <rFont val="ＭＳ 明朝"/>
        <family val="1"/>
        <charset val="128"/>
      </rPr>
      <t>③及び⑥は千円未満切捨て</t>
    </r>
    <rPh sb="11" eb="13">
      <t>イガイ</t>
    </rPh>
    <rPh sb="15" eb="16">
      <t>オヨ</t>
    </rPh>
    <rPh sb="19" eb="21">
      <t>センエン</t>
    </rPh>
    <rPh sb="21" eb="23">
      <t>ミマン</t>
    </rPh>
    <rPh sb="23" eb="25">
      <t>キリス</t>
    </rPh>
    <phoneticPr fontId="2"/>
  </si>
  <si>
    <r>
      <t>合　　　計　</t>
    </r>
    <r>
      <rPr>
        <sz val="9"/>
        <color rgb="FFFF0000"/>
        <rFont val="ＭＳ 明朝"/>
        <family val="1"/>
        <charset val="128"/>
      </rPr>
      <t>③及び⑥は千円未満切捨て</t>
    </r>
    <rPh sb="0" eb="1">
      <t>ゴウ</t>
    </rPh>
    <rPh sb="4" eb="5">
      <t>ケイ</t>
    </rPh>
    <phoneticPr fontId="2"/>
  </si>
  <si>
    <r>
      <t>小　　　計（新分野事業費用）</t>
    </r>
    <r>
      <rPr>
        <sz val="9"/>
        <color rgb="FFFF0000"/>
        <rFont val="ＭＳ 明朝"/>
        <family val="1"/>
        <charset val="128"/>
      </rPr>
      <t>③及び⑥は千円未満切捨て</t>
    </r>
    <rPh sb="0" eb="1">
      <t>ショウ</t>
    </rPh>
    <rPh sb="4" eb="5">
      <t>ケイ</t>
    </rPh>
    <rPh sb="6" eb="7">
      <t>シン</t>
    </rPh>
    <rPh sb="7" eb="9">
      <t>ブンヤ</t>
    </rPh>
    <rPh sb="9" eb="11">
      <t>ジギョウ</t>
    </rPh>
    <rPh sb="11" eb="13">
      <t>ヒヨウ</t>
    </rPh>
    <phoneticPr fontId="2"/>
  </si>
  <si>
    <r>
      <t>小　　　計（施設費：新分野事業以外）</t>
    </r>
    <r>
      <rPr>
        <sz val="9"/>
        <color rgb="FFFF0000"/>
        <rFont val="ＭＳ 明朝"/>
        <family val="1"/>
        <charset val="128"/>
      </rPr>
      <t>③及び⑥は千円未満切捨て</t>
    </r>
    <rPh sb="6" eb="9">
      <t>シセツヒ</t>
    </rPh>
    <rPh sb="15" eb="17">
      <t>イガイ</t>
    </rPh>
    <phoneticPr fontId="2"/>
  </si>
  <si>
    <r>
      <t>小　　　計（設備費：新分野事業以外）</t>
    </r>
    <r>
      <rPr>
        <sz val="9"/>
        <color rgb="FFFF0000"/>
        <rFont val="ＭＳ 明朝"/>
        <family val="1"/>
        <charset val="128"/>
      </rPr>
      <t>③及び⑥は千円未満切捨て</t>
    </r>
    <rPh sb="6" eb="9">
      <t>セツビヒ</t>
    </rPh>
    <rPh sb="10" eb="11">
      <t>シン</t>
    </rPh>
    <rPh sb="15" eb="17">
      <t>イガイ</t>
    </rPh>
    <phoneticPr fontId="2"/>
  </si>
  <si>
    <t>⑦＝②－⑥</t>
    <phoneticPr fontId="2"/>
  </si>
  <si>
    <t>⑦＝②－⑥</t>
    <phoneticPr fontId="2"/>
  </si>
  <si>
    <t>設備費（新分野事業以外）</t>
    <rPh sb="0" eb="2">
      <t>セツビ</t>
    </rPh>
    <rPh sb="2" eb="3">
      <t>ヒ</t>
    </rPh>
    <phoneticPr fontId="2"/>
  </si>
  <si>
    <t>罹災証明書・
届出証明書
（被災証明書）</t>
    <rPh sb="7" eb="9">
      <t>トドケデ</t>
    </rPh>
    <rPh sb="9" eb="12">
      <t>ショウメイショ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</si>
</sst>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0_ "/>
  </numFmts>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2"/>
      <charset val="128"/>
    </font>
    <font>
      <b/>
      <sz val="9"/>
      <color indexed="81"/>
      <name val="MS P ゴシック"/>
      <family val="3"/>
      <charset val="128"/>
    </font>
    <font>
      <b/>
      <sz val="16"/>
      <name val="ＭＳ 明朝"/>
      <family val="1"/>
      <charset val="128"/>
    </font>
    <font>
      <sz val="14"/>
      <name val="ＭＳ 明朝"/>
      <family val="1"/>
      <charset val="128"/>
    </font>
    <font>
      <sz val="12"/>
      <name val="ＭＳ 明朝"/>
      <family val="1"/>
      <charset val="128"/>
    </font>
    <font>
      <sz val="11"/>
      <name val="ＭＳ 明朝"/>
      <family val="1"/>
      <charset val="128"/>
    </font>
    <font>
      <sz val="9"/>
      <name val="ＭＳ 明朝"/>
      <family val="1"/>
      <charset val="128"/>
    </font>
    <font>
      <sz val="13"/>
      <name val="ＭＳ 明朝"/>
      <family val="1"/>
      <charset val="128"/>
    </font>
    <font>
      <b/>
      <sz val="14"/>
      <name val="ＭＳ 明朝"/>
      <family val="1"/>
      <charset val="128"/>
    </font>
    <font>
      <b/>
      <sz val="12"/>
      <name val="ＭＳ 明朝"/>
      <family val="1"/>
      <charset val="128"/>
    </font>
    <font>
      <sz val="11"/>
      <color theme="1"/>
      <name val="ＭＳ 明朝"/>
      <family val="1"/>
      <charset val="128"/>
    </font>
    <font>
      <sz val="12"/>
      <color theme="1"/>
      <name val="ＭＳ 明朝"/>
      <family val="1"/>
      <charset val="128"/>
    </font>
    <font>
      <b/>
      <sz val="14"/>
      <color rgb="FFFF0000"/>
      <name val="ＭＳ 明朝"/>
      <family val="1"/>
      <charset val="128"/>
    </font>
    <font>
      <sz val="12"/>
      <color rgb="FFFF0000"/>
      <name val="ＭＳ 明朝"/>
      <family val="1"/>
      <charset val="128"/>
    </font>
    <font>
      <sz val="16"/>
      <name val="ＭＳ 明朝"/>
      <family val="1"/>
      <charset val="128"/>
    </font>
    <font>
      <sz val="10"/>
      <name val="ＭＳ 明朝"/>
      <family val="1"/>
      <charset val="128"/>
    </font>
    <font>
      <sz val="14"/>
      <color rgb="FF000000"/>
      <name val="ＭＳ 明朝"/>
      <family val="1"/>
      <charset val="128"/>
    </font>
    <font>
      <u/>
      <sz val="11"/>
      <name val="ＭＳ 明朝"/>
      <family val="1"/>
      <charset val="128"/>
    </font>
    <font>
      <sz val="10"/>
      <color rgb="FFFF0000"/>
      <name val="ＭＳ 明朝"/>
      <family val="1"/>
      <charset val="128"/>
    </font>
    <font>
      <sz val="12"/>
      <color rgb="FF000000"/>
      <name val="ＭＳ 明朝"/>
      <family val="1"/>
      <charset val="128"/>
    </font>
    <font>
      <b/>
      <sz val="20"/>
      <name val="ＭＳ 明朝"/>
      <family val="1"/>
      <charset val="128"/>
    </font>
    <font>
      <b/>
      <sz val="12"/>
      <color theme="1"/>
      <name val="ＭＳ 明朝"/>
      <family val="1"/>
      <charset val="128"/>
    </font>
    <font>
      <b/>
      <sz val="11"/>
      <color theme="1"/>
      <name val="ＭＳ 明朝"/>
      <family val="1"/>
      <charset val="128"/>
    </font>
    <font>
      <sz val="8"/>
      <name val="ＭＳ 明朝"/>
      <family val="1"/>
      <charset val="128"/>
    </font>
    <font>
      <sz val="14"/>
      <color theme="1"/>
      <name val="ＭＳ 明朝"/>
      <family val="1"/>
      <charset val="128"/>
    </font>
    <font>
      <u/>
      <sz val="14"/>
      <color theme="1"/>
      <name val="ＭＳ 明朝"/>
      <family val="1"/>
      <charset val="128"/>
    </font>
    <font>
      <b/>
      <sz val="14"/>
      <color theme="1"/>
      <name val="ＭＳ 明朝"/>
      <family val="1"/>
      <charset val="128"/>
    </font>
    <font>
      <sz val="11"/>
      <color rgb="FFFF0000"/>
      <name val="ＭＳ 明朝"/>
      <family val="1"/>
      <charset val="128"/>
    </font>
    <font>
      <sz val="9"/>
      <color rgb="FFFF0000"/>
      <name val="ＭＳ 明朝"/>
      <family val="1"/>
      <charset val="128"/>
    </font>
  </fonts>
  <fills count="7">
    <fill>
      <patternFill patternType="none"/>
    </fill>
    <fill>
      <patternFill patternType="gray125"/>
    </fill>
    <fill>
      <patternFill patternType="solid">
        <fgColor rgb="FFDAEEF3"/>
        <bgColor indexed="64"/>
      </patternFill>
    </fill>
    <fill>
      <patternFill patternType="solid">
        <fgColor theme="8" tint="0.79998168889431442"/>
        <bgColor indexed="64"/>
      </patternFill>
    </fill>
    <fill>
      <patternFill patternType="solid">
        <fgColor rgb="FFFFCCCC"/>
        <bgColor indexed="64"/>
      </patternFill>
    </fill>
    <fill>
      <patternFill patternType="solid">
        <fgColor theme="0"/>
        <bgColor indexed="64"/>
      </patternFill>
    </fill>
    <fill>
      <patternFill patternType="solid">
        <fgColor theme="0" tint="-4.9989318521683403E-2"/>
        <bgColor indexed="64"/>
      </patternFill>
    </fill>
  </fills>
  <borders count="146">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dotted">
        <color indexed="64"/>
      </bottom>
      <diagonal/>
    </border>
    <border>
      <left style="medium">
        <color indexed="64"/>
      </left>
      <right/>
      <top style="medium">
        <color indexed="64"/>
      </top>
      <bottom style="dotted">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rgb="FF000000"/>
      </right>
      <top style="medium">
        <color indexed="64"/>
      </top>
      <bottom style="medium">
        <color rgb="FF000000"/>
      </bottom>
      <diagonal/>
    </border>
    <border>
      <left style="medium">
        <color indexed="64"/>
      </left>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right style="medium">
        <color rgb="FF000000"/>
      </right>
      <top/>
      <bottom style="medium">
        <color indexed="64"/>
      </bottom>
      <diagonal/>
    </border>
    <border>
      <left style="medium">
        <color indexed="64"/>
      </left>
      <right style="medium">
        <color rgb="FF000000"/>
      </right>
      <top/>
      <bottom/>
      <diagonal/>
    </border>
    <border>
      <left/>
      <right style="medium">
        <color indexed="64"/>
      </right>
      <top/>
      <bottom style="double">
        <color indexed="64"/>
      </bottom>
      <diagonal/>
    </border>
    <border>
      <left style="medium">
        <color indexed="64"/>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medium">
        <color indexed="64"/>
      </top>
      <bottom/>
      <diagonal/>
    </border>
    <border>
      <left/>
      <right style="medium">
        <color rgb="FF000000"/>
      </right>
      <top/>
      <bottom/>
      <diagonal/>
    </border>
    <border>
      <left style="medium">
        <color indexed="64"/>
      </left>
      <right style="medium">
        <color indexed="64"/>
      </right>
      <top style="dotted">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rgb="FF000000"/>
      </left>
      <right/>
      <top style="medium">
        <color indexed="64"/>
      </top>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indexed="64"/>
      </right>
      <top style="medium">
        <color rgb="FF000000"/>
      </top>
      <bottom/>
      <diagonal/>
    </border>
    <border>
      <left/>
      <right style="medium">
        <color indexed="64"/>
      </right>
      <top style="medium">
        <color rgb="FF000000"/>
      </top>
      <bottom style="medium">
        <color indexed="64"/>
      </bottom>
      <diagonal/>
    </border>
    <border>
      <left style="medium">
        <color rgb="FF000000"/>
      </left>
      <right/>
      <top style="medium">
        <color indexed="64"/>
      </top>
      <bottom style="medium">
        <color indexed="64"/>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rgb="FF000000"/>
      </bottom>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diagonalDown="1">
      <left/>
      <right style="medium">
        <color indexed="64"/>
      </right>
      <top/>
      <bottom style="medium">
        <color indexed="64"/>
      </bottom>
      <diagonal style="thin">
        <color indexed="64"/>
      </diagonal>
    </border>
    <border>
      <left style="medium">
        <color indexed="64"/>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diagonalDown="1">
      <left style="medium">
        <color indexed="64"/>
      </left>
      <right style="medium">
        <color indexed="64"/>
      </right>
      <top style="medium">
        <color indexed="64"/>
      </top>
      <bottom style="double">
        <color indexed="64"/>
      </bottom>
      <diagonal style="thin">
        <color indexed="64"/>
      </diagonal>
    </border>
    <border diagonalDown="1">
      <left/>
      <right style="medium">
        <color indexed="64"/>
      </right>
      <top style="medium">
        <color indexed="64"/>
      </top>
      <bottom style="double">
        <color indexed="64"/>
      </bottom>
      <diagonal style="thin">
        <color indexed="64"/>
      </diagonal>
    </border>
    <border>
      <left/>
      <right style="medium">
        <color rgb="FF000000"/>
      </right>
      <top/>
      <bottom style="dotted">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style="medium">
        <color indexed="64"/>
      </bottom>
      <diagonal/>
    </border>
    <border>
      <left/>
      <right/>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Down="1">
      <left style="medium">
        <color indexed="64"/>
      </left>
      <right/>
      <top/>
      <bottom style="medium">
        <color indexed="64"/>
      </bottom>
      <diagonal style="thin">
        <color indexed="64"/>
      </diagonal>
    </border>
    <border>
      <left style="medium">
        <color indexed="64"/>
      </left>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medium">
        <color indexed="64"/>
      </left>
      <right/>
      <top style="medium">
        <color rgb="FF000000"/>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rgb="FF000000"/>
      </left>
      <right/>
      <top style="hair">
        <color rgb="FF000000"/>
      </top>
      <bottom style="medium">
        <color indexed="64"/>
      </bottom>
      <diagonal/>
    </border>
    <border>
      <left/>
      <right/>
      <top style="hair">
        <color rgb="FF000000"/>
      </top>
      <bottom style="medium">
        <color indexed="64"/>
      </bottom>
      <diagonal/>
    </border>
    <border>
      <left/>
      <right style="medium">
        <color indexed="64"/>
      </right>
      <top style="hair">
        <color rgb="FF000000"/>
      </top>
      <bottom style="medium">
        <color indexed="64"/>
      </bottom>
      <diagonal/>
    </border>
    <border>
      <left style="medium">
        <color indexed="64"/>
      </left>
      <right/>
      <top style="hair">
        <color rgb="FF000000"/>
      </top>
      <bottom style="medium">
        <color indexed="64"/>
      </bottom>
      <diagonal/>
    </border>
    <border>
      <left style="hair">
        <color indexed="64"/>
      </left>
      <right/>
      <top style="medium">
        <color indexed="64"/>
      </top>
      <bottom/>
      <diagonal/>
    </border>
    <border>
      <left style="hair">
        <color indexed="64"/>
      </left>
      <right/>
      <top style="hair">
        <color rgb="FF000000"/>
      </top>
      <bottom style="medium">
        <color indexed="64"/>
      </bottom>
      <diagonal/>
    </border>
    <border>
      <left style="hair">
        <color indexed="64"/>
      </left>
      <right/>
      <top style="medium">
        <color rgb="FF000000"/>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style="medium">
        <color indexed="64"/>
      </right>
      <top style="medium">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medium">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alignment vertical="center"/>
    </xf>
  </cellStyleXfs>
  <cellXfs count="598">
    <xf numFmtId="0" fontId="0" fillId="0" borderId="0" xfId="0">
      <alignment vertical="center"/>
    </xf>
    <xf numFmtId="0" fontId="1" fillId="0" borderId="0" xfId="3">
      <alignment vertical="center"/>
    </xf>
    <xf numFmtId="0" fontId="7" fillId="0" borderId="0" xfId="0" applyFont="1" applyAlignment="1">
      <alignment vertical="center" shrinkToFit="1"/>
    </xf>
    <xf numFmtId="0" fontId="8" fillId="2" borderId="1" xfId="0" applyFont="1" applyFill="1" applyBorder="1" applyAlignment="1">
      <alignment horizontal="center" vertical="center" shrinkToFit="1"/>
    </xf>
    <xf numFmtId="0" fontId="8" fillId="3" borderId="42" xfId="0" applyFont="1" applyFill="1" applyBorder="1" applyAlignment="1">
      <alignment horizontal="center" vertical="center" shrinkToFit="1"/>
    </xf>
    <xf numFmtId="0" fontId="8" fillId="2" borderId="30" xfId="0" applyFont="1" applyFill="1" applyBorder="1" applyAlignment="1">
      <alignment horizontal="center" vertical="center" shrinkToFit="1"/>
    </xf>
    <xf numFmtId="0" fontId="8" fillId="2" borderId="30" xfId="0" applyFont="1" applyFill="1" applyBorder="1" applyAlignment="1">
      <alignment horizontal="center" vertical="center" wrapText="1" shrinkToFit="1"/>
    </xf>
    <xf numFmtId="0" fontId="9" fillId="0" borderId="3" xfId="0" applyFont="1" applyBorder="1" applyAlignment="1">
      <alignment vertical="center" shrinkToFit="1"/>
    </xf>
    <xf numFmtId="0" fontId="8" fillId="2" borderId="13" xfId="0" applyFont="1" applyFill="1" applyBorder="1" applyAlignment="1">
      <alignment horizontal="center" vertical="center" shrinkToFit="1"/>
    </xf>
    <xf numFmtId="0" fontId="7" fillId="0" borderId="95" xfId="0" applyFont="1" applyBorder="1" applyAlignment="1">
      <alignment horizontal="left" vertical="center" shrinkToFit="1"/>
    </xf>
    <xf numFmtId="0" fontId="8" fillId="2" borderId="32"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0" borderId="0" xfId="0" applyFont="1" applyAlignment="1">
      <alignment vertical="center" shrinkToFit="1"/>
    </xf>
    <xf numFmtId="0" fontId="7" fillId="0" borderId="0" xfId="0" applyFont="1" applyAlignment="1">
      <alignment horizontal="justify" vertical="center" shrinkToFit="1"/>
    </xf>
    <xf numFmtId="0" fontId="7" fillId="0" borderId="1" xfId="0" applyFont="1" applyBorder="1" applyAlignment="1">
      <alignment horizontal="center" vertical="center" shrinkToFit="1"/>
    </xf>
    <xf numFmtId="0" fontId="7" fillId="0" borderId="13" xfId="0" applyFont="1" applyBorder="1" applyAlignment="1">
      <alignment horizontal="right" vertical="center" shrinkToFit="1"/>
    </xf>
    <xf numFmtId="0" fontId="7" fillId="0" borderId="15" xfId="0" applyFont="1" applyBorder="1" applyAlignment="1">
      <alignment horizontal="justify" vertical="center" shrinkToFit="1"/>
    </xf>
    <xf numFmtId="0" fontId="7" fillId="0" borderId="30" xfId="0" applyFont="1" applyBorder="1" applyAlignment="1">
      <alignment horizontal="center" vertical="center" shrinkToFit="1"/>
    </xf>
    <xf numFmtId="0" fontId="7" fillId="0" borderId="12" xfId="0" applyFont="1" applyBorder="1" applyAlignment="1">
      <alignment horizontal="right" vertical="center" shrinkToFit="1"/>
    </xf>
    <xf numFmtId="0" fontId="7" fillId="0" borderId="3" xfId="0" applyFont="1" applyBorder="1" applyAlignment="1">
      <alignment horizontal="justify" vertical="center" shrinkToFit="1"/>
    </xf>
    <xf numFmtId="0" fontId="7" fillId="0" borderId="4" xfId="0" applyFont="1" applyBorder="1" applyAlignment="1">
      <alignment horizontal="center" vertical="center" shrinkToFit="1"/>
    </xf>
    <xf numFmtId="0" fontId="7" fillId="0" borderId="16" xfId="0" applyFont="1" applyBorder="1" applyAlignment="1">
      <alignment horizontal="right" vertical="center" shrinkToFit="1"/>
    </xf>
    <xf numFmtId="0" fontId="7" fillId="0" borderId="5" xfId="0" applyFont="1" applyBorder="1" applyAlignment="1">
      <alignment horizontal="justify" vertical="center" shrinkToFit="1"/>
    </xf>
    <xf numFmtId="0" fontId="7" fillId="0" borderId="0" xfId="0" applyFont="1" applyAlignment="1">
      <alignment horizontal="left" vertical="center" shrinkToFit="1"/>
    </xf>
    <xf numFmtId="0" fontId="7" fillId="0" borderId="0" xfId="0" applyFont="1" applyAlignment="1">
      <alignment horizontal="center" vertical="center" shrinkToFit="1"/>
    </xf>
    <xf numFmtId="0" fontId="8" fillId="0" borderId="0" xfId="0" applyFont="1" applyAlignment="1">
      <alignment horizontal="left" vertical="center" shrinkToFit="1"/>
    </xf>
    <xf numFmtId="0" fontId="8" fillId="2" borderId="12" xfId="0" applyFont="1" applyFill="1" applyBorder="1" applyAlignment="1">
      <alignment horizontal="center" vertical="center" shrinkToFit="1"/>
    </xf>
    <xf numFmtId="177" fontId="8" fillId="2" borderId="30" xfId="0" applyNumberFormat="1" applyFont="1" applyFill="1" applyBorder="1" applyAlignment="1">
      <alignment horizontal="center" vertical="center" shrinkToFit="1"/>
    </xf>
    <xf numFmtId="177" fontId="8" fillId="2" borderId="4" xfId="0" applyNumberFormat="1"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7" fillId="0" borderId="65" xfId="0" applyFont="1" applyBorder="1" applyAlignment="1">
      <alignment horizontal="center" vertical="center" shrinkToFit="1"/>
    </xf>
    <xf numFmtId="0" fontId="7" fillId="0" borderId="24" xfId="0" applyFont="1" applyBorder="1" applyAlignment="1">
      <alignment horizontal="center" vertical="center" shrinkToFit="1"/>
    </xf>
    <xf numFmtId="177" fontId="8" fillId="2" borderId="64" xfId="0" applyNumberFormat="1" applyFont="1" applyFill="1" applyBorder="1" applyAlignment="1">
      <alignment horizontal="center" vertical="center" shrinkToFit="1"/>
    </xf>
    <xf numFmtId="4" fontId="7" fillId="0" borderId="64" xfId="0" applyNumberFormat="1" applyFont="1" applyBorder="1" applyAlignment="1">
      <alignment horizontal="center" vertical="center" shrinkToFit="1"/>
    </xf>
    <xf numFmtId="0" fontId="11" fillId="0" borderId="20" xfId="0" applyFont="1" applyBorder="1" applyAlignment="1">
      <alignment horizontal="left" vertical="center" shrinkToFit="1"/>
    </xf>
    <xf numFmtId="0" fontId="8" fillId="2" borderId="26"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177" fontId="8" fillId="2" borderId="16" xfId="0" applyNumberFormat="1" applyFont="1" applyFill="1" applyBorder="1" applyAlignment="1">
      <alignment horizontal="center" vertical="center" shrinkToFit="1"/>
    </xf>
    <xf numFmtId="177" fontId="8" fillId="2" borderId="66" xfId="0" applyNumberFormat="1" applyFont="1" applyFill="1" applyBorder="1" applyAlignment="1">
      <alignment horizontal="center" vertical="center" shrinkToFit="1"/>
    </xf>
    <xf numFmtId="177" fontId="8" fillId="2" borderId="59" xfId="0" applyNumberFormat="1" applyFont="1" applyFill="1" applyBorder="1" applyAlignment="1">
      <alignment horizontal="center" vertical="center" shrinkToFit="1"/>
    </xf>
    <xf numFmtId="0" fontId="8" fillId="0" borderId="0" xfId="0" applyFont="1" applyAlignment="1">
      <alignment horizontal="left" vertical="center" wrapText="1" shrinkToFit="1"/>
    </xf>
    <xf numFmtId="177" fontId="8" fillId="0" borderId="0" xfId="0" applyNumberFormat="1" applyFont="1" applyAlignment="1">
      <alignment horizontal="left" vertical="center" wrapText="1" shrinkToFit="1"/>
    </xf>
    <xf numFmtId="177" fontId="8" fillId="2" borderId="12" xfId="0" applyNumberFormat="1" applyFont="1" applyFill="1" applyBorder="1" applyAlignment="1">
      <alignment horizontal="center" vertical="center" shrinkToFit="1"/>
    </xf>
    <xf numFmtId="177" fontId="7" fillId="0" borderId="0" xfId="0" applyNumberFormat="1" applyFont="1" applyAlignment="1">
      <alignment horizontal="left" vertical="center" shrinkToFit="1"/>
    </xf>
    <xf numFmtId="0" fontId="9" fillId="0" borderId="0" xfId="2" applyFont="1">
      <alignment vertical="center"/>
    </xf>
    <xf numFmtId="0" fontId="9" fillId="0" borderId="0" xfId="2" applyFont="1" applyAlignment="1">
      <alignment horizontal="right" vertical="center"/>
    </xf>
    <xf numFmtId="0" fontId="16" fillId="0" borderId="0" xfId="0" applyFont="1">
      <alignment vertical="center"/>
    </xf>
    <xf numFmtId="38" fontId="7" fillId="0" borderId="0" xfId="1" applyFont="1" applyAlignment="1">
      <alignment vertical="center" shrinkToFit="1"/>
    </xf>
    <xf numFmtId="0" fontId="9" fillId="2" borderId="30" xfId="0" applyFont="1" applyFill="1" applyBorder="1" applyAlignment="1">
      <alignment horizontal="center" vertical="center" shrinkToFit="1"/>
    </xf>
    <xf numFmtId="0" fontId="17" fillId="0" borderId="0" xfId="0" applyFont="1" applyAlignment="1">
      <alignment vertical="center" shrinkToFit="1"/>
    </xf>
    <xf numFmtId="0" fontId="17" fillId="0" borderId="0" xfId="0" applyFont="1" applyAlignment="1">
      <alignment horizontal="left" vertical="center" shrinkToFit="1"/>
    </xf>
    <xf numFmtId="0" fontId="8" fillId="0" borderId="6" xfId="0" applyFont="1" applyBorder="1">
      <alignment vertical="center"/>
    </xf>
    <xf numFmtId="0" fontId="8" fillId="0" borderId="0" xfId="0" applyFont="1" applyAlignment="1">
      <alignment horizontal="right"/>
    </xf>
    <xf numFmtId="0" fontId="18" fillId="0" borderId="0" xfId="0" applyFont="1" applyAlignment="1">
      <alignment horizontal="right"/>
    </xf>
    <xf numFmtId="0" fontId="9" fillId="0" borderId="0" xfId="0" applyFont="1">
      <alignment vertical="center"/>
    </xf>
    <xf numFmtId="0" fontId="8" fillId="2" borderId="15" xfId="0" applyFont="1" applyFill="1" applyBorder="1" applyAlignment="1">
      <alignment horizontal="center" vertical="center" wrapText="1"/>
    </xf>
    <xf numFmtId="0" fontId="8" fillId="2" borderId="15" xfId="0" applyFont="1" applyFill="1" applyBorder="1" applyAlignment="1">
      <alignment horizontal="center" vertical="center" shrinkToFit="1"/>
    </xf>
    <xf numFmtId="0" fontId="8" fillId="2" borderId="8" xfId="0" applyFont="1" applyFill="1" applyBorder="1" applyAlignment="1">
      <alignment horizontal="center" vertical="top" wrapText="1"/>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center" vertical="center" shrinkToFit="1"/>
    </xf>
    <xf numFmtId="0" fontId="8" fillId="0" borderId="111" xfId="0" applyFont="1" applyBorder="1" applyAlignment="1" applyProtection="1">
      <alignment horizontal="left" vertical="center" wrapText="1"/>
      <protection locked="0"/>
    </xf>
    <xf numFmtId="0" fontId="8" fillId="0" borderId="118" xfId="0" applyFont="1" applyBorder="1" applyAlignment="1" applyProtection="1">
      <alignment horizontal="left" vertical="center" wrapText="1"/>
      <protection locked="0"/>
    </xf>
    <xf numFmtId="0" fontId="8" fillId="0" borderId="120" xfId="0" applyFont="1" applyBorder="1" applyAlignment="1" applyProtection="1">
      <alignment horizontal="left" vertical="center" wrapText="1"/>
      <protection locked="0"/>
    </xf>
    <xf numFmtId="0" fontId="8" fillId="0" borderId="117" xfId="0" applyFont="1" applyBorder="1" applyAlignment="1" applyProtection="1">
      <alignment horizontal="left" vertical="center" wrapText="1"/>
      <protection locked="0"/>
    </xf>
    <xf numFmtId="0" fontId="8" fillId="0" borderId="119" xfId="0" applyFont="1" applyBorder="1" applyAlignment="1" applyProtection="1">
      <alignment horizontal="left" vertical="center" wrapText="1"/>
      <protection locked="0"/>
    </xf>
    <xf numFmtId="0" fontId="8" fillId="0" borderId="121" xfId="0" applyFont="1" applyBorder="1" applyAlignment="1" applyProtection="1">
      <alignment horizontal="justify" vertical="center" wrapText="1"/>
      <protection locked="0"/>
    </xf>
    <xf numFmtId="0" fontId="8" fillId="0" borderId="112" xfId="0" applyFont="1" applyBorder="1" applyAlignment="1" applyProtection="1">
      <alignment horizontal="left" vertical="center" wrapText="1"/>
      <protection locked="0"/>
    </xf>
    <xf numFmtId="0" fontId="8" fillId="0" borderId="0" xfId="0" applyFont="1">
      <alignment vertical="center"/>
    </xf>
    <xf numFmtId="0" fontId="8" fillId="2" borderId="1" xfId="0" applyFont="1" applyFill="1" applyBorder="1" applyAlignment="1">
      <alignment horizontal="center" wrapText="1"/>
    </xf>
    <xf numFmtId="0" fontId="8" fillId="2"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5" fillId="0" borderId="0" xfId="0" applyFont="1">
      <alignment vertical="center"/>
    </xf>
    <xf numFmtId="0" fontId="8" fillId="2" borderId="42"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94" xfId="0" applyFont="1" applyBorder="1" applyAlignment="1">
      <alignment horizontal="left" vertical="center" wrapText="1"/>
    </xf>
    <xf numFmtId="0" fontId="8" fillId="0" borderId="8" xfId="0" applyFont="1" applyBorder="1" applyAlignment="1">
      <alignment horizontal="left" vertical="center" wrapText="1"/>
    </xf>
    <xf numFmtId="0" fontId="19" fillId="0" borderId="81" xfId="0" applyFont="1" applyBorder="1" applyAlignment="1">
      <alignment horizontal="center" vertical="center" wrapText="1"/>
    </xf>
    <xf numFmtId="177" fontId="9" fillId="0" borderId="107" xfId="0" applyNumberFormat="1" applyFont="1" applyBorder="1" applyAlignment="1">
      <alignment horizontal="right" vertical="center" wrapText="1"/>
    </xf>
    <xf numFmtId="0" fontId="8" fillId="0" borderId="5" xfId="0" applyFont="1" applyBorder="1" applyAlignment="1">
      <alignment horizontal="left" vertical="center" wrapText="1"/>
    </xf>
    <xf numFmtId="0" fontId="19" fillId="0" borderId="16" xfId="0" applyFont="1" applyBorder="1" applyAlignment="1">
      <alignment horizontal="center" vertical="center" wrapText="1"/>
    </xf>
    <xf numFmtId="177" fontId="9" fillId="0" borderId="97" xfId="0" applyNumberFormat="1" applyFont="1" applyBorder="1" applyAlignment="1">
      <alignment horizontal="right" vertical="center" wrapText="1"/>
    </xf>
    <xf numFmtId="0" fontId="14" fillId="0" borderId="0" xfId="0" applyFont="1">
      <alignment vertical="center"/>
    </xf>
    <xf numFmtId="0" fontId="8" fillId="2" borderId="73" xfId="0" applyFont="1" applyFill="1" applyBorder="1" applyAlignment="1">
      <alignment horizontal="center" vertical="center" wrapText="1"/>
    </xf>
    <xf numFmtId="0" fontId="7" fillId="0" borderId="5" xfId="0" applyFont="1" applyBorder="1" applyAlignment="1" applyProtection="1">
      <alignment horizontal="justify" vertical="center" shrinkToFit="1"/>
      <protection locked="0"/>
    </xf>
    <xf numFmtId="0" fontId="8" fillId="0" borderId="5" xfId="0" applyFont="1" applyBorder="1" applyAlignment="1" applyProtection="1">
      <alignment horizontal="justify" vertical="center" shrinkToFit="1"/>
      <protection locked="0"/>
    </xf>
    <xf numFmtId="0" fontId="8" fillId="0" borderId="9" xfId="0" applyFont="1" applyBorder="1" applyAlignment="1" applyProtection="1">
      <alignment horizontal="justify" vertical="center" shrinkToFit="1"/>
      <protection locked="0"/>
    </xf>
    <xf numFmtId="0" fontId="8" fillId="2" borderId="9" xfId="0" applyFont="1" applyFill="1" applyBorder="1" applyAlignment="1">
      <alignment horizontal="center" vertical="center" wrapText="1"/>
    </xf>
    <xf numFmtId="176" fontId="8" fillId="0" borderId="9" xfId="0" applyNumberFormat="1" applyFont="1" applyBorder="1" applyAlignment="1" applyProtection="1">
      <alignment horizontal="right" vertical="center" shrinkToFit="1"/>
      <protection locked="0"/>
    </xf>
    <xf numFmtId="176" fontId="8" fillId="0" borderId="5" xfId="0" applyNumberFormat="1" applyFont="1" applyBorder="1" applyAlignment="1" applyProtection="1">
      <alignment horizontal="right" vertical="center" shrinkToFit="1"/>
      <protection locked="0"/>
    </xf>
    <xf numFmtId="0" fontId="8" fillId="0" borderId="84" xfId="0" applyFont="1" applyBorder="1" applyAlignment="1">
      <alignment horizontal="justify" vertical="center" wrapText="1"/>
    </xf>
    <xf numFmtId="0" fontId="8" fillId="0" borderId="85" xfId="0" applyFont="1" applyBorder="1" applyAlignment="1">
      <alignment horizontal="justify" vertical="center" wrapText="1"/>
    </xf>
    <xf numFmtId="0" fontId="8" fillId="0" borderId="75" xfId="0" applyFont="1" applyBorder="1" applyAlignment="1">
      <alignment horizontal="justify" vertical="center" wrapText="1"/>
    </xf>
    <xf numFmtId="0" fontId="15" fillId="0" borderId="41" xfId="0" applyFont="1" applyBorder="1" applyAlignment="1">
      <alignment horizontal="justify" vertical="center" wrapText="1"/>
    </xf>
    <xf numFmtId="0" fontId="15" fillId="0" borderId="8" xfId="0" applyFont="1" applyBorder="1" applyAlignment="1">
      <alignment horizontal="justify" vertical="center" wrapText="1"/>
    </xf>
    <xf numFmtId="0" fontId="15" fillId="0" borderId="86" xfId="0" applyFont="1" applyBorder="1" applyAlignment="1">
      <alignment horizontal="justify" vertical="center" wrapText="1"/>
    </xf>
    <xf numFmtId="0" fontId="15" fillId="0" borderId="9" xfId="0" applyFont="1" applyBorder="1" applyAlignment="1">
      <alignment vertical="center" wrapText="1"/>
    </xf>
    <xf numFmtId="0" fontId="8" fillId="0" borderId="8" xfId="0" applyFont="1" applyBorder="1" applyAlignment="1">
      <alignment horizontal="justify" vertical="center" wrapText="1"/>
    </xf>
    <xf numFmtId="0" fontId="15" fillId="0" borderId="23" xfId="0" applyFont="1" applyBorder="1" applyAlignment="1">
      <alignment horizontal="justify" vertical="center" wrapText="1"/>
    </xf>
    <xf numFmtId="0" fontId="15" fillId="0" borderId="25" xfId="0" applyFont="1" applyBorder="1" applyAlignment="1">
      <alignment horizontal="justify" vertical="center" wrapText="1"/>
    </xf>
    <xf numFmtId="0" fontId="15" fillId="0" borderId="0" xfId="0" applyFont="1" applyAlignment="1">
      <alignment horizontal="justify" vertical="center"/>
    </xf>
    <xf numFmtId="0" fontId="15" fillId="2" borderId="1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0" borderId="8" xfId="0" applyFont="1" applyBorder="1" applyAlignment="1">
      <alignment vertical="center" wrapText="1"/>
    </xf>
    <xf numFmtId="0" fontId="15" fillId="0" borderId="25" xfId="0" applyFont="1" applyBorder="1" applyAlignment="1">
      <alignment vertical="center" wrapText="1"/>
    </xf>
    <xf numFmtId="0" fontId="9" fillId="2" borderId="13"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23" xfId="0" applyFont="1" applyFill="1" applyBorder="1" applyAlignment="1">
      <alignment horizontal="center" vertical="center" shrinkToFit="1"/>
    </xf>
    <xf numFmtId="0" fontId="9" fillId="2" borderId="26"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177" fontId="9" fillId="2" borderId="30" xfId="0" applyNumberFormat="1" applyFont="1" applyFill="1" applyBorder="1" applyAlignment="1">
      <alignment horizontal="center" vertical="center" shrinkToFit="1"/>
    </xf>
    <xf numFmtId="177" fontId="9" fillId="2" borderId="4" xfId="0" applyNumberFormat="1" applyFont="1" applyFill="1" applyBorder="1" applyAlignment="1">
      <alignment horizontal="center" vertical="center" shrinkToFit="1"/>
    </xf>
    <xf numFmtId="177" fontId="9" fillId="2" borderId="64" xfId="0" applyNumberFormat="1" applyFont="1" applyFill="1" applyBorder="1" applyAlignment="1">
      <alignment horizontal="center" vertical="center" shrinkToFit="1"/>
    </xf>
    <xf numFmtId="177" fontId="9" fillId="2" borderId="16" xfId="0" applyNumberFormat="1" applyFont="1" applyFill="1" applyBorder="1" applyAlignment="1">
      <alignment horizontal="center" vertical="center" shrinkToFit="1"/>
    </xf>
    <xf numFmtId="177" fontId="9" fillId="2" borderId="66" xfId="0" applyNumberFormat="1" applyFont="1" applyFill="1" applyBorder="1" applyAlignment="1">
      <alignment horizontal="center" vertical="center" shrinkToFit="1"/>
    </xf>
    <xf numFmtId="177" fontId="9" fillId="2" borderId="59" xfId="0" applyNumberFormat="1" applyFont="1" applyFill="1" applyBorder="1" applyAlignment="1">
      <alignment horizontal="center" vertical="center" shrinkToFit="1"/>
    </xf>
    <xf numFmtId="177" fontId="9" fillId="2" borderId="134" xfId="0" applyNumberFormat="1" applyFont="1" applyFill="1" applyBorder="1" applyAlignment="1">
      <alignment horizontal="center" vertical="center" shrinkToFit="1"/>
    </xf>
    <xf numFmtId="0" fontId="7" fillId="6" borderId="12" xfId="0" applyFont="1" applyFill="1" applyBorder="1" applyAlignment="1">
      <alignment horizontal="right" vertical="center" shrinkToFit="1"/>
    </xf>
    <xf numFmtId="0" fontId="7" fillId="6" borderId="3" xfId="0" applyFont="1" applyFill="1" applyBorder="1" applyAlignment="1">
      <alignment horizontal="justify" vertical="center" shrinkToFit="1"/>
    </xf>
    <xf numFmtId="3" fontId="8" fillId="6" borderId="96" xfId="0" applyNumberFormat="1" applyFont="1" applyFill="1" applyBorder="1" applyAlignment="1">
      <alignment horizontal="right" vertical="center" shrinkToFit="1"/>
    </xf>
    <xf numFmtId="3" fontId="8" fillId="6" borderId="116" xfId="0" applyNumberFormat="1" applyFont="1" applyFill="1" applyBorder="1" applyAlignment="1">
      <alignment horizontal="right" vertical="center" shrinkToFit="1"/>
    </xf>
    <xf numFmtId="3" fontId="8" fillId="6" borderId="5" xfId="0" applyNumberFormat="1" applyFont="1" applyFill="1" applyBorder="1" applyAlignment="1">
      <alignment horizontal="right" vertical="center" shrinkToFit="1"/>
    </xf>
    <xf numFmtId="176" fontId="8" fillId="6" borderId="113" xfId="0" applyNumberFormat="1" applyFont="1" applyFill="1" applyBorder="1" applyAlignment="1">
      <alignment horizontal="right" vertical="center" shrinkToFit="1"/>
    </xf>
    <xf numFmtId="176" fontId="8" fillId="6" borderId="115" xfId="0" applyNumberFormat="1" applyFont="1" applyFill="1" applyBorder="1" applyAlignment="1">
      <alignment horizontal="right" vertical="center" shrinkToFit="1"/>
    </xf>
    <xf numFmtId="3" fontId="8" fillId="6" borderId="140" xfId="0" applyNumberFormat="1" applyFont="1" applyFill="1" applyBorder="1" applyAlignment="1">
      <alignment horizontal="right" vertical="center" shrinkToFit="1"/>
    </xf>
    <xf numFmtId="176" fontId="8" fillId="6" borderId="1" xfId="0" applyNumberFormat="1" applyFont="1" applyFill="1" applyBorder="1" applyAlignment="1">
      <alignment horizontal="right" vertical="center" shrinkToFit="1"/>
    </xf>
    <xf numFmtId="176" fontId="8" fillId="6" borderId="114" xfId="0" applyNumberFormat="1" applyFont="1" applyFill="1" applyBorder="1" applyAlignment="1">
      <alignment horizontal="right" vertical="center" shrinkToFit="1"/>
    </xf>
    <xf numFmtId="176" fontId="8" fillId="6" borderId="30" xfId="0" applyNumberFormat="1" applyFont="1" applyFill="1" applyBorder="1" applyAlignment="1">
      <alignment horizontal="right" vertical="center" shrinkToFit="1"/>
    </xf>
    <xf numFmtId="176" fontId="8" fillId="6" borderId="5" xfId="0" applyNumberFormat="1" applyFont="1" applyFill="1" applyBorder="1" applyAlignment="1">
      <alignment horizontal="right" vertical="center" shrinkToFit="1"/>
    </xf>
    <xf numFmtId="176" fontId="8" fillId="6" borderId="9" xfId="0" applyNumberFormat="1" applyFont="1" applyFill="1" applyBorder="1" applyAlignment="1">
      <alignment horizontal="right" vertical="center" shrinkToFit="1"/>
    </xf>
    <xf numFmtId="176" fontId="8" fillId="6" borderId="28" xfId="0" applyNumberFormat="1" applyFont="1" applyFill="1" applyBorder="1" applyAlignment="1">
      <alignment horizontal="right" vertical="center" shrinkToFit="1"/>
    </xf>
    <xf numFmtId="38" fontId="28" fillId="6" borderId="141" xfId="1" applyFont="1" applyFill="1" applyBorder="1" applyAlignment="1">
      <alignment horizontal="center" vertical="center" shrinkToFit="1"/>
    </xf>
    <xf numFmtId="3" fontId="15" fillId="6" borderId="12" xfId="1" applyNumberFormat="1" applyFont="1" applyFill="1" applyBorder="1" applyAlignment="1">
      <alignment vertical="center" shrinkToFit="1"/>
    </xf>
    <xf numFmtId="3" fontId="15" fillId="6" borderId="3" xfId="1" applyNumberFormat="1" applyFont="1" applyFill="1" applyBorder="1" applyAlignment="1">
      <alignment horizontal="center" vertical="center" shrinkToFit="1"/>
    </xf>
    <xf numFmtId="3" fontId="15" fillId="6" borderId="129" xfId="1" applyNumberFormat="1" applyFont="1" applyFill="1" applyBorder="1" applyAlignment="1" applyProtection="1">
      <alignment horizontal="right" vertical="center" shrinkToFit="1"/>
    </xf>
    <xf numFmtId="38" fontId="28" fillId="2" borderId="12" xfId="1" applyFont="1" applyFill="1" applyBorder="1" applyAlignment="1">
      <alignment horizontal="center" vertical="center" shrinkToFit="1"/>
    </xf>
    <xf numFmtId="38" fontId="28" fillId="4" borderId="30" xfId="1" applyFont="1" applyFill="1" applyBorder="1" applyAlignment="1">
      <alignment horizontal="center" vertical="center" shrinkToFit="1"/>
    </xf>
    <xf numFmtId="0" fontId="28" fillId="6" borderId="141" xfId="0" applyFont="1" applyFill="1" applyBorder="1" applyAlignment="1">
      <alignment horizontal="center" vertical="center" shrinkToFit="1"/>
    </xf>
    <xf numFmtId="3" fontId="15" fillId="6" borderId="12" xfId="0" applyNumberFormat="1" applyFont="1" applyFill="1" applyBorder="1" applyAlignment="1">
      <alignment vertical="center" shrinkToFit="1"/>
    </xf>
    <xf numFmtId="3" fontId="15" fillId="6" borderId="3" xfId="0" applyNumberFormat="1" applyFont="1" applyFill="1" applyBorder="1" applyAlignment="1">
      <alignment horizontal="center" vertical="center" shrinkToFit="1"/>
    </xf>
    <xf numFmtId="3" fontId="15" fillId="6" borderId="129" xfId="0" applyNumberFormat="1" applyFont="1" applyFill="1" applyBorder="1" applyAlignment="1">
      <alignment horizontal="right" vertical="center" shrinkToFit="1"/>
    </xf>
    <xf numFmtId="0" fontId="28" fillId="2" borderId="30" xfId="0" applyFont="1" applyFill="1" applyBorder="1" applyAlignment="1">
      <alignment horizontal="center" vertical="center" shrinkToFit="1"/>
    </xf>
    <xf numFmtId="0" fontId="28" fillId="3" borderId="4" xfId="0" applyFont="1" applyFill="1" applyBorder="1" applyAlignment="1">
      <alignment horizontal="center" vertical="center" shrinkToFit="1"/>
    </xf>
    <xf numFmtId="0" fontId="15" fillId="2" borderId="30" xfId="0" applyFont="1" applyFill="1" applyBorder="1" applyAlignment="1">
      <alignment horizontal="center" vertical="center" shrinkToFit="1"/>
    </xf>
    <xf numFmtId="0" fontId="28" fillId="0" borderId="94" xfId="0" applyFont="1" applyBorder="1" applyAlignment="1">
      <alignment horizontal="justify" vertical="center" shrinkToFit="1"/>
    </xf>
    <xf numFmtId="0" fontId="28" fillId="0" borderId="81" xfId="0" applyFont="1" applyBorder="1" applyAlignment="1" applyProtection="1">
      <alignment horizontal="right" vertical="center" shrinkToFit="1"/>
      <protection locked="0"/>
    </xf>
    <xf numFmtId="0" fontId="28" fillId="2" borderId="1" xfId="0" applyFont="1" applyFill="1" applyBorder="1" applyAlignment="1">
      <alignment horizontal="center" vertical="center" shrinkToFit="1"/>
    </xf>
    <xf numFmtId="0" fontId="28" fillId="2" borderId="30" xfId="0" applyFont="1" applyFill="1" applyBorder="1" applyAlignment="1">
      <alignment horizontal="center" vertical="center" wrapText="1" shrinkToFit="1"/>
    </xf>
    <xf numFmtId="0" fontId="15" fillId="2" borderId="1" xfId="0" applyFont="1" applyFill="1" applyBorder="1" applyAlignment="1">
      <alignment horizontal="center" vertical="center" wrapText="1" shrinkToFit="1"/>
    </xf>
    <xf numFmtId="3" fontId="8" fillId="6" borderId="115" xfId="0" applyNumberFormat="1" applyFont="1" applyFill="1" applyBorder="1" applyAlignment="1">
      <alignment horizontal="right" vertical="center" shrinkToFit="1"/>
    </xf>
    <xf numFmtId="3" fontId="8" fillId="6" borderId="15" xfId="0" applyNumberFormat="1" applyFont="1" applyFill="1" applyBorder="1" applyAlignment="1">
      <alignment horizontal="right" vertical="center" shrinkToFit="1"/>
    </xf>
    <xf numFmtId="3" fontId="9" fillId="0" borderId="0" xfId="0" applyNumberFormat="1" applyFont="1">
      <alignment vertical="center"/>
    </xf>
    <xf numFmtId="3" fontId="8" fillId="6" borderId="114" xfId="0" applyNumberFormat="1" applyFont="1" applyFill="1" applyBorder="1" applyAlignment="1">
      <alignment horizontal="right" vertical="center" shrinkToFit="1"/>
    </xf>
    <xf numFmtId="3" fontId="8" fillId="6" borderId="113" xfId="0" applyNumberFormat="1" applyFont="1" applyFill="1" applyBorder="1" applyAlignment="1">
      <alignment horizontal="right" vertical="center" shrinkToFit="1"/>
    </xf>
    <xf numFmtId="3" fontId="8" fillId="6" borderId="115" xfId="0" applyNumberFormat="1" applyFont="1" applyFill="1" applyBorder="1" applyAlignment="1">
      <alignment horizontal="right" vertical="center" shrinkToFit="1"/>
    </xf>
    <xf numFmtId="0" fontId="17" fillId="0" borderId="0" xfId="0" applyFont="1">
      <alignment vertical="center"/>
    </xf>
    <xf numFmtId="0" fontId="31" fillId="0" borderId="0" xfId="0" applyFont="1">
      <alignment vertical="center"/>
    </xf>
    <xf numFmtId="0" fontId="8" fillId="2" borderId="8" xfId="0" applyFont="1" applyFill="1" applyBorder="1" applyAlignment="1">
      <alignment horizontal="center" vertical="center" wrapText="1"/>
    </xf>
    <xf numFmtId="0" fontId="7" fillId="0" borderId="51" xfId="0" applyFont="1" applyBorder="1" applyAlignment="1">
      <alignment horizontal="left" vertical="center" shrinkToFit="1"/>
    </xf>
    <xf numFmtId="0" fontId="9" fillId="0" borderId="50" xfId="0" applyFont="1" applyBorder="1" applyAlignment="1">
      <alignment horizontal="left" vertical="center" shrinkToFit="1"/>
    </xf>
    <xf numFmtId="0" fontId="7" fillId="0" borderId="12"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3" xfId="0" applyFont="1" applyBorder="1" applyAlignment="1">
      <alignment horizontal="left" vertical="center" shrinkToFit="1"/>
    </xf>
    <xf numFmtId="0" fontId="7" fillId="0" borderId="48" xfId="0" applyFont="1" applyBorder="1" applyAlignment="1">
      <alignment horizontal="left" vertical="center" shrinkToFit="1"/>
    </xf>
    <xf numFmtId="0" fontId="9" fillId="0" borderId="49" xfId="0" applyFont="1" applyBorder="1" applyAlignment="1">
      <alignment horizontal="left" vertical="center" shrinkToFit="1"/>
    </xf>
    <xf numFmtId="0" fontId="7" fillId="0" borderId="45"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35" xfId="0" applyFont="1" applyBorder="1" applyAlignment="1">
      <alignment horizontal="center" vertical="center" shrinkToFit="1"/>
    </xf>
    <xf numFmtId="0" fontId="7" fillId="2" borderId="30" xfId="0" applyFont="1" applyFill="1" applyBorder="1" applyAlignment="1">
      <alignment horizontal="center" vertical="center" shrinkToFit="1"/>
    </xf>
    <xf numFmtId="0" fontId="9" fillId="0" borderId="30"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0" xfId="0" applyFont="1" applyAlignment="1">
      <alignment horizontal="justify" vertical="center" shrinkToFit="1"/>
    </xf>
    <xf numFmtId="0" fontId="9" fillId="0" borderId="0" xfId="0" applyFont="1" applyAlignment="1">
      <alignment vertical="center" shrinkToFit="1"/>
    </xf>
    <xf numFmtId="0" fontId="8" fillId="0" borderId="30" xfId="0" applyFont="1" applyBorder="1" applyAlignment="1">
      <alignment horizontal="justify" vertical="center" shrinkToFit="1"/>
    </xf>
    <xf numFmtId="0" fontId="8" fillId="0" borderId="30" xfId="0" applyFont="1" applyBorder="1" applyAlignment="1">
      <alignment vertical="center" shrinkToFit="1"/>
    </xf>
    <xf numFmtId="0" fontId="8" fillId="0" borderId="30" xfId="0" applyFont="1" applyBorder="1" applyAlignment="1">
      <alignment horizontal="center" vertical="center" shrinkToFit="1"/>
    </xf>
    <xf numFmtId="0" fontId="8" fillId="0" borderId="14" xfId="0" applyFont="1" applyBorder="1" applyAlignment="1">
      <alignment horizontal="justify" vertical="center" shrinkToFit="1"/>
    </xf>
    <xf numFmtId="0" fontId="9" fillId="0" borderId="14" xfId="0" applyFont="1" applyBorder="1" applyAlignment="1">
      <alignment vertical="center" shrinkToFit="1"/>
    </xf>
    <xf numFmtId="0" fontId="8" fillId="0" borderId="0" xfId="0" applyFont="1" applyAlignment="1">
      <alignment horizontal="justify" vertical="center" shrinkToFit="1"/>
    </xf>
    <xf numFmtId="0" fontId="8" fillId="0" borderId="0" xfId="0" applyFont="1" applyAlignment="1">
      <alignment vertical="center" shrinkToFit="1"/>
    </xf>
    <xf numFmtId="0" fontId="7" fillId="0" borderId="11" xfId="0" applyFont="1" applyBorder="1" applyAlignment="1">
      <alignment horizontal="justify" vertical="center" shrinkToFit="1"/>
    </xf>
    <xf numFmtId="0" fontId="9" fillId="0" borderId="11" xfId="0" applyFont="1" applyBorder="1" applyAlignment="1">
      <alignment vertical="center" shrinkToFit="1"/>
    </xf>
    <xf numFmtId="0" fontId="9" fillId="0" borderId="3" xfId="0" applyFont="1" applyBorder="1" applyAlignment="1">
      <alignment vertical="center" shrinkToFit="1"/>
    </xf>
    <xf numFmtId="0" fontId="7" fillId="0" borderId="44" xfId="0" applyFont="1" applyBorder="1" applyAlignment="1">
      <alignment horizontal="center" vertical="center" shrinkToFit="1"/>
    </xf>
    <xf numFmtId="0" fontId="8" fillId="0" borderId="12" xfId="0" applyFont="1" applyBorder="1" applyAlignment="1">
      <alignment horizontal="left" vertical="center" shrinkToFit="1"/>
    </xf>
    <xf numFmtId="0" fontId="8" fillId="0" borderId="11" xfId="0" applyFont="1" applyBorder="1" applyAlignment="1">
      <alignment horizontal="left" vertical="center" shrinkToFit="1"/>
    </xf>
    <xf numFmtId="0" fontId="8" fillId="0" borderId="3" xfId="0" applyFont="1" applyBorder="1" applyAlignment="1">
      <alignment horizontal="left" vertical="center" shrinkToFit="1"/>
    </xf>
    <xf numFmtId="0" fontId="8" fillId="2" borderId="30" xfId="0" applyFont="1" applyFill="1" applyBorder="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vertical="center" shrinkToFit="1"/>
    </xf>
    <xf numFmtId="0" fontId="6" fillId="0" borderId="0" xfId="0" applyFont="1" applyAlignment="1">
      <alignment horizontal="center" vertical="center" shrinkToFit="1"/>
    </xf>
    <xf numFmtId="0" fontId="6" fillId="0" borderId="0" xfId="0" applyFont="1" applyAlignment="1">
      <alignment vertical="center" shrinkToFit="1"/>
    </xf>
    <xf numFmtId="0" fontId="9" fillId="0" borderId="30" xfId="0" applyFont="1" applyBorder="1" applyAlignment="1">
      <alignment vertical="center" shrinkToFit="1"/>
    </xf>
    <xf numFmtId="0" fontId="8" fillId="2" borderId="16" xfId="0" applyFont="1" applyFill="1" applyBorder="1" applyAlignment="1">
      <alignment horizontal="center" vertical="center" wrapText="1" shrinkToFit="1"/>
    </xf>
    <xf numFmtId="0" fontId="8" fillId="0" borderId="5" xfId="0" applyFont="1" applyBorder="1" applyAlignment="1">
      <alignment vertical="center" shrinkToFit="1"/>
    </xf>
    <xf numFmtId="0" fontId="12" fillId="0" borderId="0" xfId="0" applyFont="1" applyAlignment="1">
      <alignment horizontal="justify" vertical="center" shrinkToFit="1"/>
    </xf>
    <xf numFmtId="0" fontId="12" fillId="0" borderId="0" xfId="0" applyFont="1" applyAlignment="1">
      <alignment vertical="center" shrinkToFit="1"/>
    </xf>
    <xf numFmtId="0" fontId="7" fillId="0" borderId="36" xfId="0" applyFont="1" applyBorder="1" applyAlignment="1">
      <alignment horizontal="left" vertical="center" shrinkToFit="1"/>
    </xf>
    <xf numFmtId="0" fontId="7" fillId="0" borderId="37" xfId="0" applyFont="1" applyBorder="1" applyAlignment="1">
      <alignment horizontal="left" vertical="center" shrinkToFit="1"/>
    </xf>
    <xf numFmtId="0" fontId="8" fillId="2" borderId="38" xfId="0" applyFont="1" applyFill="1" applyBorder="1" applyAlignment="1">
      <alignment horizontal="center" vertical="center" shrinkToFit="1"/>
    </xf>
    <xf numFmtId="0" fontId="8" fillId="0" borderId="39" xfId="0" applyFont="1" applyBorder="1" applyAlignment="1">
      <alignment horizontal="center" vertical="center" shrinkToFit="1"/>
    </xf>
    <xf numFmtId="0" fontId="8" fillId="2" borderId="12" xfId="0" applyFont="1" applyFill="1" applyBorder="1" applyAlignment="1">
      <alignment horizontal="left" vertical="center" wrapText="1" indent="1" shrinkToFit="1"/>
    </xf>
    <xf numFmtId="0" fontId="8" fillId="2" borderId="3" xfId="0" applyFont="1" applyFill="1" applyBorder="1" applyAlignment="1">
      <alignment horizontal="left" vertical="center" wrapText="1" indent="1" shrinkToFit="1"/>
    </xf>
    <xf numFmtId="3" fontId="7" fillId="0" borderId="12" xfId="0" applyNumberFormat="1" applyFont="1" applyBorder="1" applyAlignment="1">
      <alignment horizontal="left" vertical="center" shrinkToFit="1"/>
    </xf>
    <xf numFmtId="3" fontId="7" fillId="0" borderId="11" xfId="0" applyNumberFormat="1" applyFont="1" applyBorder="1" applyAlignment="1">
      <alignment horizontal="left" vertical="center" shrinkToFit="1"/>
    </xf>
    <xf numFmtId="3" fontId="7" fillId="0" borderId="3" xfId="0" applyNumberFormat="1" applyFont="1" applyBorder="1" applyAlignment="1">
      <alignment horizontal="left" vertical="center" shrinkToFit="1"/>
    </xf>
    <xf numFmtId="0" fontId="8" fillId="2" borderId="3" xfId="0" applyFont="1" applyFill="1" applyBorder="1" applyAlignment="1">
      <alignment horizontal="center" vertical="center" wrapText="1" shrinkToFit="1"/>
    </xf>
    <xf numFmtId="0" fontId="7" fillId="0" borderId="12"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38" xfId="0" applyFont="1" applyBorder="1" applyAlignment="1">
      <alignment horizontal="left" vertical="center" shrinkToFit="1"/>
    </xf>
    <xf numFmtId="0" fontId="7" fillId="0" borderId="33" xfId="0" applyFont="1" applyBorder="1" applyAlignment="1">
      <alignment horizontal="left" vertical="center" shrinkToFit="1"/>
    </xf>
    <xf numFmtId="0" fontId="7" fillId="0" borderId="34" xfId="0" applyFont="1" applyBorder="1" applyAlignment="1">
      <alignment horizontal="left" vertical="center" shrinkToFit="1"/>
    </xf>
    <xf numFmtId="0" fontId="11" fillId="0" borderId="12"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3" xfId="0" applyFont="1" applyBorder="1" applyAlignment="1">
      <alignment horizontal="center" vertical="center" shrinkToFit="1"/>
    </xf>
    <xf numFmtId="0" fontId="8" fillId="0" borderId="110" xfId="0" applyFont="1" applyBorder="1" applyAlignment="1">
      <alignment horizontal="left" vertical="center" shrinkToFit="1"/>
    </xf>
    <xf numFmtId="0" fontId="8" fillId="0" borderId="95" xfId="0" applyFont="1" applyBorder="1" applyAlignment="1">
      <alignment horizontal="left" vertical="center" shrinkToFit="1"/>
    </xf>
    <xf numFmtId="0" fontId="7" fillId="0" borderId="95" xfId="0" applyFont="1" applyBorder="1" applyAlignment="1">
      <alignment horizontal="left" vertical="center" shrinkToFit="1"/>
    </xf>
    <xf numFmtId="0" fontId="7" fillId="0" borderId="96"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42" xfId="0" applyFont="1" applyBorder="1" applyAlignment="1">
      <alignment horizontal="left" vertical="center" shrinkToFit="1"/>
    </xf>
    <xf numFmtId="179" fontId="7" fillId="0" borderId="12" xfId="0" applyNumberFormat="1" applyFont="1" applyBorder="1" applyAlignment="1">
      <alignment horizontal="left" vertical="center" shrinkToFit="1"/>
    </xf>
    <xf numFmtId="179" fontId="9" fillId="0" borderId="11" xfId="0" applyNumberFormat="1" applyFont="1" applyBorder="1" applyAlignment="1">
      <alignment horizontal="left" vertical="center" shrinkToFit="1"/>
    </xf>
    <xf numFmtId="179" fontId="9" fillId="0" borderId="3" xfId="0" applyNumberFormat="1" applyFont="1" applyBorder="1" applyAlignment="1">
      <alignment horizontal="left" vertical="center" shrinkToFit="1"/>
    </xf>
    <xf numFmtId="0" fontId="7" fillId="0" borderId="11" xfId="0" applyFont="1" applyBorder="1" applyAlignment="1">
      <alignment horizontal="left" vertical="center" shrinkToFit="1"/>
    </xf>
    <xf numFmtId="0" fontId="7" fillId="0" borderId="3" xfId="0" applyFont="1" applyBorder="1" applyAlignment="1">
      <alignment horizontal="left" vertical="center" shrinkToFit="1"/>
    </xf>
    <xf numFmtId="0" fontId="8" fillId="3" borderId="12"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7" fillId="0" borderId="30" xfId="0" applyFont="1" applyBorder="1" applyAlignment="1">
      <alignment horizontal="left" vertical="center" shrinkToFit="1"/>
    </xf>
    <xf numFmtId="0" fontId="8" fillId="0" borderId="14" xfId="0" applyFont="1" applyBorder="1" applyAlignment="1">
      <alignment horizontal="left" vertical="center" shrinkToFit="1"/>
    </xf>
    <xf numFmtId="0" fontId="7" fillId="0" borderId="98" xfId="0" applyFont="1" applyBorder="1" applyAlignment="1">
      <alignment horizontal="left" vertical="center" shrinkToFit="1"/>
    </xf>
    <xf numFmtId="0" fontId="7" fillId="0" borderId="99" xfId="0" applyFont="1" applyBorder="1" applyAlignment="1">
      <alignment horizontal="left" vertical="center" shrinkToFit="1"/>
    </xf>
    <xf numFmtId="0" fontId="7" fillId="0" borderId="116" xfId="0" applyFont="1" applyBorder="1" applyAlignment="1">
      <alignment horizontal="left" vertical="center" shrinkToFit="1"/>
    </xf>
    <xf numFmtId="0" fontId="8" fillId="2" borderId="1" xfId="0" applyFont="1" applyFill="1" applyBorder="1" applyAlignment="1">
      <alignment horizontal="center" vertical="center" wrapText="1" shrinkToFit="1"/>
    </xf>
    <xf numFmtId="0" fontId="9" fillId="0" borderId="7" xfId="0" applyFont="1" applyBorder="1" applyAlignment="1">
      <alignment horizontal="center" vertical="center" shrinkToFit="1"/>
    </xf>
    <xf numFmtId="0" fontId="9" fillId="0" borderId="4" xfId="0" applyFont="1" applyBorder="1" applyAlignment="1">
      <alignment horizontal="center" vertical="center" shrinkToFit="1"/>
    </xf>
    <xf numFmtId="0" fontId="8" fillId="2" borderId="13" xfId="0" applyFont="1" applyFill="1" applyBorder="1" applyAlignment="1">
      <alignment horizontal="center" wrapText="1" shrinkToFit="1"/>
    </xf>
    <xf numFmtId="0" fontId="8" fillId="0" borderId="15" xfId="0" applyFont="1" applyBorder="1" applyAlignment="1">
      <alignment shrinkToFit="1"/>
    </xf>
    <xf numFmtId="0" fontId="8" fillId="0" borderId="13" xfId="0" applyFont="1" applyBorder="1" applyAlignment="1">
      <alignment horizontal="center" vertical="center" shrinkToFit="1"/>
    </xf>
    <xf numFmtId="0" fontId="8" fillId="0" borderId="15" xfId="0" applyFont="1" applyBorder="1" applyAlignment="1">
      <alignment vertical="center" shrinkToFit="1"/>
    </xf>
    <xf numFmtId="0" fontId="15" fillId="0" borderId="16" xfId="0" applyFont="1" applyBorder="1" applyAlignment="1">
      <alignment vertical="center" shrinkToFit="1"/>
    </xf>
    <xf numFmtId="0" fontId="15" fillId="0" borderId="5" xfId="0" applyFont="1" applyBorder="1" applyAlignment="1">
      <alignment vertical="center" shrinkToFit="1"/>
    </xf>
    <xf numFmtId="0" fontId="7" fillId="0" borderId="6" xfId="0" applyFont="1" applyBorder="1" applyAlignment="1">
      <alignment horizontal="right" vertical="center" shrinkToFit="1"/>
    </xf>
    <xf numFmtId="0" fontId="14" fillId="0" borderId="6" xfId="0" applyFont="1" applyBorder="1" applyAlignment="1">
      <alignment vertical="center" shrinkToFit="1"/>
    </xf>
    <xf numFmtId="0" fontId="8" fillId="0" borderId="13" xfId="0" applyFont="1" applyBorder="1" applyAlignment="1">
      <alignment horizontal="justify" vertical="center" wrapText="1" shrinkToFit="1"/>
    </xf>
    <xf numFmtId="0" fontId="8" fillId="0" borderId="14" xfId="0" applyFont="1" applyBorder="1" applyAlignment="1">
      <alignment vertical="center" shrinkToFit="1"/>
    </xf>
    <xf numFmtId="0" fontId="15" fillId="0" borderId="6" xfId="0" applyFont="1" applyBorder="1" applyAlignment="1">
      <alignment vertical="center" shrinkToFit="1"/>
    </xf>
    <xf numFmtId="0" fontId="8" fillId="2" borderId="3" xfId="0" applyFont="1" applyFill="1" applyBorder="1" applyAlignment="1">
      <alignment horizontal="center" vertical="center" shrinkToFit="1"/>
    </xf>
    <xf numFmtId="0" fontId="12" fillId="0" borderId="6" xfId="0" applyFont="1" applyBorder="1" applyAlignment="1">
      <alignment horizontal="left" vertical="center" shrinkToFit="1"/>
    </xf>
    <xf numFmtId="0" fontId="26" fillId="0" borderId="6" xfId="0" applyFont="1" applyBorder="1" applyAlignment="1">
      <alignment horizontal="left" vertical="center" shrinkToFit="1"/>
    </xf>
    <xf numFmtId="0" fontId="9" fillId="0" borderId="12" xfId="0" applyFont="1" applyBorder="1" applyAlignment="1">
      <alignment vertical="center" shrinkToFit="1"/>
    </xf>
    <xf numFmtId="0" fontId="7" fillId="0" borderId="45" xfId="0" applyFont="1" applyBorder="1" applyAlignment="1">
      <alignment horizontal="left" vertical="center" shrinkToFit="1"/>
    </xf>
    <xf numFmtId="0" fontId="9" fillId="0" borderId="46" xfId="0" applyFont="1" applyBorder="1" applyAlignment="1">
      <alignment horizontal="left" vertical="center" shrinkToFit="1"/>
    </xf>
    <xf numFmtId="0" fontId="9" fillId="0" borderId="43" xfId="0" applyFont="1" applyBorder="1" applyAlignment="1">
      <alignment horizontal="left" vertical="center" shrinkToFit="1"/>
    </xf>
    <xf numFmtId="0" fontId="7" fillId="0" borderId="44" xfId="0" applyFont="1" applyBorder="1" applyAlignment="1">
      <alignment horizontal="left" vertical="center" shrinkToFit="1"/>
    </xf>
    <xf numFmtId="0" fontId="8" fillId="3" borderId="13" xfId="0" applyFont="1" applyFill="1" applyBorder="1" applyAlignment="1">
      <alignment horizontal="center" vertical="center" wrapText="1" shrinkToFit="1"/>
    </xf>
    <xf numFmtId="0" fontId="15" fillId="3" borderId="15" xfId="0" applyFont="1" applyFill="1" applyBorder="1" applyAlignment="1">
      <alignment horizontal="center" vertical="center" shrinkToFit="1"/>
    </xf>
    <xf numFmtId="0" fontId="15" fillId="3" borderId="31" xfId="0" applyFont="1" applyFill="1" applyBorder="1" applyAlignment="1">
      <alignment horizontal="center" vertical="center" shrinkToFit="1"/>
    </xf>
    <xf numFmtId="0" fontId="15" fillId="3" borderId="8" xfId="0" applyFont="1" applyFill="1" applyBorder="1" applyAlignment="1">
      <alignment horizontal="center" vertical="center" shrinkToFit="1"/>
    </xf>
    <xf numFmtId="0" fontId="8" fillId="3" borderId="12" xfId="0" applyFont="1" applyFill="1" applyBorder="1" applyAlignment="1">
      <alignment horizontal="center" vertical="center" wrapText="1" shrinkToFit="1"/>
    </xf>
    <xf numFmtId="0" fontId="8" fillId="3" borderId="16" xfId="0" applyFont="1" applyFill="1" applyBorder="1" applyAlignment="1">
      <alignment horizontal="center" vertical="top" shrinkToFit="1"/>
    </xf>
    <xf numFmtId="0" fontId="15" fillId="3" borderId="5" xfId="0" applyFont="1" applyFill="1" applyBorder="1" applyAlignment="1">
      <alignment horizontal="center" vertical="top" shrinkToFit="1"/>
    </xf>
    <xf numFmtId="0" fontId="30" fillId="0" borderId="6" xfId="0" applyFont="1" applyBorder="1" applyAlignment="1">
      <alignment horizontal="justify" vertical="center" shrinkToFit="1"/>
    </xf>
    <xf numFmtId="0" fontId="26" fillId="0" borderId="6" xfId="0" applyFont="1" applyBorder="1" applyAlignment="1">
      <alignment vertical="center" shrinkToFit="1"/>
    </xf>
    <xf numFmtId="0" fontId="15" fillId="0" borderId="0" xfId="0" applyFont="1" applyAlignment="1">
      <alignment horizontal="justify" vertical="center" shrinkToFit="1"/>
    </xf>
    <xf numFmtId="0" fontId="15" fillId="0" borderId="0" xfId="0" applyFont="1" applyAlignment="1">
      <alignment vertical="center" shrinkToFit="1"/>
    </xf>
    <xf numFmtId="0" fontId="15" fillId="2" borderId="1" xfId="0" applyFont="1" applyFill="1" applyBorder="1" applyAlignment="1">
      <alignment horizontal="center" vertical="center" wrapText="1" shrinkToFit="1"/>
    </xf>
    <xf numFmtId="0" fontId="15" fillId="2" borderId="7" xfId="0" applyFont="1" applyFill="1" applyBorder="1" applyAlignment="1">
      <alignment horizontal="center" vertical="center" wrapText="1" shrinkToFit="1"/>
    </xf>
    <xf numFmtId="0" fontId="28" fillId="0" borderId="126" xfId="0" applyFont="1" applyBorder="1" applyAlignment="1" applyProtection="1">
      <alignment horizontal="left" vertical="center" wrapText="1" shrinkToFit="1"/>
      <protection locked="0"/>
    </xf>
    <xf numFmtId="0" fontId="28" fillId="0" borderId="127" xfId="0" applyFont="1" applyBorder="1" applyAlignment="1" applyProtection="1">
      <alignment horizontal="left" vertical="center" wrapText="1" shrinkToFit="1"/>
      <protection locked="0"/>
    </xf>
    <xf numFmtId="0" fontId="28" fillId="0" borderId="128" xfId="0" applyFont="1" applyBorder="1" applyAlignment="1" applyProtection="1">
      <alignment horizontal="left" vertical="center" wrapText="1" shrinkToFit="1"/>
      <protection locked="0"/>
    </xf>
    <xf numFmtId="0" fontId="28" fillId="0" borderId="126" xfId="0" applyFont="1" applyBorder="1" applyAlignment="1" applyProtection="1">
      <alignment horizontal="left" vertical="center" wrapText="1"/>
      <protection locked="0"/>
    </xf>
    <xf numFmtId="0" fontId="28" fillId="0" borderId="127" xfId="0" applyFont="1" applyBorder="1" applyAlignment="1" applyProtection="1">
      <alignment horizontal="left" vertical="center" wrapText="1"/>
      <protection locked="0"/>
    </xf>
    <xf numFmtId="0" fontId="28" fillId="0" borderId="128" xfId="0" applyFont="1" applyBorder="1" applyAlignment="1" applyProtection="1">
      <alignment horizontal="left" vertical="center" wrapText="1"/>
      <protection locked="0"/>
    </xf>
    <xf numFmtId="0" fontId="28" fillId="0" borderId="12" xfId="0" applyFont="1" applyBorder="1" applyAlignment="1" applyProtection="1">
      <alignment horizontal="left" vertical="center" shrinkToFit="1"/>
      <protection locked="0"/>
    </xf>
    <xf numFmtId="0" fontId="28" fillId="0" borderId="11" xfId="0" applyFont="1" applyBorder="1" applyAlignment="1" applyProtection="1">
      <alignment horizontal="left" vertical="center" shrinkToFit="1"/>
      <protection locked="0"/>
    </xf>
    <xf numFmtId="0" fontId="28" fillId="0" borderId="3" xfId="0" applyFont="1" applyBorder="1" applyAlignment="1" applyProtection="1">
      <alignment horizontal="left" vertical="center" shrinkToFit="1"/>
      <protection locked="0"/>
    </xf>
    <xf numFmtId="3" fontId="15" fillId="6" borderId="12" xfId="1" applyNumberFormat="1" applyFont="1" applyFill="1" applyBorder="1" applyAlignment="1" applyProtection="1">
      <alignment horizontal="right" vertical="center" shrinkToFit="1"/>
    </xf>
    <xf numFmtId="3" fontId="15" fillId="6" borderId="130" xfId="0" applyNumberFormat="1" applyFont="1" applyFill="1" applyBorder="1" applyAlignment="1">
      <alignment horizontal="right" vertical="center" shrinkToFit="1"/>
    </xf>
    <xf numFmtId="0" fontId="28" fillId="0" borderId="12" xfId="0" applyFont="1" applyBorder="1" applyAlignment="1" applyProtection="1">
      <alignment horizontal="left" vertical="center" wrapText="1" shrinkToFit="1"/>
      <protection locked="0"/>
    </xf>
    <xf numFmtId="0" fontId="28" fillId="0" borderId="144" xfId="0" applyFont="1" applyBorder="1" applyAlignment="1" applyProtection="1">
      <alignment horizontal="left" vertical="center" wrapText="1"/>
      <protection locked="0"/>
    </xf>
    <xf numFmtId="0" fontId="28" fillId="0" borderId="143" xfId="0" applyFont="1" applyBorder="1" applyAlignment="1" applyProtection="1">
      <alignment horizontal="left" vertical="center" wrapText="1"/>
      <protection locked="0"/>
    </xf>
    <xf numFmtId="0" fontId="28" fillId="0" borderId="142" xfId="0" applyFont="1" applyBorder="1" applyAlignment="1" applyProtection="1">
      <alignment horizontal="left" vertical="center" wrapText="1"/>
      <protection locked="0"/>
    </xf>
    <xf numFmtId="0" fontId="28" fillId="0" borderId="123" xfId="0" applyFont="1" applyBorder="1" applyAlignment="1" applyProtection="1">
      <alignment horizontal="left" vertical="center" wrapText="1" shrinkToFit="1"/>
      <protection locked="0"/>
    </xf>
    <xf numFmtId="0" fontId="28" fillId="0" borderId="124" xfId="0" applyFont="1" applyBorder="1" applyAlignment="1" applyProtection="1">
      <alignment horizontal="left" vertical="center" wrapText="1" shrinkToFit="1"/>
      <protection locked="0"/>
    </xf>
    <xf numFmtId="0" fontId="28" fillId="0" borderId="125" xfId="0" applyFont="1" applyBorder="1" applyAlignment="1" applyProtection="1">
      <alignment horizontal="left" vertical="center" wrapText="1" shrinkToFit="1"/>
      <protection locked="0"/>
    </xf>
    <xf numFmtId="0" fontId="28" fillId="0" borderId="94" xfId="0" applyFont="1" applyBorder="1" applyAlignment="1">
      <alignment horizontal="justify" vertical="center" wrapText="1" shrinkToFit="1"/>
    </xf>
    <xf numFmtId="0" fontId="14" fillId="0" borderId="94" xfId="0" applyFont="1" applyBorder="1" applyAlignment="1">
      <alignment horizontal="justify" vertical="center" shrinkToFit="1"/>
    </xf>
    <xf numFmtId="0" fontId="14" fillId="0" borderId="9" xfId="0" applyFont="1" applyBorder="1" applyAlignment="1">
      <alignment horizontal="justify" vertical="center" shrinkToFit="1"/>
    </xf>
    <xf numFmtId="20" fontId="28" fillId="0" borderId="12" xfId="0" applyNumberFormat="1" applyFont="1" applyBorder="1" applyAlignment="1" applyProtection="1">
      <alignment horizontal="left" vertical="top" wrapText="1" shrinkToFit="1"/>
      <protection locked="0"/>
    </xf>
    <xf numFmtId="20" fontId="28" fillId="0" borderId="11" xfId="0" applyNumberFormat="1" applyFont="1" applyBorder="1" applyAlignment="1" applyProtection="1">
      <alignment horizontal="left" vertical="top" wrapText="1" shrinkToFit="1"/>
      <protection locked="0"/>
    </xf>
    <xf numFmtId="20" fontId="28" fillId="0" borderId="3" xfId="0" applyNumberFormat="1" applyFont="1" applyBorder="1" applyAlignment="1" applyProtection="1">
      <alignment horizontal="left" vertical="top" wrapText="1" shrinkToFit="1"/>
      <protection locked="0"/>
    </xf>
    <xf numFmtId="0" fontId="15" fillId="0" borderId="31" xfId="0" applyFont="1" applyBorder="1" applyAlignment="1">
      <alignment horizontal="justify" vertical="center" shrinkToFit="1"/>
    </xf>
    <xf numFmtId="0" fontId="15" fillId="0" borderId="8" xfId="0" applyFont="1" applyBorder="1" applyAlignment="1">
      <alignment horizontal="justify" vertical="center" shrinkToFit="1"/>
    </xf>
    <xf numFmtId="0" fontId="28" fillId="0" borderId="12" xfId="0" applyFont="1" applyBorder="1" applyAlignment="1" applyProtection="1">
      <alignment horizontal="center" vertical="center" shrinkToFit="1"/>
      <protection locked="0"/>
    </xf>
    <xf numFmtId="0" fontId="28" fillId="0" borderId="11" xfId="0" applyFont="1" applyBorder="1" applyAlignment="1" applyProtection="1">
      <alignment horizontal="center" vertical="center" shrinkToFit="1"/>
      <protection locked="0"/>
    </xf>
    <xf numFmtId="0" fontId="28" fillId="0" borderId="3" xfId="0" applyFont="1" applyBorder="1" applyAlignment="1" applyProtection="1">
      <alignment horizontal="center" vertical="center" shrinkToFit="1"/>
      <protection locked="0"/>
    </xf>
    <xf numFmtId="0" fontId="15" fillId="4" borderId="12" xfId="0" applyFont="1" applyFill="1" applyBorder="1" applyAlignment="1">
      <alignment horizontal="center" vertical="center" shrinkToFit="1"/>
    </xf>
    <xf numFmtId="0" fontId="15" fillId="4" borderId="3" xfId="0" applyFont="1" applyFill="1" applyBorder="1" applyAlignment="1">
      <alignment horizontal="center" vertical="center" shrinkToFit="1"/>
    </xf>
    <xf numFmtId="0" fontId="28" fillId="2" borderId="30" xfId="0" applyFont="1" applyFill="1" applyBorder="1" applyAlignment="1">
      <alignment horizontal="center" vertical="center" wrapText="1" shrinkToFit="1"/>
    </xf>
    <xf numFmtId="0" fontId="28" fillId="0" borderId="30" xfId="0" applyFont="1" applyBorder="1" applyAlignment="1">
      <alignment horizontal="center" vertical="center" shrinkToFit="1"/>
    </xf>
    <xf numFmtId="3" fontId="15" fillId="6" borderId="12" xfId="0" applyNumberFormat="1" applyFont="1" applyFill="1" applyBorder="1" applyAlignment="1">
      <alignment horizontal="right" vertical="center" shrinkToFit="1"/>
    </xf>
    <xf numFmtId="0" fontId="15" fillId="2" borderId="30" xfId="0" applyFont="1" applyFill="1" applyBorder="1" applyAlignment="1">
      <alignment horizontal="center" vertical="center" wrapText="1" shrinkToFit="1"/>
    </xf>
    <xf numFmtId="0" fontId="15" fillId="0" borderId="30" xfId="0" applyFont="1" applyBorder="1" applyAlignment="1">
      <alignment horizontal="center" vertical="center" shrinkToFit="1"/>
    </xf>
    <xf numFmtId="0" fontId="28" fillId="5" borderId="12" xfId="0" applyFont="1" applyFill="1" applyBorder="1" applyAlignment="1" applyProtection="1">
      <alignment horizontal="center" vertical="center" shrinkToFit="1"/>
      <protection locked="0"/>
    </xf>
    <xf numFmtId="0" fontId="14" fillId="5" borderId="3" xfId="0" applyFont="1" applyFill="1" applyBorder="1" applyAlignment="1" applyProtection="1">
      <alignment vertical="center" shrinkToFit="1"/>
      <protection locked="0"/>
    </xf>
    <xf numFmtId="0" fontId="28" fillId="0" borderId="13" xfId="0" applyFont="1" applyBorder="1" applyAlignment="1" applyProtection="1">
      <alignment horizontal="left" vertical="top" wrapText="1" shrinkToFit="1"/>
      <protection locked="0"/>
    </xf>
    <xf numFmtId="0" fontId="28" fillId="0" borderId="14" xfId="0" applyFont="1" applyBorder="1" applyAlignment="1" applyProtection="1">
      <alignment horizontal="left" vertical="top" wrapText="1" shrinkToFit="1"/>
      <protection locked="0"/>
    </xf>
    <xf numFmtId="0" fontId="28" fillId="0" borderId="15" xfId="0" applyFont="1" applyBorder="1" applyAlignment="1" applyProtection="1">
      <alignment horizontal="left" vertical="top" wrapText="1" shrinkToFit="1"/>
      <protection locked="0"/>
    </xf>
    <xf numFmtId="0" fontId="28" fillId="0" borderId="31" xfId="0" applyFont="1" applyBorder="1" applyAlignment="1" applyProtection="1">
      <alignment horizontal="left" vertical="top" wrapText="1" shrinkToFit="1"/>
      <protection locked="0"/>
    </xf>
    <xf numFmtId="0" fontId="28" fillId="0" borderId="0" xfId="0" applyFont="1" applyAlignment="1" applyProtection="1">
      <alignment horizontal="left" vertical="top" wrapText="1" shrinkToFit="1"/>
      <protection locked="0"/>
    </xf>
    <xf numFmtId="0" fontId="28" fillId="0" borderId="8" xfId="0" applyFont="1" applyBorder="1" applyAlignment="1" applyProtection="1">
      <alignment horizontal="left" vertical="top" wrapText="1" shrinkToFit="1"/>
      <protection locked="0"/>
    </xf>
    <xf numFmtId="0" fontId="28" fillId="3" borderId="12" xfId="0" applyFont="1" applyFill="1" applyBorder="1" applyAlignment="1">
      <alignment horizontal="center" vertical="center" wrapText="1" shrinkToFit="1"/>
    </xf>
    <xf numFmtId="0" fontId="28" fillId="3" borderId="3" xfId="0" applyFont="1" applyFill="1" applyBorder="1" applyAlignment="1">
      <alignment horizontal="center" vertical="center" shrinkToFit="1"/>
    </xf>
    <xf numFmtId="0" fontId="15" fillId="0" borderId="16" xfId="0" applyFont="1" applyBorder="1" applyAlignment="1">
      <alignment horizontal="justify" vertical="center" shrinkToFit="1"/>
    </xf>
    <xf numFmtId="0" fontId="15" fillId="0" borderId="6" xfId="0" applyFont="1" applyBorder="1" applyAlignment="1">
      <alignment horizontal="justify" vertical="center" shrinkToFit="1"/>
    </xf>
    <xf numFmtId="0" fontId="15" fillId="0" borderId="5" xfId="0" applyFont="1" applyBorder="1" applyAlignment="1">
      <alignment horizontal="justify" vertical="center" shrinkToFit="1"/>
    </xf>
    <xf numFmtId="0" fontId="28" fillId="2" borderId="1" xfId="0" applyFont="1" applyFill="1" applyBorder="1" applyAlignment="1">
      <alignment horizontal="center" vertical="center" shrinkToFit="1"/>
    </xf>
    <xf numFmtId="0" fontId="28" fillId="0" borderId="7" xfId="0" applyFont="1" applyBorder="1" applyAlignment="1">
      <alignment horizontal="center" vertical="center" shrinkToFit="1"/>
    </xf>
    <xf numFmtId="0" fontId="28" fillId="0" borderId="4" xfId="0" applyFont="1" applyBorder="1" applyAlignment="1">
      <alignment horizontal="center" vertical="center" shrinkToFit="1"/>
    </xf>
    <xf numFmtId="0" fontId="7" fillId="0" borderId="4" xfId="0" applyFont="1" applyBorder="1" applyAlignment="1">
      <alignment horizontal="left" vertical="center" shrinkToFit="1"/>
    </xf>
    <xf numFmtId="0" fontId="8" fillId="2" borderId="56" xfId="0" applyFont="1" applyFill="1" applyBorder="1" applyAlignment="1">
      <alignment horizontal="center" vertical="center" shrinkToFit="1"/>
    </xf>
    <xf numFmtId="0" fontId="8" fillId="0" borderId="7" xfId="0" applyFont="1" applyBorder="1" applyAlignment="1">
      <alignment horizontal="center" vertical="center" shrinkToFit="1"/>
    </xf>
    <xf numFmtId="0" fontId="8" fillId="0" borderId="52" xfId="0" applyFont="1" applyBorder="1" applyAlignment="1">
      <alignment horizontal="center" vertical="center" shrinkToFit="1"/>
    </xf>
    <xf numFmtId="0" fontId="7" fillId="0" borderId="61" xfId="0" applyFont="1" applyBorder="1" applyAlignment="1">
      <alignment horizontal="left" vertical="center" shrinkToFit="1"/>
    </xf>
    <xf numFmtId="0" fontId="9" fillId="0" borderId="62" xfId="0" applyFont="1" applyBorder="1" applyAlignment="1">
      <alignment horizontal="left" vertical="center" shrinkToFit="1"/>
    </xf>
    <xf numFmtId="177" fontId="9" fillId="0" borderId="62" xfId="0" applyNumberFormat="1" applyFont="1" applyBorder="1" applyAlignment="1">
      <alignment horizontal="left" vertical="center" shrinkToFit="1"/>
    </xf>
    <xf numFmtId="0" fontId="9" fillId="0" borderId="63" xfId="0" applyFont="1" applyBorder="1" applyAlignment="1">
      <alignment horizontal="left" vertical="center" shrinkToFit="1"/>
    </xf>
    <xf numFmtId="0" fontId="8" fillId="4" borderId="31" xfId="0" applyFont="1" applyFill="1" applyBorder="1" applyAlignment="1">
      <alignment horizontal="left" vertical="center" wrapText="1" shrinkToFit="1"/>
    </xf>
    <xf numFmtId="0" fontId="8" fillId="4" borderId="8" xfId="0" applyFont="1" applyFill="1" applyBorder="1" applyAlignment="1">
      <alignment horizontal="left" vertical="center" shrinkToFit="1"/>
    </xf>
    <xf numFmtId="0" fontId="8" fillId="2" borderId="13" xfId="0" applyFont="1" applyFill="1" applyBorder="1" applyAlignment="1">
      <alignment horizontal="center" vertical="center" wrapText="1" shrinkToFit="1"/>
    </xf>
    <xf numFmtId="0" fontId="8" fillId="0" borderId="40"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26" xfId="0" applyFont="1" applyBorder="1" applyAlignment="1">
      <alignment horizontal="center" vertical="center" shrinkToFit="1"/>
    </xf>
    <xf numFmtId="0" fontId="7" fillId="0" borderId="53" xfId="0" applyFont="1" applyBorder="1" applyAlignment="1">
      <alignment horizontal="center" vertical="center" wrapText="1" shrinkToFit="1"/>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93"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5" xfId="0" applyFont="1" applyBorder="1" applyAlignment="1">
      <alignment horizontal="center" vertical="center" shrinkToFit="1"/>
    </xf>
    <xf numFmtId="0" fontId="8" fillId="2" borderId="1" xfId="0" applyFont="1" applyFill="1" applyBorder="1" applyAlignment="1">
      <alignment horizontal="center" vertical="center" shrinkToFit="1"/>
    </xf>
    <xf numFmtId="0" fontId="8" fillId="0" borderId="4" xfId="0" applyFont="1" applyBorder="1" applyAlignment="1">
      <alignment horizontal="center" vertical="center" shrinkToFit="1"/>
    </xf>
    <xf numFmtId="0" fontId="8" fillId="0" borderId="13" xfId="0" applyFont="1" applyBorder="1" applyAlignment="1">
      <alignment horizontal="left" vertical="center" wrapText="1" shrinkToFit="1"/>
    </xf>
    <xf numFmtId="0" fontId="8" fillId="0" borderId="15"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4" xfId="0" applyFont="1" applyBorder="1" applyAlignment="1">
      <alignment horizontal="left" vertical="center" shrinkToFit="1"/>
    </xf>
    <xf numFmtId="177" fontId="7" fillId="0" borderId="14" xfId="0" applyNumberFormat="1" applyFont="1" applyBorder="1" applyAlignment="1">
      <alignment horizontal="left" vertical="center" shrinkToFit="1"/>
    </xf>
    <xf numFmtId="0" fontId="7" fillId="0" borderId="15" xfId="0" applyFont="1" applyBorder="1" applyAlignment="1">
      <alignment horizontal="left" vertical="center" shrinkToFit="1"/>
    </xf>
    <xf numFmtId="0" fontId="11" fillId="0" borderId="30" xfId="0" applyFont="1" applyBorder="1" applyAlignment="1">
      <alignment horizontal="left" vertical="center" shrinkToFit="1"/>
    </xf>
    <xf numFmtId="0" fontId="8" fillId="0" borderId="6" xfId="0" applyFont="1" applyBorder="1" applyAlignment="1">
      <alignment horizontal="left" vertical="center" shrinkToFit="1"/>
    </xf>
    <xf numFmtId="0" fontId="13" fillId="0" borderId="0" xfId="0" applyFont="1" applyAlignment="1">
      <alignment horizontal="left" vertical="center" shrinkToFit="1"/>
    </xf>
    <xf numFmtId="0" fontId="11" fillId="0" borderId="137" xfId="0" applyFont="1" applyBorder="1" applyAlignment="1">
      <alignment horizontal="left" vertical="center" wrapText="1" shrinkToFit="1"/>
    </xf>
    <xf numFmtId="0" fontId="11" fillId="0" borderId="63" xfId="0" applyFont="1" applyBorder="1" applyAlignment="1">
      <alignment horizontal="left" vertical="center" shrinkToFit="1"/>
    </xf>
    <xf numFmtId="0" fontId="11" fillId="0" borderId="136" xfId="0" applyFont="1" applyBorder="1" applyAlignment="1">
      <alignment horizontal="left" vertical="center" wrapText="1" shrinkToFit="1"/>
    </xf>
    <xf numFmtId="0" fontId="11" fillId="0" borderId="133" xfId="0" applyFont="1" applyBorder="1" applyAlignment="1">
      <alignment horizontal="left" vertical="center" shrinkToFit="1"/>
    </xf>
    <xf numFmtId="0" fontId="11" fillId="0" borderId="135"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36" xfId="0" applyFont="1" applyBorder="1" applyAlignment="1">
      <alignment horizontal="center" vertical="center" shrinkToFit="1"/>
    </xf>
    <xf numFmtId="0" fontId="11" fillId="0" borderId="132" xfId="0" applyFont="1" applyBorder="1" applyAlignment="1">
      <alignment horizontal="center" vertical="center" shrinkToFit="1"/>
    </xf>
    <xf numFmtId="0" fontId="11" fillId="0" borderId="133" xfId="0" applyFont="1" applyBorder="1" applyAlignment="1">
      <alignment horizontal="center" vertical="center" shrinkToFit="1"/>
    </xf>
    <xf numFmtId="0" fontId="9" fillId="2" borderId="56" xfId="0" applyFont="1" applyFill="1" applyBorder="1" applyAlignment="1">
      <alignment horizontal="center" vertical="center" shrinkToFit="1"/>
    </xf>
    <xf numFmtId="0" fontId="9" fillId="0" borderId="52" xfId="0" applyFont="1" applyBorder="1" applyAlignment="1">
      <alignment horizontal="center" vertical="center" shrinkToFit="1"/>
    </xf>
    <xf numFmtId="0" fontId="9" fillId="2" borderId="61" xfId="0" applyFont="1" applyFill="1" applyBorder="1" applyAlignment="1">
      <alignment horizontal="center" vertical="center" wrapText="1" shrinkToFit="1"/>
    </xf>
    <xf numFmtId="0" fontId="9" fillId="0" borderId="62" xfId="0" applyFont="1" applyBorder="1" applyAlignment="1">
      <alignment horizontal="center" vertical="center" shrinkToFit="1"/>
    </xf>
    <xf numFmtId="0" fontId="9" fillId="0" borderId="13" xfId="0" applyFont="1" applyBorder="1" applyAlignment="1">
      <alignment horizontal="left" vertical="center" wrapText="1" shrinkToFit="1"/>
    </xf>
    <xf numFmtId="0" fontId="9" fillId="0" borderId="15" xfId="0" applyFont="1" applyBorder="1" applyAlignment="1">
      <alignment horizontal="left" vertical="center" shrinkToFit="1"/>
    </xf>
    <xf numFmtId="0" fontId="27" fillId="2" borderId="131" xfId="0" applyFont="1" applyFill="1" applyBorder="1" applyAlignment="1">
      <alignment horizontal="center" vertical="center" wrapText="1" shrinkToFit="1"/>
    </xf>
    <xf numFmtId="0" fontId="27" fillId="0" borderId="132" xfId="0" applyFont="1" applyBorder="1" applyAlignment="1">
      <alignment horizontal="center" vertical="center" wrapText="1" shrinkToFit="1"/>
    </xf>
    <xf numFmtId="0" fontId="9" fillId="2" borderId="13" xfId="0" applyFont="1" applyFill="1" applyBorder="1" applyAlignment="1">
      <alignment horizontal="center" vertical="center" wrapText="1" shrinkToFit="1"/>
    </xf>
    <xf numFmtId="0" fontId="9" fillId="0" borderId="40" xfId="0" applyFont="1" applyBorder="1" applyAlignment="1">
      <alignment horizontal="center" vertical="center" shrinkToFit="1"/>
    </xf>
    <xf numFmtId="0" fontId="9" fillId="2" borderId="1" xfId="0" applyFont="1" applyFill="1" applyBorder="1" applyAlignment="1">
      <alignment horizontal="center" vertical="center" shrinkToFit="1"/>
    </xf>
    <xf numFmtId="0" fontId="9" fillId="4" borderId="31" xfId="0" applyFont="1" applyFill="1" applyBorder="1" applyAlignment="1">
      <alignment horizontal="left" vertical="center" wrapText="1" shrinkToFit="1"/>
    </xf>
    <xf numFmtId="0" fontId="9" fillId="4" borderId="8" xfId="0" applyFont="1" applyFill="1" applyBorder="1" applyAlignment="1">
      <alignment horizontal="left" vertical="center" shrinkToFit="1"/>
    </xf>
    <xf numFmtId="0" fontId="19" fillId="0" borderId="0" xfId="0" applyFont="1" applyAlignment="1">
      <alignment horizontal="left" vertical="center" wrapText="1" shrinkToFit="1"/>
    </xf>
    <xf numFmtId="177" fontId="19" fillId="0" borderId="0" xfId="0" applyNumberFormat="1" applyFont="1" applyAlignment="1">
      <alignment horizontal="left" vertical="center" wrapText="1" shrinkToFit="1"/>
    </xf>
    <xf numFmtId="0" fontId="7" fillId="0" borderId="65" xfId="0" applyFont="1" applyBorder="1" applyAlignment="1">
      <alignment horizontal="left" vertical="center" shrinkToFit="1"/>
    </xf>
    <xf numFmtId="0" fontId="9" fillId="0" borderId="24" xfId="0" applyFont="1" applyBorder="1" applyAlignment="1">
      <alignment horizontal="left" vertical="center" shrinkToFit="1"/>
    </xf>
    <xf numFmtId="0" fontId="9" fillId="2" borderId="18" xfId="0" applyFont="1" applyFill="1" applyBorder="1" applyAlignment="1">
      <alignment horizontal="center" vertical="center" shrinkToFit="1"/>
    </xf>
    <xf numFmtId="0" fontId="9" fillId="0" borderId="21" xfId="0" applyFont="1" applyBorder="1" applyAlignment="1">
      <alignment horizontal="center" vertical="center" shrinkToFit="1"/>
    </xf>
    <xf numFmtId="177" fontId="7" fillId="0" borderId="102" xfId="0" applyNumberFormat="1" applyFont="1" applyBorder="1" applyAlignment="1">
      <alignment horizontal="center" vertical="center" shrinkToFit="1"/>
    </xf>
    <xf numFmtId="0" fontId="7" fillId="0" borderId="103" xfId="0" applyFont="1" applyBorder="1" applyAlignment="1">
      <alignment horizontal="center" vertical="center" shrinkToFit="1"/>
    </xf>
    <xf numFmtId="0" fontId="7" fillId="0" borderId="104" xfId="0" applyFont="1" applyBorder="1" applyAlignment="1">
      <alignment horizontal="center" vertical="center" shrinkToFit="1"/>
    </xf>
    <xf numFmtId="0" fontId="9" fillId="2" borderId="59" xfId="0" applyFont="1" applyFill="1" applyBorder="1" applyAlignment="1">
      <alignment horizontal="center" vertical="center" shrinkToFit="1"/>
    </xf>
    <xf numFmtId="0" fontId="9" fillId="2" borderId="62" xfId="0" applyFont="1" applyFill="1" applyBorder="1" applyAlignment="1">
      <alignment horizontal="center" vertical="center" shrinkToFit="1"/>
    </xf>
    <xf numFmtId="0" fontId="9" fillId="2" borderId="64" xfId="0" applyFont="1" applyFill="1" applyBorder="1" applyAlignment="1">
      <alignment horizontal="center" vertical="center" shrinkToFit="1"/>
    </xf>
    <xf numFmtId="0" fontId="9" fillId="2" borderId="24" xfId="0" applyFont="1" applyFill="1" applyBorder="1" applyAlignment="1">
      <alignment horizontal="center" vertical="center" shrinkToFit="1"/>
    </xf>
    <xf numFmtId="177" fontId="9" fillId="0" borderId="101" xfId="0" applyNumberFormat="1" applyFont="1" applyBorder="1" applyAlignment="1">
      <alignment horizontal="center" vertical="center" shrinkToFit="1"/>
    </xf>
    <xf numFmtId="9" fontId="9" fillId="0" borderId="95" xfId="0" applyNumberFormat="1" applyFont="1" applyBorder="1" applyAlignment="1">
      <alignment horizontal="center" vertical="center" shrinkToFit="1"/>
    </xf>
    <xf numFmtId="9" fontId="9" fillId="0" borderId="96" xfId="0" applyNumberFormat="1" applyFont="1" applyBorder="1" applyAlignment="1">
      <alignment horizontal="center" vertical="center" shrinkToFit="1"/>
    </xf>
    <xf numFmtId="177" fontId="7" fillId="0" borderId="16" xfId="0" applyNumberFormat="1" applyFont="1" applyBorder="1" applyAlignment="1">
      <alignment horizontal="center" vertical="center" shrinkToFit="1"/>
    </xf>
    <xf numFmtId="0" fontId="7" fillId="0" borderId="6"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9" fontId="9" fillId="0" borderId="101" xfId="0" applyNumberFormat="1" applyFont="1" applyBorder="1" applyAlignment="1">
      <alignment horizontal="center" vertical="center" shrinkToFit="1"/>
    </xf>
    <xf numFmtId="0" fontId="7" fillId="0" borderId="16" xfId="0" applyFont="1" applyBorder="1" applyAlignment="1">
      <alignment horizontal="center" vertical="center" shrinkToFit="1"/>
    </xf>
    <xf numFmtId="0" fontId="9" fillId="2" borderId="60"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26" xfId="0" applyFont="1" applyFill="1" applyBorder="1" applyAlignment="1">
      <alignment horizontal="center" vertical="center" shrinkToFit="1"/>
    </xf>
    <xf numFmtId="177" fontId="7" fillId="0" borderId="100" xfId="0" applyNumberFormat="1" applyFont="1" applyBorder="1" applyAlignment="1">
      <alignment horizontal="left" vertical="center" shrinkToFit="1"/>
    </xf>
    <xf numFmtId="0" fontId="7" fillId="0" borderId="67" xfId="0" applyFont="1" applyBorder="1" applyAlignment="1">
      <alignment horizontal="left" vertical="center" shrinkToFit="1"/>
    </xf>
    <xf numFmtId="0" fontId="7" fillId="0" borderId="68" xfId="0" applyFont="1" applyBorder="1" applyAlignment="1">
      <alignment horizontal="left" vertical="center" shrinkToFit="1"/>
    </xf>
    <xf numFmtId="0" fontId="8" fillId="2" borderId="61" xfId="0" applyFont="1" applyFill="1" applyBorder="1" applyAlignment="1">
      <alignment horizontal="center" vertical="center" wrapText="1" shrinkToFit="1"/>
    </xf>
    <xf numFmtId="0" fontId="8" fillId="0" borderId="62" xfId="0" applyFont="1" applyBorder="1" applyAlignment="1">
      <alignment horizontal="center" vertical="center" shrinkToFit="1"/>
    </xf>
    <xf numFmtId="0" fontId="8" fillId="0" borderId="63" xfId="0" applyFont="1" applyBorder="1" applyAlignment="1">
      <alignment horizontal="center" vertical="center" shrinkToFit="1"/>
    </xf>
    <xf numFmtId="0" fontId="11" fillId="0" borderId="13" xfId="0" applyFont="1" applyBorder="1" applyAlignment="1">
      <alignment horizontal="center" vertical="center" shrinkToFit="1"/>
    </xf>
    <xf numFmtId="0" fontId="8" fillId="2" borderId="18" xfId="0" applyFont="1" applyFill="1" applyBorder="1" applyAlignment="1">
      <alignment horizontal="center" vertical="center" shrinkToFit="1"/>
    </xf>
    <xf numFmtId="0" fontId="8" fillId="0" borderId="21" xfId="0" applyFont="1" applyBorder="1" applyAlignment="1">
      <alignment horizontal="center" vertical="center" shrinkToFit="1"/>
    </xf>
    <xf numFmtId="0" fontId="8" fillId="2" borderId="59" xfId="0" applyFont="1" applyFill="1" applyBorder="1" applyAlignment="1">
      <alignment horizontal="center" vertical="center" shrinkToFit="1"/>
    </xf>
    <xf numFmtId="0" fontId="8" fillId="2" borderId="62" xfId="0" applyFont="1" applyFill="1" applyBorder="1" applyAlignment="1">
      <alignment horizontal="center" vertical="center" shrinkToFit="1"/>
    </xf>
    <xf numFmtId="0" fontId="8" fillId="2" borderId="64" xfId="0" applyFont="1" applyFill="1" applyBorder="1" applyAlignment="1">
      <alignment horizontal="center" vertical="center" shrinkToFit="1"/>
    </xf>
    <xf numFmtId="0" fontId="8" fillId="2" borderId="24" xfId="0" applyFont="1" applyFill="1" applyBorder="1" applyAlignment="1">
      <alignment horizontal="center" vertical="center" shrinkToFit="1"/>
    </xf>
    <xf numFmtId="0" fontId="8" fillId="0" borderId="60"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26" xfId="0" applyFont="1" applyBorder="1" applyAlignment="1">
      <alignment horizontal="center" vertical="center" shrinkToFit="1"/>
    </xf>
    <xf numFmtId="0" fontId="11" fillId="0" borderId="55" xfId="0" applyFont="1" applyBorder="1" applyAlignment="1">
      <alignment horizontal="left" vertical="center" wrapText="1" shrinkToFit="1"/>
    </xf>
    <xf numFmtId="0" fontId="11" fillId="0" borderId="54" xfId="0" applyFont="1" applyBorder="1" applyAlignment="1">
      <alignment horizontal="left" vertical="center" shrinkToFit="1"/>
    </xf>
    <xf numFmtId="0" fontId="8" fillId="2" borderId="53" xfId="0" applyFont="1" applyFill="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11" fillId="0" borderId="105" xfId="0" applyFont="1" applyBorder="1" applyAlignment="1">
      <alignment horizontal="left" vertical="center" wrapText="1" shrinkToFit="1"/>
    </xf>
    <xf numFmtId="0" fontId="11" fillId="0" borderId="57" xfId="0" applyFont="1" applyBorder="1" applyAlignment="1">
      <alignment horizontal="left" vertical="center" shrinkToFit="1"/>
    </xf>
    <xf numFmtId="0" fontId="8" fillId="2" borderId="58" xfId="0" applyFont="1" applyFill="1" applyBorder="1" applyAlignment="1">
      <alignment horizontal="center" vertical="center" shrinkToFit="1"/>
    </xf>
    <xf numFmtId="0" fontId="8" fillId="0" borderId="11" xfId="0" applyFont="1" applyBorder="1" applyAlignment="1">
      <alignment horizontal="center" vertical="center" shrinkToFit="1"/>
    </xf>
    <xf numFmtId="0" fontId="8" fillId="0" borderId="3"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5" xfId="0" applyFont="1" applyBorder="1" applyAlignment="1">
      <alignment horizontal="center" vertical="center" shrinkToFit="1"/>
    </xf>
    <xf numFmtId="0" fontId="8" fillId="0" borderId="0" xfId="0" applyFont="1" applyAlignment="1">
      <alignment horizontal="left" vertical="center" shrinkToFit="1"/>
    </xf>
    <xf numFmtId="177" fontId="8" fillId="0" borderId="0" xfId="0" applyNumberFormat="1" applyFont="1" applyAlignment="1">
      <alignment horizontal="left" vertical="center" shrinkToFit="1"/>
    </xf>
    <xf numFmtId="177" fontId="8" fillId="0" borderId="6" xfId="0" applyNumberFormat="1" applyFont="1" applyBorder="1" applyAlignment="1">
      <alignment horizontal="left" vertical="center" shrinkToFit="1"/>
    </xf>
    <xf numFmtId="3" fontId="8" fillId="6" borderId="114" xfId="0" applyNumberFormat="1" applyFont="1" applyFill="1" applyBorder="1" applyAlignment="1">
      <alignment horizontal="right" vertical="center" shrinkToFit="1"/>
    </xf>
    <xf numFmtId="0" fontId="8" fillId="0" borderId="114" xfId="0" applyFont="1" applyBorder="1" applyAlignment="1" applyProtection="1">
      <alignment horizontal="center" vertical="center" wrapText="1"/>
      <protection locked="0"/>
    </xf>
    <xf numFmtId="3" fontId="8" fillId="0" borderId="114" xfId="0" applyNumberFormat="1" applyFont="1" applyBorder="1" applyAlignment="1" applyProtection="1">
      <alignment horizontal="right" vertical="center" shrinkToFit="1"/>
      <protection locked="0"/>
    </xf>
    <xf numFmtId="3" fontId="8" fillId="0" borderId="114" xfId="0" applyNumberFormat="1" applyFont="1" applyBorder="1" applyAlignment="1">
      <alignment horizontal="right" vertical="center" shrinkToFit="1"/>
    </xf>
    <xf numFmtId="0" fontId="9" fillId="0" borderId="31" xfId="0" applyFont="1" applyBorder="1" applyAlignment="1">
      <alignment horizontal="center"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4" borderId="122" xfId="0" applyFont="1" applyFill="1" applyBorder="1" applyAlignment="1">
      <alignment horizontal="center" vertical="center"/>
    </xf>
    <xf numFmtId="0" fontId="8" fillId="4" borderId="99" xfId="0" applyFont="1" applyFill="1" applyBorder="1" applyAlignment="1">
      <alignment horizontal="center" vertical="center"/>
    </xf>
    <xf numFmtId="0" fontId="8" fillId="4" borderId="116"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3" xfId="0" applyFont="1" applyFill="1" applyBorder="1" applyAlignment="1">
      <alignment horizontal="center" vertical="center"/>
    </xf>
    <xf numFmtId="0" fontId="8" fillId="0" borderId="113" xfId="0" applyFont="1" applyBorder="1" applyAlignment="1" applyProtection="1">
      <alignment horizontal="center" vertical="center" wrapText="1"/>
      <protection locked="0"/>
    </xf>
    <xf numFmtId="0" fontId="8" fillId="2" borderId="101" xfId="0" applyFont="1" applyFill="1" applyBorder="1" applyAlignment="1">
      <alignment horizontal="center" vertical="center"/>
    </xf>
    <xf numFmtId="0" fontId="8" fillId="2" borderId="95" xfId="0" applyFont="1" applyFill="1" applyBorder="1" applyAlignment="1">
      <alignment horizontal="center" vertical="center"/>
    </xf>
    <xf numFmtId="0" fontId="8" fillId="2" borderId="96" xfId="0" applyFont="1" applyFill="1" applyBorder="1" applyAlignment="1">
      <alignment horizontal="center" vertical="center"/>
    </xf>
    <xf numFmtId="0" fontId="8" fillId="0" borderId="115" xfId="0" applyFont="1" applyBorder="1" applyAlignment="1" applyProtection="1">
      <alignment horizontal="center" vertical="center" wrapText="1"/>
      <protection locked="0"/>
    </xf>
    <xf numFmtId="0" fontId="18" fillId="3" borderId="13" xfId="0" applyFont="1" applyFill="1" applyBorder="1" applyAlignment="1">
      <alignment horizontal="center" vertical="center" shrinkToFit="1"/>
    </xf>
    <xf numFmtId="0" fontId="18" fillId="3" borderId="16" xfId="0" applyFont="1" applyFill="1" applyBorder="1" applyAlignment="1">
      <alignment horizontal="center" vertical="center" shrinkToFit="1"/>
    </xf>
    <xf numFmtId="12" fontId="7" fillId="0" borderId="1" xfId="0" applyNumberFormat="1" applyFont="1" applyBorder="1" applyAlignment="1" applyProtection="1">
      <alignment horizontal="center" vertical="center" shrinkToFit="1"/>
      <protection locked="0"/>
    </xf>
    <xf numFmtId="12" fontId="7" fillId="0" borderId="4" xfId="0" applyNumberFormat="1" applyFont="1" applyBorder="1" applyAlignment="1" applyProtection="1">
      <alignment horizontal="center" vertical="center" shrinkToFit="1"/>
      <protection locked="0"/>
    </xf>
    <xf numFmtId="0" fontId="8"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5" fillId="3" borderId="7" xfId="0" applyFont="1" applyFill="1" applyBorder="1" applyAlignment="1">
      <alignment horizontal="center" vertical="center"/>
    </xf>
    <xf numFmtId="3" fontId="8" fillId="0" borderId="113" xfId="0" applyNumberFormat="1" applyFont="1" applyBorder="1" applyAlignment="1">
      <alignment horizontal="right" vertical="center" shrinkToFit="1"/>
    </xf>
    <xf numFmtId="0" fontId="8" fillId="2" borderId="69" xfId="0" applyFont="1" applyFill="1" applyBorder="1" applyAlignment="1">
      <alignment horizontal="center" vertical="center" wrapText="1"/>
    </xf>
    <xf numFmtId="3" fontId="8" fillId="6" borderId="113" xfId="0" applyNumberFormat="1" applyFont="1" applyFill="1" applyBorder="1" applyAlignment="1">
      <alignment horizontal="right" vertical="center" shrinkToFit="1"/>
    </xf>
    <xf numFmtId="3" fontId="8" fillId="0" borderId="113" xfId="0" applyNumberFormat="1" applyFont="1" applyBorder="1" applyAlignment="1" applyProtection="1">
      <alignment horizontal="right" vertical="center" shrinkToFit="1"/>
      <protection locked="0"/>
    </xf>
    <xf numFmtId="0" fontId="8" fillId="0" borderId="0" xfId="0" applyFont="1" applyAlignment="1">
      <alignment horizontal="justify" vertical="center"/>
    </xf>
    <xf numFmtId="0" fontId="8" fillId="0" borderId="0" xfId="0" applyFont="1" applyAlignment="1">
      <alignment vertical="center"/>
    </xf>
    <xf numFmtId="3" fontId="8" fillId="0" borderId="115" xfId="0" applyNumberFormat="1" applyFont="1" applyBorder="1" applyAlignment="1" applyProtection="1">
      <alignment horizontal="right" vertical="center" shrinkToFit="1"/>
      <protection locked="0"/>
    </xf>
    <xf numFmtId="3" fontId="8" fillId="6" borderId="7" xfId="0" applyNumberFormat="1" applyFont="1" applyFill="1" applyBorder="1" applyAlignment="1">
      <alignment horizontal="right" vertical="center" shrinkToFit="1"/>
    </xf>
    <xf numFmtId="3" fontId="8" fillId="6" borderId="4" xfId="0" applyNumberFormat="1" applyFont="1" applyFill="1" applyBorder="1" applyAlignment="1">
      <alignment horizontal="right" vertical="center" shrinkToFit="1"/>
    </xf>
    <xf numFmtId="3" fontId="8" fillId="6" borderId="115" xfId="0" applyNumberFormat="1" applyFont="1" applyFill="1" applyBorder="1" applyAlignment="1">
      <alignment horizontal="right" vertical="center" shrinkToFit="1"/>
    </xf>
    <xf numFmtId="0" fontId="14" fillId="0" borderId="0" xfId="0" applyFont="1" applyAlignment="1">
      <alignment vertical="center"/>
    </xf>
    <xf numFmtId="0" fontId="8" fillId="0" borderId="14" xfId="0" applyFont="1" applyBorder="1" applyAlignment="1">
      <alignment horizontal="justify" vertical="center"/>
    </xf>
    <xf numFmtId="0" fontId="8" fillId="0" borderId="14" xfId="0" applyFont="1" applyBorder="1" applyAlignment="1">
      <alignment vertical="center"/>
    </xf>
    <xf numFmtId="0" fontId="14" fillId="0" borderId="14" xfId="0" applyFont="1" applyBorder="1" applyAlignment="1">
      <alignment vertical="center"/>
    </xf>
    <xf numFmtId="0" fontId="8" fillId="0" borderId="0" xfId="0" applyFont="1" applyAlignment="1">
      <alignment horizontal="justify" vertical="center" wrapText="1"/>
    </xf>
    <xf numFmtId="0" fontId="8" fillId="4" borderId="122" xfId="0" applyFont="1" applyFill="1" applyBorder="1" applyAlignment="1">
      <alignment horizontal="center" vertical="center" wrapText="1"/>
    </xf>
    <xf numFmtId="0" fontId="8" fillId="4" borderId="99" xfId="0" applyFont="1" applyFill="1" applyBorder="1" applyAlignment="1">
      <alignment horizontal="center" vertical="center" wrapText="1"/>
    </xf>
    <xf numFmtId="0" fontId="8" fillId="4" borderId="116" xfId="0" applyFont="1" applyFill="1" applyBorder="1" applyAlignment="1">
      <alignment horizontal="center" vertical="center" wrapText="1"/>
    </xf>
    <xf numFmtId="0" fontId="8" fillId="2" borderId="101" xfId="0" applyFont="1" applyFill="1" applyBorder="1" applyAlignment="1">
      <alignment horizontal="center" vertical="center" wrapText="1"/>
    </xf>
    <xf numFmtId="0" fontId="8" fillId="2" borderId="95" xfId="0" applyFont="1" applyFill="1" applyBorder="1" applyAlignment="1">
      <alignment horizontal="center" vertical="center" wrapText="1"/>
    </xf>
    <xf numFmtId="0" fontId="8" fillId="2" borderId="96" xfId="0" applyFont="1" applyFill="1" applyBorder="1" applyAlignment="1">
      <alignment horizontal="center" vertical="center" wrapText="1"/>
    </xf>
    <xf numFmtId="3" fontId="8" fillId="0" borderId="115" xfId="0" applyNumberFormat="1" applyFont="1" applyBorder="1" applyAlignment="1">
      <alignment horizontal="right" vertical="center" shrinkToFit="1"/>
    </xf>
    <xf numFmtId="0" fontId="12" fillId="0" borderId="0" xfId="0" applyFont="1" applyAlignment="1">
      <alignment horizontal="left" vertical="center" shrinkToFit="1"/>
    </xf>
    <xf numFmtId="3" fontId="8" fillId="6" borderId="145" xfId="0" applyNumberFormat="1" applyFont="1" applyFill="1" applyBorder="1" applyAlignment="1">
      <alignment horizontal="right" vertical="center" shrinkToFit="1"/>
    </xf>
    <xf numFmtId="0" fontId="9" fillId="0" borderId="31" xfId="0" applyFont="1" applyBorder="1" applyAlignment="1">
      <alignment horizontal="center" vertical="center" wrapText="1"/>
    </xf>
    <xf numFmtId="3" fontId="9" fillId="0" borderId="0" xfId="0" applyNumberFormat="1" applyFont="1" applyAlignment="1">
      <alignment horizontal="center" vertical="center"/>
    </xf>
    <xf numFmtId="0" fontId="9" fillId="0" borderId="0" xfId="0" applyFont="1" applyAlignment="1">
      <alignment horizontal="center" vertical="center"/>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178" fontId="19" fillId="0" borderId="45" xfId="0" applyNumberFormat="1" applyFont="1" applyBorder="1" applyAlignment="1">
      <alignment horizontal="center" vertical="center" wrapText="1"/>
    </xf>
    <xf numFmtId="178" fontId="19" fillId="0" borderId="106" xfId="0" applyNumberFormat="1" applyFont="1" applyBorder="1" applyAlignment="1">
      <alignment horizontal="center" vertical="center" wrapText="1"/>
    </xf>
    <xf numFmtId="178" fontId="9" fillId="0" borderId="15" xfId="0" applyNumberFormat="1" applyFont="1" applyBorder="1" applyAlignment="1">
      <alignment horizontal="right" vertical="center" wrapText="1"/>
    </xf>
    <xf numFmtId="178" fontId="9" fillId="0" borderId="2" xfId="0" applyNumberFormat="1" applyFont="1" applyBorder="1" applyAlignment="1">
      <alignment horizontal="right" vertical="center" wrapText="1"/>
    </xf>
    <xf numFmtId="0" fontId="8" fillId="4" borderId="31" xfId="0" applyFont="1" applyFill="1" applyBorder="1" applyAlignment="1">
      <alignment horizontal="justify" vertical="center" wrapText="1"/>
    </xf>
    <xf numFmtId="0" fontId="8" fillId="4" borderId="16" xfId="0" applyFont="1" applyFill="1" applyBorder="1" applyAlignment="1">
      <alignment horizontal="justify" vertical="center" wrapText="1"/>
    </xf>
    <xf numFmtId="0" fontId="8" fillId="0" borderId="69" xfId="0" applyFont="1" applyBorder="1" applyAlignment="1">
      <alignment horizontal="center" vertical="center" wrapText="1"/>
    </xf>
    <xf numFmtId="0" fontId="8" fillId="0" borderId="13" xfId="0" applyFont="1" applyBorder="1" applyAlignment="1">
      <alignment horizontal="justify" vertical="center" wrapText="1"/>
    </xf>
    <xf numFmtId="0" fontId="8" fillId="0" borderId="31" xfId="0" applyFont="1" applyBorder="1" applyAlignment="1">
      <alignment horizontal="justify"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2" fillId="0" borderId="10" xfId="0" applyFont="1" applyBorder="1" applyAlignment="1">
      <alignment horizontal="left" vertical="center" wrapText="1"/>
    </xf>
    <xf numFmtId="0" fontId="22" fillId="0" borderId="2" xfId="0" applyFont="1" applyBorder="1" applyAlignment="1">
      <alignment horizontal="left" vertical="center" wrapText="1"/>
    </xf>
    <xf numFmtId="0" fontId="22" fillId="0" borderId="108" xfId="0" applyFont="1" applyBorder="1" applyAlignment="1">
      <alignment horizontal="left" vertical="center" wrapText="1"/>
    </xf>
    <xf numFmtId="0" fontId="22" fillId="0" borderId="109" xfId="0" applyFont="1" applyBorder="1" applyAlignment="1">
      <alignment horizontal="left" vertical="center" wrapText="1"/>
    </xf>
    <xf numFmtId="0" fontId="23" fillId="0" borderId="0" xfId="0" applyFont="1" applyAlignment="1">
      <alignment horizontal="left" vertical="center" wrapText="1"/>
    </xf>
    <xf numFmtId="0" fontId="23" fillId="0" borderId="14" xfId="0" applyFont="1" applyBorder="1" applyAlignment="1">
      <alignment horizontal="left" vertical="center" wrapText="1"/>
    </xf>
    <xf numFmtId="0" fontId="8" fillId="0" borderId="70" xfId="0" applyFont="1" applyBorder="1" applyAlignment="1">
      <alignment horizontal="center" vertical="center" wrapText="1"/>
    </xf>
    <xf numFmtId="0" fontId="8" fillId="0" borderId="4" xfId="0" applyFont="1" applyBorder="1" applyAlignment="1">
      <alignment vertical="center" wrapText="1"/>
    </xf>
    <xf numFmtId="0" fontId="9" fillId="0" borderId="15" xfId="0" applyFont="1" applyBorder="1" applyAlignment="1">
      <alignment horizontal="center" vertical="center" wrapText="1"/>
    </xf>
    <xf numFmtId="0" fontId="9" fillId="0" borderId="5" xfId="0" applyFont="1" applyBorder="1" applyAlignment="1">
      <alignment horizontal="center" vertical="center" wrapText="1"/>
    </xf>
    <xf numFmtId="0" fontId="6" fillId="0" borderId="0" xfId="0" applyFont="1" applyAlignment="1">
      <alignment horizontal="left" vertical="center" shrinkToFit="1"/>
    </xf>
    <xf numFmtId="0" fontId="20" fillId="0" borderId="6" xfId="0" applyFont="1" applyBorder="1" applyAlignment="1">
      <alignment horizontal="left" vertical="center"/>
    </xf>
    <xf numFmtId="0" fontId="8" fillId="0" borderId="6" xfId="0" applyFont="1" applyBorder="1" applyAlignment="1">
      <alignment horizontal="left" vertical="center"/>
    </xf>
    <xf numFmtId="0" fontId="8" fillId="0" borderId="6" xfId="0" applyFont="1" applyBorder="1" applyAlignment="1">
      <alignment vertical="center"/>
    </xf>
    <xf numFmtId="0" fontId="8" fillId="2" borderId="138" xfId="0" applyFont="1" applyFill="1" applyBorder="1" applyAlignment="1">
      <alignment horizontal="center" vertical="center"/>
    </xf>
    <xf numFmtId="0" fontId="8" fillId="2" borderId="139" xfId="0" applyFont="1" applyFill="1" applyBorder="1" applyAlignment="1">
      <alignment horizontal="center" vertical="center"/>
    </xf>
    <xf numFmtId="0" fontId="8" fillId="2" borderId="140" xfId="0" applyFont="1" applyFill="1" applyBorder="1" applyAlignment="1">
      <alignment horizontal="center" vertical="center"/>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9" fillId="0" borderId="0" xfId="0" applyFont="1" applyAlignment="1">
      <alignment horizontal="justify" vertical="center"/>
    </xf>
    <xf numFmtId="0" fontId="19" fillId="0" borderId="0" xfId="0" applyFont="1" applyAlignment="1">
      <alignment vertical="center"/>
    </xf>
    <xf numFmtId="0" fontId="13" fillId="0" borderId="0" xfId="0" applyFont="1" applyAlignment="1">
      <alignment horizontal="justify" vertical="center"/>
    </xf>
    <xf numFmtId="0" fontId="13" fillId="0" borderId="0" xfId="0" applyFont="1" applyAlignment="1">
      <alignment vertical="center"/>
    </xf>
    <xf numFmtId="0" fontId="8" fillId="2" borderId="1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9" fillId="0" borderId="14" xfId="0" applyFont="1" applyBorder="1" applyAlignment="1">
      <alignment horizontal="justify" vertical="center"/>
    </xf>
    <xf numFmtId="0" fontId="19" fillId="0" borderId="14" xfId="0" applyFont="1" applyBorder="1" applyAlignment="1">
      <alignment vertical="center"/>
    </xf>
    <xf numFmtId="0" fontId="8" fillId="0" borderId="1" xfId="0" applyFont="1" applyBorder="1" applyAlignment="1" applyProtection="1">
      <alignment horizontal="justify" vertical="center" shrinkToFit="1"/>
      <protection locked="0"/>
    </xf>
    <xf numFmtId="0" fontId="8" fillId="0" borderId="69" xfId="0" applyFont="1" applyBorder="1" applyAlignment="1" applyProtection="1">
      <alignment horizontal="justify" vertical="center" shrinkToFit="1"/>
      <protection locked="0"/>
    </xf>
    <xf numFmtId="0" fontId="8" fillId="4" borderId="82" xfId="0" applyFont="1" applyFill="1" applyBorder="1" applyAlignment="1">
      <alignment horizontal="left" vertical="center" wrapText="1"/>
    </xf>
    <xf numFmtId="0" fontId="8" fillId="4" borderId="83" xfId="0" applyFont="1" applyFill="1" applyBorder="1" applyAlignment="1">
      <alignment horizontal="left" vertical="center" wrapText="1"/>
    </xf>
    <xf numFmtId="0" fontId="8" fillId="4" borderId="81" xfId="0" applyFont="1" applyFill="1" applyBorder="1" applyAlignment="1">
      <alignment horizontal="center" vertical="center" wrapText="1"/>
    </xf>
    <xf numFmtId="0" fontId="8" fillId="4" borderId="9" xfId="0" applyFont="1" applyFill="1" applyBorder="1" applyAlignment="1">
      <alignment horizontal="center" vertical="center" wrapText="1"/>
    </xf>
    <xf numFmtId="176" fontId="8" fillId="0" borderId="70" xfId="0" applyNumberFormat="1" applyFont="1" applyBorder="1" applyAlignment="1" applyProtection="1">
      <alignment horizontal="right" vertical="center" shrinkToFit="1"/>
      <protection locked="0"/>
    </xf>
    <xf numFmtId="176" fontId="8" fillId="0" borderId="7" xfId="0" applyNumberFormat="1" applyFont="1" applyBorder="1" applyAlignment="1" applyProtection="1">
      <alignment horizontal="right" vertical="center" shrinkToFit="1"/>
      <protection locked="0"/>
    </xf>
    <xf numFmtId="0" fontId="8" fillId="0" borderId="70" xfId="0" applyFont="1" applyBorder="1" applyAlignment="1" applyProtection="1">
      <alignment horizontal="justify" vertical="center" shrinkToFit="1"/>
      <protection locked="0"/>
    </xf>
    <xf numFmtId="176" fontId="8" fillId="0" borderId="1" xfId="0" applyNumberFormat="1" applyFont="1" applyBorder="1" applyAlignment="1" applyProtection="1">
      <alignment horizontal="right" vertical="center" shrinkToFit="1"/>
      <protection locked="0"/>
    </xf>
    <xf numFmtId="176" fontId="8" fillId="0" borderId="69" xfId="0" applyNumberFormat="1" applyFont="1" applyBorder="1" applyAlignment="1" applyProtection="1">
      <alignment horizontal="right" vertical="center" shrinkToFit="1"/>
      <protection locked="0"/>
    </xf>
    <xf numFmtId="0" fontId="8" fillId="2" borderId="76" xfId="0" applyFont="1" applyFill="1" applyBorder="1" applyAlignment="1">
      <alignment horizontal="center" vertical="center" textRotation="255" wrapText="1"/>
    </xf>
    <xf numFmtId="0" fontId="8" fillId="2" borderId="7" xfId="0" applyFont="1" applyFill="1" applyBorder="1" applyAlignment="1">
      <alignment horizontal="center" vertical="center" textRotation="255" wrapText="1"/>
    </xf>
    <xf numFmtId="0" fontId="8" fillId="2" borderId="4" xfId="0" applyFont="1" applyFill="1" applyBorder="1" applyAlignment="1">
      <alignment horizontal="center" vertical="center" textRotation="255" wrapText="1"/>
    </xf>
    <xf numFmtId="0" fontId="8" fillId="2" borderId="77" xfId="0" applyFont="1" applyFill="1" applyBorder="1" applyAlignment="1">
      <alignment horizontal="center" vertical="center" wrapText="1"/>
    </xf>
    <xf numFmtId="0" fontId="8" fillId="2" borderId="78" xfId="0" applyFont="1" applyFill="1" applyBorder="1" applyAlignment="1">
      <alignment horizontal="center" vertical="center" wrapText="1"/>
    </xf>
    <xf numFmtId="0" fontId="8" fillId="4" borderId="13"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8" fillId="2" borderId="71" xfId="0" applyFont="1" applyFill="1" applyBorder="1" applyAlignment="1">
      <alignment horizontal="center" vertical="center" wrapText="1"/>
    </xf>
    <xf numFmtId="0" fontId="8" fillId="2" borderId="72" xfId="0" applyFont="1" applyFill="1" applyBorder="1" applyAlignment="1">
      <alignment horizontal="center" vertical="center" wrapText="1"/>
    </xf>
    <xf numFmtId="0" fontId="8" fillId="2" borderId="73" xfId="0" applyFont="1" applyFill="1" applyBorder="1" applyAlignment="1">
      <alignment horizontal="center" vertical="center" wrapText="1"/>
    </xf>
    <xf numFmtId="0" fontId="8" fillId="2" borderId="74" xfId="0" applyFont="1" applyFill="1" applyBorder="1" applyAlignment="1">
      <alignment horizontal="center" vertical="center" textRotation="255" wrapText="1"/>
    </xf>
    <xf numFmtId="0" fontId="8" fillId="2" borderId="79" xfId="0" applyFont="1" applyFill="1" applyBorder="1" applyAlignment="1">
      <alignment horizontal="center" vertical="center" textRotation="255" wrapText="1"/>
    </xf>
    <xf numFmtId="0" fontId="8" fillId="2" borderId="80" xfId="0" applyFont="1" applyFill="1" applyBorder="1" applyAlignment="1">
      <alignment horizontal="center" vertical="center" textRotation="255" wrapText="1"/>
    </xf>
    <xf numFmtId="0" fontId="15" fillId="0" borderId="0" xfId="0" applyFont="1" applyAlignment="1">
      <alignment horizontal="justify" vertical="center"/>
    </xf>
    <xf numFmtId="0" fontId="15" fillId="0" borderId="0" xfId="0" applyFont="1" applyAlignment="1">
      <alignment vertical="center"/>
    </xf>
    <xf numFmtId="0" fontId="15" fillId="0" borderId="0" xfId="0" applyFont="1" applyAlignment="1">
      <alignment horizontal="justify" vertical="center" wrapText="1"/>
    </xf>
    <xf numFmtId="0" fontId="25" fillId="0" borderId="0" xfId="0" applyFont="1" applyAlignment="1">
      <alignment horizontal="justify" vertical="center"/>
    </xf>
    <xf numFmtId="0" fontId="25" fillId="0" borderId="0" xfId="0" applyFont="1" applyAlignment="1">
      <alignment vertical="center"/>
    </xf>
    <xf numFmtId="0" fontId="15" fillId="0" borderId="6" xfId="0" applyFont="1" applyBorder="1" applyAlignment="1">
      <alignment horizontal="justify" vertical="center"/>
    </xf>
    <xf numFmtId="0" fontId="15" fillId="0" borderId="6" xfId="0" applyFont="1" applyBorder="1" applyAlignment="1">
      <alignment vertical="center"/>
    </xf>
    <xf numFmtId="0" fontId="15" fillId="0" borderId="91" xfId="0" applyFont="1" applyBorder="1" applyAlignment="1">
      <alignment horizontal="left" vertical="center" wrapText="1"/>
    </xf>
    <xf numFmtId="0" fontId="14" fillId="0" borderId="92" xfId="0" applyFont="1" applyBorder="1" applyAlignment="1">
      <alignment vertical="center" wrapText="1"/>
    </xf>
    <xf numFmtId="0" fontId="14" fillId="0" borderId="88" xfId="0" applyFont="1" applyBorder="1" applyAlignment="1">
      <alignment vertical="center" wrapText="1"/>
    </xf>
    <xf numFmtId="0" fontId="15" fillId="0" borderId="29"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91" xfId="0" applyFont="1" applyBorder="1" applyAlignment="1">
      <alignment horizontal="justify" vertical="center" wrapText="1"/>
    </xf>
    <xf numFmtId="0" fontId="15" fillId="0" borderId="92" xfId="0" applyFont="1" applyBorder="1" applyAlignment="1">
      <alignment horizontal="justify" vertical="center" wrapText="1"/>
    </xf>
    <xf numFmtId="0" fontId="15" fillId="0" borderId="88" xfId="0" applyFont="1" applyBorder="1" applyAlignment="1">
      <alignment horizontal="justify" vertical="center" wrapText="1"/>
    </xf>
    <xf numFmtId="0" fontId="15" fillId="2" borderId="87" xfId="0" applyFont="1" applyFill="1" applyBorder="1" applyAlignment="1">
      <alignment horizontal="center" vertical="center" wrapText="1"/>
    </xf>
    <xf numFmtId="0" fontId="15" fillId="2" borderId="88" xfId="0" applyFont="1" applyFill="1" applyBorder="1" applyAlignment="1">
      <alignment horizontal="center" vertical="center" wrapText="1"/>
    </xf>
    <xf numFmtId="0" fontId="15" fillId="2" borderId="89" xfId="0" applyFont="1" applyFill="1" applyBorder="1" applyAlignment="1">
      <alignment horizontal="center" vertical="center" wrapText="1"/>
    </xf>
    <xf numFmtId="0" fontId="15" fillId="2" borderId="90" xfId="0" applyFont="1" applyFill="1" applyBorder="1" applyAlignment="1">
      <alignment horizontal="center" vertical="center" wrapText="1"/>
    </xf>
    <xf numFmtId="0" fontId="15" fillId="0" borderId="62" xfId="0" applyFont="1" applyBorder="1" applyAlignment="1">
      <alignment horizontal="justify" vertical="center"/>
    </xf>
    <xf numFmtId="0" fontId="15" fillId="0" borderId="62" xfId="0" applyFont="1" applyBorder="1" applyAlignment="1">
      <alignment vertical="center"/>
    </xf>
    <xf numFmtId="0" fontId="15" fillId="0" borderId="62" xfId="0" applyFont="1" applyBorder="1" applyAlignment="1">
      <alignment horizontal="left" vertical="center" wrapText="1"/>
    </xf>
  </cellXfs>
  <cellStyles count="4">
    <cellStyle name="桁区切り" xfId="1" builtinId="6"/>
    <cellStyle name="標準" xfId="0" builtinId="0"/>
    <cellStyle name="標準 2" xfId="2" xr:uid="{00000000-0005-0000-0000-000002000000}"/>
    <cellStyle name="標準 2 2" xfId="3" xr:uid="{7F0412CA-AC5B-46F0-BC74-1F38BC6E7811}"/>
  </cellStyles>
  <dxfs count="10">
    <dxf>
      <fill>
        <patternFill>
          <bgColor theme="5" tint="0.79998168889431442"/>
        </patternFill>
      </fill>
    </dxf>
    <dxf>
      <fill>
        <patternFill>
          <bgColor rgb="FFFFC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C000"/>
        </patternFill>
      </fill>
    </dxf>
    <dxf>
      <fill>
        <patternFill>
          <bgColor theme="5" tint="0.79998168889431442"/>
        </patternFill>
      </fill>
    </dxf>
    <dxf>
      <fill>
        <patternFill>
          <bgColor rgb="FFFFC000"/>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CC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35719</xdr:colOff>
      <xdr:row>20</xdr:row>
      <xdr:rowOff>83344</xdr:rowOff>
    </xdr:from>
    <xdr:to>
      <xdr:col>4</xdr:col>
      <xdr:colOff>1226878</xdr:colOff>
      <xdr:row>23</xdr:row>
      <xdr:rowOff>285751</xdr:rowOff>
    </xdr:to>
    <xdr:sp macro="" textlink="">
      <xdr:nvSpPr>
        <xdr:cNvPr id="19" name="AutoShape 5">
          <a:extLst>
            <a:ext uri="{FF2B5EF4-FFF2-40B4-BE49-F238E27FC236}">
              <a16:creationId xmlns:a16="http://schemas.microsoft.com/office/drawing/2014/main" id="{00000000-0008-0000-0400-000013000000}"/>
            </a:ext>
          </a:extLst>
        </xdr:cNvPr>
        <xdr:cNvSpPr>
          <a:spLocks noChangeArrowheads="1"/>
        </xdr:cNvSpPr>
      </xdr:nvSpPr>
      <xdr:spPr bwMode="auto">
        <a:xfrm flipH="1">
          <a:off x="5965032" y="14037469"/>
          <a:ext cx="1191159" cy="123825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16</xdr:row>
      <xdr:rowOff>83344</xdr:rowOff>
    </xdr:from>
    <xdr:to>
      <xdr:col>4</xdr:col>
      <xdr:colOff>1226878</xdr:colOff>
      <xdr:row>19</xdr:row>
      <xdr:rowOff>285751</xdr:rowOff>
    </xdr:to>
    <xdr:sp macro="" textlink="">
      <xdr:nvSpPr>
        <xdr:cNvPr id="20" name="AutoShape 5">
          <a:extLst>
            <a:ext uri="{FF2B5EF4-FFF2-40B4-BE49-F238E27FC236}">
              <a16:creationId xmlns:a16="http://schemas.microsoft.com/office/drawing/2014/main" id="{00000000-0008-0000-0400-000014000000}"/>
            </a:ext>
          </a:extLst>
        </xdr:cNvPr>
        <xdr:cNvSpPr>
          <a:spLocks noChangeArrowheads="1"/>
        </xdr:cNvSpPr>
      </xdr:nvSpPr>
      <xdr:spPr bwMode="auto">
        <a:xfrm flipH="1">
          <a:off x="5965032" y="14037469"/>
          <a:ext cx="1191159" cy="123825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8</xdr:row>
      <xdr:rowOff>83344</xdr:rowOff>
    </xdr:from>
    <xdr:to>
      <xdr:col>4</xdr:col>
      <xdr:colOff>1226878</xdr:colOff>
      <xdr:row>11</xdr:row>
      <xdr:rowOff>285751</xdr:rowOff>
    </xdr:to>
    <xdr:sp macro="" textlink="">
      <xdr:nvSpPr>
        <xdr:cNvPr id="22" name="AutoShape 5">
          <a:extLst>
            <a:ext uri="{FF2B5EF4-FFF2-40B4-BE49-F238E27FC236}">
              <a16:creationId xmlns:a16="http://schemas.microsoft.com/office/drawing/2014/main" id="{00000000-0008-0000-0400-000016000000}"/>
            </a:ext>
          </a:extLst>
        </xdr:cNvPr>
        <xdr:cNvSpPr>
          <a:spLocks noChangeArrowheads="1"/>
        </xdr:cNvSpPr>
      </xdr:nvSpPr>
      <xdr:spPr bwMode="auto">
        <a:xfrm flipH="1">
          <a:off x="5965032" y="14037469"/>
          <a:ext cx="1191159" cy="123825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4</xdr:row>
      <xdr:rowOff>83344</xdr:rowOff>
    </xdr:from>
    <xdr:to>
      <xdr:col>4</xdr:col>
      <xdr:colOff>1226878</xdr:colOff>
      <xdr:row>7</xdr:row>
      <xdr:rowOff>285751</xdr:rowOff>
    </xdr:to>
    <xdr:sp macro="" textlink="">
      <xdr:nvSpPr>
        <xdr:cNvPr id="23" name="AutoShape 5">
          <a:extLst>
            <a:ext uri="{FF2B5EF4-FFF2-40B4-BE49-F238E27FC236}">
              <a16:creationId xmlns:a16="http://schemas.microsoft.com/office/drawing/2014/main" id="{00000000-0008-0000-0400-000017000000}"/>
            </a:ext>
          </a:extLst>
        </xdr:cNvPr>
        <xdr:cNvSpPr>
          <a:spLocks noChangeArrowheads="1"/>
        </xdr:cNvSpPr>
      </xdr:nvSpPr>
      <xdr:spPr bwMode="auto">
        <a:xfrm flipH="1">
          <a:off x="5965032" y="14037469"/>
          <a:ext cx="1191159" cy="123825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32</xdr:row>
      <xdr:rowOff>83344</xdr:rowOff>
    </xdr:from>
    <xdr:to>
      <xdr:col>4</xdr:col>
      <xdr:colOff>1226878</xdr:colOff>
      <xdr:row>35</xdr:row>
      <xdr:rowOff>285751</xdr:rowOff>
    </xdr:to>
    <xdr:sp macro="" textlink="">
      <xdr:nvSpPr>
        <xdr:cNvPr id="32" name="AutoShape 5">
          <a:extLst>
            <a:ext uri="{FF2B5EF4-FFF2-40B4-BE49-F238E27FC236}">
              <a16:creationId xmlns:a16="http://schemas.microsoft.com/office/drawing/2014/main" id="{00000000-0008-0000-0400-000020000000}"/>
            </a:ext>
          </a:extLst>
        </xdr:cNvPr>
        <xdr:cNvSpPr>
          <a:spLocks noChangeArrowheads="1"/>
        </xdr:cNvSpPr>
      </xdr:nvSpPr>
      <xdr:spPr bwMode="auto">
        <a:xfrm flipH="1">
          <a:off x="6298407" y="4655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24</xdr:row>
      <xdr:rowOff>83344</xdr:rowOff>
    </xdr:from>
    <xdr:to>
      <xdr:col>4</xdr:col>
      <xdr:colOff>1226878</xdr:colOff>
      <xdr:row>27</xdr:row>
      <xdr:rowOff>285751</xdr:rowOff>
    </xdr:to>
    <xdr:sp macro="" textlink="">
      <xdr:nvSpPr>
        <xdr:cNvPr id="34" name="AutoShape 5">
          <a:extLst>
            <a:ext uri="{FF2B5EF4-FFF2-40B4-BE49-F238E27FC236}">
              <a16:creationId xmlns:a16="http://schemas.microsoft.com/office/drawing/2014/main" id="{00000000-0008-0000-0400-000022000000}"/>
            </a:ext>
          </a:extLst>
        </xdr:cNvPr>
        <xdr:cNvSpPr>
          <a:spLocks noChangeArrowheads="1"/>
        </xdr:cNvSpPr>
      </xdr:nvSpPr>
      <xdr:spPr bwMode="auto">
        <a:xfrm flipH="1">
          <a:off x="6298407" y="1607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12</xdr:row>
      <xdr:rowOff>83344</xdr:rowOff>
    </xdr:from>
    <xdr:to>
      <xdr:col>4</xdr:col>
      <xdr:colOff>1226878</xdr:colOff>
      <xdr:row>15</xdr:row>
      <xdr:rowOff>285751</xdr:rowOff>
    </xdr:to>
    <xdr:sp macro="" textlink="">
      <xdr:nvSpPr>
        <xdr:cNvPr id="47" name="AutoShape 5">
          <a:extLst>
            <a:ext uri="{FF2B5EF4-FFF2-40B4-BE49-F238E27FC236}">
              <a16:creationId xmlns:a16="http://schemas.microsoft.com/office/drawing/2014/main" id="{00000000-0008-0000-0400-00002F000000}"/>
            </a:ext>
          </a:extLst>
        </xdr:cNvPr>
        <xdr:cNvSpPr>
          <a:spLocks noChangeArrowheads="1"/>
        </xdr:cNvSpPr>
      </xdr:nvSpPr>
      <xdr:spPr bwMode="auto">
        <a:xfrm flipH="1">
          <a:off x="6298407" y="1607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28</xdr:row>
      <xdr:rowOff>83344</xdr:rowOff>
    </xdr:from>
    <xdr:to>
      <xdr:col>4</xdr:col>
      <xdr:colOff>1226878</xdr:colOff>
      <xdr:row>31</xdr:row>
      <xdr:rowOff>285751</xdr:rowOff>
    </xdr:to>
    <xdr:sp macro="" textlink="">
      <xdr:nvSpPr>
        <xdr:cNvPr id="55" name="AutoShape 5">
          <a:extLst>
            <a:ext uri="{FF2B5EF4-FFF2-40B4-BE49-F238E27FC236}">
              <a16:creationId xmlns:a16="http://schemas.microsoft.com/office/drawing/2014/main" id="{00000000-0008-0000-0400-000037000000}"/>
            </a:ext>
          </a:extLst>
        </xdr:cNvPr>
        <xdr:cNvSpPr>
          <a:spLocks noChangeArrowheads="1"/>
        </xdr:cNvSpPr>
      </xdr:nvSpPr>
      <xdr:spPr bwMode="auto">
        <a:xfrm flipH="1">
          <a:off x="6298407" y="1607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531019</xdr:colOff>
      <xdr:row>5</xdr:row>
      <xdr:rowOff>102395</xdr:rowOff>
    </xdr:from>
    <xdr:to>
      <xdr:col>15</xdr:col>
      <xdr:colOff>221456</xdr:colOff>
      <xdr:row>12</xdr:row>
      <xdr:rowOff>102395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474869" y="1283495"/>
          <a:ext cx="6548437" cy="1466850"/>
        </a:xfrm>
        <a:prstGeom prst="rect">
          <a:avLst/>
        </a:prstGeom>
        <a:solidFill>
          <a:schemeClr val="bg1"/>
        </a:solidFill>
        <a:ln cmpd="thinThick">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b="1">
              <a:solidFill>
                <a:srgbClr val="FF0000"/>
              </a:solidFill>
            </a:rPr>
            <a:t>※</a:t>
          </a:r>
          <a:r>
            <a:rPr kumimoji="1" lang="ja-JP" altLang="en-US" sz="2000" b="1">
              <a:solidFill>
                <a:srgbClr val="FF0000"/>
              </a:solidFill>
            </a:rPr>
            <a:t>注意</a:t>
          </a:r>
          <a:endParaRPr kumimoji="1" lang="en-US" altLang="ja-JP" sz="2000" b="1">
            <a:solidFill>
              <a:srgbClr val="FF0000"/>
            </a:solidFill>
          </a:endParaRPr>
        </a:p>
        <a:p>
          <a:pPr algn="l"/>
          <a:r>
            <a:rPr kumimoji="1" lang="ja-JP" altLang="en-US" sz="2000" b="1">
              <a:solidFill>
                <a:srgbClr val="FF0000"/>
              </a:solidFill>
            </a:rPr>
            <a:t>　　担保権の設定がない場合であっても，</a:t>
          </a:r>
          <a:endParaRPr kumimoji="1" lang="en-US" altLang="ja-JP" sz="2000" b="1">
            <a:solidFill>
              <a:srgbClr val="FF0000"/>
            </a:solidFill>
          </a:endParaRPr>
        </a:p>
        <a:p>
          <a:pPr algn="l"/>
          <a:r>
            <a:rPr kumimoji="1" lang="ja-JP" altLang="en-US" sz="2000" b="1">
              <a:solidFill>
                <a:srgbClr val="FF0000"/>
              </a:solidFill>
            </a:rPr>
            <a:t>　　補助金交付申請を行う全ての施設・設備について，</a:t>
          </a:r>
          <a:endParaRPr kumimoji="1" lang="en-US" altLang="ja-JP" sz="2000" b="1">
            <a:solidFill>
              <a:srgbClr val="FF0000"/>
            </a:solidFill>
          </a:endParaRPr>
        </a:p>
        <a:p>
          <a:pPr algn="l"/>
          <a:r>
            <a:rPr kumimoji="1" lang="ja-JP" altLang="en-US" sz="2000" b="1">
              <a:solidFill>
                <a:srgbClr val="FF0000"/>
              </a:solidFill>
            </a:rPr>
            <a:t>　　提出が必要です。</a:t>
          </a:r>
          <a:endParaRPr kumimoji="1" lang="en-US" altLang="ja-JP" sz="20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xdr:colOff>
      <xdr:row>29</xdr:row>
      <xdr:rowOff>95250</xdr:rowOff>
    </xdr:from>
    <xdr:to>
      <xdr:col>8</xdr:col>
      <xdr:colOff>1</xdr:colOff>
      <xdr:row>62</xdr:row>
      <xdr:rowOff>4434</xdr:rowOff>
    </xdr:to>
    <xdr:pic>
      <xdr:nvPicPr>
        <xdr:cNvPr id="2" name="図 1">
          <a:extLst>
            <a:ext uri="{FF2B5EF4-FFF2-40B4-BE49-F238E27FC236}">
              <a16:creationId xmlns:a16="http://schemas.microsoft.com/office/drawing/2014/main" id="{1765C5CE-8257-4CA8-8389-F6691D538B53}"/>
            </a:ext>
          </a:extLst>
        </xdr:cNvPr>
        <xdr:cNvPicPr>
          <a:picLocks noChangeAspect="1"/>
        </xdr:cNvPicPr>
      </xdr:nvPicPr>
      <xdr:blipFill>
        <a:blip xmlns:r="http://schemas.openxmlformats.org/officeDocument/2006/relationships" r:embed="rId1"/>
        <a:stretch>
          <a:fillRect/>
        </a:stretch>
      </xdr:blipFill>
      <xdr:spPr>
        <a:xfrm>
          <a:off x="5610226" y="6762750"/>
          <a:ext cx="5162550" cy="5601407"/>
        </a:xfrm>
        <a:prstGeom prst="rect">
          <a:avLst/>
        </a:prstGeom>
      </xdr:spPr>
    </xdr:pic>
    <xdr:clientData/>
  </xdr:twoCellAnchor>
  <xdr:twoCellAnchor editAs="oneCell">
    <xdr:from>
      <xdr:col>5</xdr:col>
      <xdr:colOff>1</xdr:colOff>
      <xdr:row>25</xdr:row>
      <xdr:rowOff>0</xdr:rowOff>
    </xdr:from>
    <xdr:to>
      <xdr:col>8</xdr:col>
      <xdr:colOff>1</xdr:colOff>
      <xdr:row>30</xdr:row>
      <xdr:rowOff>1006</xdr:rowOff>
    </xdr:to>
    <xdr:pic>
      <xdr:nvPicPr>
        <xdr:cNvPr id="3" name="図 2">
          <a:extLst>
            <a:ext uri="{FF2B5EF4-FFF2-40B4-BE49-F238E27FC236}">
              <a16:creationId xmlns:a16="http://schemas.microsoft.com/office/drawing/2014/main" id="{B2AA79C0-BF94-45A7-9FAC-C2AA83A7CBE3}"/>
            </a:ext>
          </a:extLst>
        </xdr:cNvPr>
        <xdr:cNvPicPr>
          <a:picLocks noChangeAspect="1"/>
        </xdr:cNvPicPr>
      </xdr:nvPicPr>
      <xdr:blipFill>
        <a:blip xmlns:r="http://schemas.openxmlformats.org/officeDocument/2006/relationships" r:embed="rId2"/>
        <a:stretch>
          <a:fillRect/>
        </a:stretch>
      </xdr:blipFill>
      <xdr:spPr>
        <a:xfrm>
          <a:off x="5610226" y="5715000"/>
          <a:ext cx="5162550" cy="85245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17E498-0A4A-4533-A3A1-47386A21A4EA}" name="テーブル1" displayName="テーブル1" ref="B3:B6" totalsRowShown="0">
  <autoFilter ref="B3:B6" xr:uid="{4D58C732-09DB-4D1C-85F7-0ADC8C43CD59}"/>
  <tableColumns count="1">
    <tableColumn id="1" xr3:uid="{DE7440F3-66C3-45E9-8631-49E325998205}" name="事業者区分"/>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632921B-7556-4DAD-AA9E-AC649BD2EE00}" name="テーブル2" displayName="テーブル2" ref="D3:D5" totalsRowShown="0">
  <autoFilter ref="D3:D5" xr:uid="{33C3E317-AA5F-455A-BF1D-5FB79C5B82AF}"/>
  <tableColumns count="1">
    <tableColumn id="1" xr3:uid="{708A407F-0B08-4541-851F-E45BA10F261C}" name="選択肢"/>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F925D1-7F21-46F7-930B-03751C840255}" name="テーブル3" displayName="テーブル3" ref="F3:F24" totalsRowShown="0">
  <autoFilter ref="F3:F24" xr:uid="{54DB732D-EBAF-4585-9C04-DD21885663E6}"/>
  <tableColumns count="1">
    <tableColumn id="1" xr3:uid="{640CE063-3011-40B6-AA7B-C123C98A06A7}" name="業種"/>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A767FA6-88CD-4991-AB26-E63181A05927}" name="テーブル4" displayName="テーブル4" ref="H3:H15" totalsRowShown="0" headerRowCellStyle="標準 2" dataCellStyle="標準 2">
  <autoFilter ref="H3:H15" xr:uid="{62F2E455-854A-41E4-B603-1BAE554832C9}"/>
  <tableColumns count="1">
    <tableColumn id="1" xr3:uid="{5D1997D3-417A-40CC-9B60-D6AEE0E22A81}" name="用途地域" dataCellStyle="標準 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B361352-1CA6-4FE5-8B21-96D1F5537A60}" name="テーブル5" displayName="テーブル5" ref="D7:D9" totalsRowShown="0" headerRowCellStyle="標準 2" dataCellStyle="標準 2">
  <autoFilter ref="D7:D9" xr:uid="{28CFC3A1-AE01-43DB-8644-DA2DBF7F9182}"/>
  <tableColumns count="1">
    <tableColumn id="1" xr3:uid="{0C66FEDF-5005-49A9-AB74-92362E477353}" name="該当" dataCellStyle="標準 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10.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9"/>
  <sheetViews>
    <sheetView tabSelected="1" view="pageBreakPreview" zoomScale="75" zoomScaleNormal="100" zoomScaleSheetLayoutView="75" workbookViewId="0">
      <selection sqref="A1:L1"/>
    </sheetView>
  </sheetViews>
  <sheetFormatPr defaultColWidth="9" defaultRowHeight="17.25"/>
  <cols>
    <col min="1" max="1" width="15" style="2" customWidth="1"/>
    <col min="2" max="2" width="16.25" style="2" customWidth="1"/>
    <col min="3" max="3" width="10.375" style="2" customWidth="1"/>
    <col min="4" max="4" width="15" style="2" customWidth="1"/>
    <col min="5" max="5" width="7.5" style="2" customWidth="1"/>
    <col min="6" max="6" width="15" style="2" customWidth="1"/>
    <col min="7" max="10" width="7.5" style="2" customWidth="1"/>
    <col min="11" max="11" width="15.125" style="2" customWidth="1"/>
    <col min="12" max="12" width="7.5" style="2" customWidth="1"/>
    <col min="13" max="15" width="15.125" style="2" customWidth="1"/>
    <col min="16" max="17" width="10" style="2" customWidth="1"/>
    <col min="18" max="16384" width="9" style="2"/>
  </cols>
  <sheetData>
    <row r="1" spans="1:12" ht="30" customHeight="1">
      <c r="A1" s="190" t="s">
        <v>0</v>
      </c>
      <c r="B1" s="191"/>
      <c r="C1" s="191"/>
      <c r="D1" s="191"/>
      <c r="E1" s="191"/>
      <c r="F1" s="191"/>
      <c r="G1" s="191"/>
      <c r="H1" s="191"/>
      <c r="I1" s="191"/>
      <c r="J1" s="191"/>
      <c r="K1" s="191"/>
      <c r="L1" s="191"/>
    </row>
    <row r="2" spans="1:12" ht="30" customHeight="1">
      <c r="A2" s="192"/>
      <c r="B2" s="193"/>
      <c r="C2" s="193"/>
      <c r="D2" s="193"/>
      <c r="E2" s="193"/>
      <c r="F2" s="193"/>
      <c r="G2" s="193"/>
      <c r="H2" s="193"/>
      <c r="I2" s="193"/>
      <c r="J2" s="193"/>
      <c r="K2" s="193"/>
      <c r="L2" s="193"/>
    </row>
    <row r="3" spans="1:12" ht="18.75" customHeight="1" thickBot="1">
      <c r="A3" s="197" t="s">
        <v>1</v>
      </c>
      <c r="B3" s="198"/>
      <c r="C3" s="198"/>
      <c r="D3" s="198"/>
      <c r="E3" s="198"/>
      <c r="F3" s="198"/>
      <c r="G3" s="198"/>
      <c r="H3" s="198"/>
      <c r="I3" s="198"/>
      <c r="J3" s="198"/>
      <c r="K3" s="198"/>
      <c r="L3" s="198"/>
    </row>
    <row r="4" spans="1:12" ht="30" customHeight="1" thickBot="1">
      <c r="A4" s="3" t="s">
        <v>2</v>
      </c>
      <c r="B4" s="221"/>
      <c r="C4" s="221"/>
      <c r="D4" s="221"/>
      <c r="E4" s="221"/>
      <c r="F4" s="221"/>
      <c r="G4" s="221"/>
      <c r="H4" s="228" t="s">
        <v>3</v>
      </c>
      <c r="I4" s="229"/>
      <c r="J4" s="229"/>
      <c r="K4" s="229"/>
      <c r="L4" s="230"/>
    </row>
    <row r="5" spans="1:12" ht="30" customHeight="1" thickBot="1">
      <c r="A5" s="4" t="s">
        <v>4</v>
      </c>
      <c r="B5" s="222"/>
      <c r="C5" s="222"/>
      <c r="D5" s="222"/>
      <c r="E5" s="222"/>
      <c r="F5" s="222"/>
      <c r="G5" s="222"/>
      <c r="H5" s="223"/>
      <c r="I5" s="224"/>
      <c r="J5" s="224"/>
      <c r="K5" s="224"/>
      <c r="L5" s="225"/>
    </row>
    <row r="6" spans="1:12" ht="30" customHeight="1" thickBot="1">
      <c r="A6" s="5" t="s">
        <v>5</v>
      </c>
      <c r="B6" s="231" t="s">
        <v>6</v>
      </c>
      <c r="C6" s="161"/>
      <c r="D6" s="227" t="s">
        <v>7</v>
      </c>
      <c r="E6" s="231"/>
      <c r="F6" s="231"/>
      <c r="G6" s="231"/>
      <c r="H6" s="231"/>
      <c r="I6" s="231"/>
      <c r="J6" s="231"/>
      <c r="K6" s="231"/>
      <c r="L6" s="231"/>
    </row>
    <row r="7" spans="1:12" ht="30" customHeight="1" thickBot="1">
      <c r="A7" s="6" t="s">
        <v>8</v>
      </c>
      <c r="B7" s="231"/>
      <c r="C7" s="231"/>
      <c r="D7" s="231"/>
      <c r="E7" s="231"/>
      <c r="F7" s="231"/>
      <c r="G7" s="231"/>
      <c r="H7" s="231"/>
      <c r="I7" s="231"/>
      <c r="J7" s="231"/>
      <c r="K7" s="231"/>
      <c r="L7" s="231"/>
    </row>
    <row r="8" spans="1:12" ht="30" customHeight="1" thickBot="1">
      <c r="A8" s="5" t="s">
        <v>9</v>
      </c>
      <c r="B8" s="221"/>
      <c r="C8" s="221"/>
      <c r="D8" s="221"/>
      <c r="E8" s="221"/>
      <c r="F8" s="189" t="s">
        <v>10</v>
      </c>
      <c r="G8" s="176"/>
      <c r="H8" s="161"/>
      <c r="I8" s="226"/>
      <c r="J8" s="226"/>
      <c r="K8" s="226"/>
      <c r="L8" s="227"/>
    </row>
    <row r="9" spans="1:12" ht="30" customHeight="1" thickBot="1">
      <c r="A9" s="203" t="s">
        <v>11</v>
      </c>
      <c r="B9" s="204"/>
      <c r="C9" s="209"/>
      <c r="D9" s="210"/>
      <c r="E9" s="7" t="s">
        <v>12</v>
      </c>
      <c r="F9" s="208" t="s">
        <v>13</v>
      </c>
      <c r="G9" s="176"/>
      <c r="H9" s="205"/>
      <c r="I9" s="206"/>
      <c r="J9" s="206"/>
      <c r="K9" s="206"/>
      <c r="L9" s="207"/>
    </row>
    <row r="10" spans="1:12" ht="30" customHeight="1" thickBot="1">
      <c r="A10" s="5" t="s">
        <v>14</v>
      </c>
      <c r="B10" s="214"/>
      <c r="C10" s="215"/>
      <c r="D10" s="216"/>
      <c r="E10" s="214" t="s">
        <v>15</v>
      </c>
      <c r="F10" s="215"/>
      <c r="G10" s="215"/>
      <c r="H10" s="215"/>
      <c r="I10" s="215"/>
      <c r="J10" s="215"/>
      <c r="K10" s="215"/>
      <c r="L10" s="216"/>
    </row>
    <row r="11" spans="1:12" ht="30" customHeight="1">
      <c r="A11" s="236" t="s">
        <v>16</v>
      </c>
      <c r="B11" s="8" t="s">
        <v>17</v>
      </c>
      <c r="C11" s="217" t="s">
        <v>18</v>
      </c>
      <c r="D11" s="218"/>
      <c r="E11" s="9" t="s">
        <v>7</v>
      </c>
      <c r="F11" s="219"/>
      <c r="G11" s="219"/>
      <c r="H11" s="219"/>
      <c r="I11" s="219"/>
      <c r="J11" s="219"/>
      <c r="K11" s="219"/>
      <c r="L11" s="220"/>
    </row>
    <row r="12" spans="1:12" ht="30" customHeight="1">
      <c r="A12" s="237"/>
      <c r="B12" s="10" t="s">
        <v>19</v>
      </c>
      <c r="C12" s="199"/>
      <c r="D12" s="199"/>
      <c r="E12" s="199"/>
      <c r="F12" s="199"/>
      <c r="G12" s="199"/>
      <c r="H12" s="199"/>
      <c r="I12" s="199"/>
      <c r="J12" s="199"/>
      <c r="K12" s="199"/>
      <c r="L12" s="200"/>
    </row>
    <row r="13" spans="1:12" ht="30" customHeight="1">
      <c r="A13" s="237"/>
      <c r="B13" s="10" t="s">
        <v>20</v>
      </c>
      <c r="C13" s="199"/>
      <c r="D13" s="199"/>
      <c r="E13" s="199"/>
      <c r="F13" s="201" t="s">
        <v>21</v>
      </c>
      <c r="G13" s="202"/>
      <c r="H13" s="211"/>
      <c r="I13" s="212"/>
      <c r="J13" s="212"/>
      <c r="K13" s="212"/>
      <c r="L13" s="213"/>
    </row>
    <row r="14" spans="1:12" ht="30" customHeight="1">
      <c r="A14" s="237"/>
      <c r="B14" s="10" t="s">
        <v>22</v>
      </c>
      <c r="C14" s="199"/>
      <c r="D14" s="199"/>
      <c r="E14" s="199"/>
      <c r="F14" s="201" t="s">
        <v>23</v>
      </c>
      <c r="G14" s="202"/>
      <c r="H14" s="211"/>
      <c r="I14" s="212"/>
      <c r="J14" s="212"/>
      <c r="K14" s="212"/>
      <c r="L14" s="213"/>
    </row>
    <row r="15" spans="1:12" ht="30" customHeight="1" thickBot="1">
      <c r="A15" s="238"/>
      <c r="B15" s="11" t="s">
        <v>24</v>
      </c>
      <c r="C15" s="233"/>
      <c r="D15" s="234"/>
      <c r="E15" s="234"/>
      <c r="F15" s="234"/>
      <c r="G15" s="234"/>
      <c r="H15" s="234"/>
      <c r="I15" s="234"/>
      <c r="J15" s="234"/>
      <c r="K15" s="234"/>
      <c r="L15" s="235"/>
    </row>
    <row r="16" spans="1:12" ht="30" customHeight="1">
      <c r="A16" s="236" t="s">
        <v>25</v>
      </c>
      <c r="B16" s="8" t="s">
        <v>17</v>
      </c>
      <c r="C16" s="217" t="s">
        <v>18</v>
      </c>
      <c r="D16" s="218"/>
      <c r="E16" s="9" t="s">
        <v>7</v>
      </c>
      <c r="F16" s="219"/>
      <c r="G16" s="219"/>
      <c r="H16" s="219"/>
      <c r="I16" s="219"/>
      <c r="J16" s="219"/>
      <c r="K16" s="219"/>
      <c r="L16" s="220"/>
    </row>
    <row r="17" spans="1:12" ht="30" customHeight="1">
      <c r="A17" s="237"/>
      <c r="B17" s="10" t="s">
        <v>19</v>
      </c>
      <c r="C17" s="199"/>
      <c r="D17" s="199"/>
      <c r="E17" s="199"/>
      <c r="F17" s="199"/>
      <c r="G17" s="199"/>
      <c r="H17" s="199"/>
      <c r="I17" s="199"/>
      <c r="J17" s="199"/>
      <c r="K17" s="199"/>
      <c r="L17" s="200"/>
    </row>
    <row r="18" spans="1:12" ht="30" customHeight="1">
      <c r="A18" s="237"/>
      <c r="B18" s="10" t="s">
        <v>20</v>
      </c>
      <c r="C18" s="199"/>
      <c r="D18" s="199"/>
      <c r="E18" s="199"/>
      <c r="F18" s="201" t="s">
        <v>21</v>
      </c>
      <c r="G18" s="202"/>
      <c r="H18" s="211"/>
      <c r="I18" s="212"/>
      <c r="J18" s="212"/>
      <c r="K18" s="212"/>
      <c r="L18" s="213"/>
    </row>
    <row r="19" spans="1:12" ht="30" customHeight="1">
      <c r="A19" s="237"/>
      <c r="B19" s="10" t="s">
        <v>22</v>
      </c>
      <c r="C19" s="199"/>
      <c r="D19" s="199"/>
      <c r="E19" s="199"/>
      <c r="F19" s="201" t="s">
        <v>23</v>
      </c>
      <c r="G19" s="202"/>
      <c r="H19" s="211"/>
      <c r="I19" s="212"/>
      <c r="J19" s="212"/>
      <c r="K19" s="212"/>
      <c r="L19" s="213"/>
    </row>
    <row r="20" spans="1:12" ht="30" customHeight="1" thickBot="1">
      <c r="A20" s="238"/>
      <c r="B20" s="11" t="s">
        <v>24</v>
      </c>
      <c r="C20" s="233"/>
      <c r="D20" s="234"/>
      <c r="E20" s="234"/>
      <c r="F20" s="234"/>
      <c r="G20" s="234"/>
      <c r="H20" s="234"/>
      <c r="I20" s="234"/>
      <c r="J20" s="234"/>
      <c r="K20" s="234"/>
      <c r="L20" s="235"/>
    </row>
    <row r="21" spans="1:12" ht="18.75" customHeight="1">
      <c r="A21" s="232" t="s">
        <v>26</v>
      </c>
      <c r="B21" s="232"/>
      <c r="C21" s="232"/>
      <c r="D21" s="232"/>
      <c r="E21" s="232"/>
      <c r="F21" s="232"/>
      <c r="G21" s="232"/>
      <c r="H21" s="232"/>
      <c r="I21" s="232"/>
      <c r="J21" s="232"/>
      <c r="K21" s="232"/>
      <c r="L21" s="232"/>
    </row>
    <row r="22" spans="1:12" ht="18.75" customHeight="1">
      <c r="A22" s="180" t="s">
        <v>27</v>
      </c>
      <c r="B22" s="181"/>
      <c r="C22" s="181"/>
      <c r="D22" s="181"/>
      <c r="E22" s="181"/>
      <c r="F22" s="181"/>
      <c r="G22" s="181"/>
      <c r="H22" s="181"/>
      <c r="I22" s="181"/>
      <c r="J22" s="181"/>
      <c r="K22" s="181"/>
      <c r="L22" s="181"/>
    </row>
    <row r="23" spans="1:12" ht="18.75" customHeight="1">
      <c r="A23" s="12"/>
      <c r="B23" s="12"/>
    </row>
    <row r="24" spans="1:12" ht="18.75" customHeight="1" thickBot="1">
      <c r="A24" s="251" t="s">
        <v>28</v>
      </c>
      <c r="B24" s="252"/>
      <c r="C24" s="252"/>
      <c r="D24" s="252"/>
      <c r="E24" s="252"/>
      <c r="F24" s="252"/>
      <c r="G24" s="252"/>
      <c r="H24" s="252"/>
      <c r="I24" s="245" t="s">
        <v>29</v>
      </c>
      <c r="J24" s="246"/>
      <c r="K24" s="246"/>
      <c r="L24" s="246"/>
    </row>
    <row r="25" spans="1:12" ht="26.25" customHeight="1" thickBot="1">
      <c r="A25" s="170" t="s">
        <v>30</v>
      </c>
      <c r="B25" s="194"/>
      <c r="C25" s="170" t="s">
        <v>31</v>
      </c>
      <c r="D25" s="194"/>
      <c r="E25" s="170" t="s">
        <v>32</v>
      </c>
      <c r="F25" s="194"/>
      <c r="G25" s="194"/>
      <c r="H25" s="194"/>
      <c r="I25" s="194"/>
      <c r="J25" s="194"/>
      <c r="K25" s="194"/>
      <c r="L25" s="194"/>
    </row>
    <row r="26" spans="1:12" ht="30" customHeight="1">
      <c r="A26" s="239" t="s">
        <v>33</v>
      </c>
      <c r="B26" s="240"/>
      <c r="C26" s="241" t="s">
        <v>34</v>
      </c>
      <c r="D26" s="242"/>
      <c r="E26" s="247" t="s">
        <v>35</v>
      </c>
      <c r="F26" s="248"/>
      <c r="G26" s="248"/>
      <c r="H26" s="248"/>
      <c r="I26" s="248"/>
      <c r="J26" s="248"/>
      <c r="K26" s="248"/>
      <c r="L26" s="242"/>
    </row>
    <row r="27" spans="1:12" ht="30" customHeight="1" thickBot="1">
      <c r="A27" s="195" t="s">
        <v>36</v>
      </c>
      <c r="B27" s="196"/>
      <c r="C27" s="243"/>
      <c r="D27" s="244"/>
      <c r="E27" s="243"/>
      <c r="F27" s="249"/>
      <c r="G27" s="249"/>
      <c r="H27" s="249"/>
      <c r="I27" s="249"/>
      <c r="J27" s="249"/>
      <c r="K27" s="249"/>
      <c r="L27" s="244"/>
    </row>
    <row r="28" spans="1:12" ht="30" customHeight="1" thickBot="1">
      <c r="A28" s="258" t="s">
        <v>37</v>
      </c>
      <c r="B28" s="259"/>
      <c r="C28" s="177" t="s">
        <v>34</v>
      </c>
      <c r="D28" s="176"/>
      <c r="E28" s="175" t="s">
        <v>38</v>
      </c>
      <c r="F28" s="176"/>
      <c r="G28" s="176"/>
      <c r="H28" s="176"/>
      <c r="I28" s="176"/>
      <c r="J28" s="176"/>
      <c r="K28" s="176"/>
      <c r="L28" s="176"/>
    </row>
    <row r="29" spans="1:12" ht="30" customHeight="1" thickBot="1">
      <c r="A29" s="260"/>
      <c r="B29" s="261"/>
      <c r="C29" s="177" t="s">
        <v>34</v>
      </c>
      <c r="D29" s="176"/>
      <c r="E29" s="175" t="s">
        <v>39</v>
      </c>
      <c r="F29" s="176"/>
      <c r="G29" s="176"/>
      <c r="H29" s="176"/>
      <c r="I29" s="176"/>
      <c r="J29" s="176"/>
      <c r="K29" s="176"/>
      <c r="L29" s="176"/>
    </row>
    <row r="30" spans="1:12" ht="30" customHeight="1" thickBot="1">
      <c r="A30" s="263" t="s">
        <v>40</v>
      </c>
      <c r="B30" s="264"/>
      <c r="C30" s="177" t="s">
        <v>34</v>
      </c>
      <c r="D30" s="176"/>
      <c r="E30" s="175" t="s">
        <v>41</v>
      </c>
      <c r="F30" s="176"/>
      <c r="G30" s="176"/>
      <c r="H30" s="176"/>
      <c r="I30" s="176"/>
      <c r="J30" s="176"/>
      <c r="K30" s="176"/>
      <c r="L30" s="176"/>
    </row>
    <row r="31" spans="1:12" ht="30" customHeight="1" thickBot="1">
      <c r="A31" s="262" t="s">
        <v>42</v>
      </c>
      <c r="B31" s="230"/>
      <c r="C31" s="177" t="s">
        <v>34</v>
      </c>
      <c r="D31" s="176"/>
      <c r="E31" s="186" t="s">
        <v>43</v>
      </c>
      <c r="F31" s="187"/>
      <c r="G31" s="187"/>
      <c r="H31" s="187"/>
      <c r="I31" s="187"/>
      <c r="J31" s="187"/>
      <c r="K31" s="187"/>
      <c r="L31" s="188"/>
    </row>
    <row r="32" spans="1:12" ht="18.75" customHeight="1">
      <c r="A32" s="180" t="s">
        <v>44</v>
      </c>
      <c r="B32" s="181"/>
      <c r="C32" s="181"/>
      <c r="D32" s="181"/>
      <c r="E32" s="181"/>
      <c r="F32" s="181"/>
      <c r="G32" s="181"/>
      <c r="H32" s="181"/>
      <c r="I32" s="181"/>
      <c r="J32" s="181"/>
      <c r="K32" s="181"/>
      <c r="L32" s="181"/>
    </row>
    <row r="33" spans="1:12" ht="18.75" customHeight="1">
      <c r="A33" s="13"/>
    </row>
    <row r="34" spans="1:12" ht="18.75" customHeight="1" thickBot="1">
      <c r="A34" s="251" t="s">
        <v>45</v>
      </c>
      <c r="B34" s="252"/>
      <c r="C34" s="252"/>
      <c r="D34" s="252"/>
      <c r="E34" s="252"/>
      <c r="F34" s="252"/>
      <c r="G34" s="252"/>
      <c r="H34" s="252"/>
      <c r="I34" s="245" t="s">
        <v>29</v>
      </c>
      <c r="J34" s="246"/>
      <c r="K34" s="246"/>
      <c r="L34" s="246"/>
    </row>
    <row r="35" spans="1:12" ht="30" customHeight="1" thickBot="1">
      <c r="A35" s="189" t="s">
        <v>46</v>
      </c>
      <c r="B35" s="194"/>
      <c r="C35" s="194"/>
      <c r="D35" s="189" t="s">
        <v>47</v>
      </c>
      <c r="E35" s="194"/>
      <c r="F35" s="253"/>
      <c r="G35" s="189" t="s">
        <v>48</v>
      </c>
      <c r="H35" s="171"/>
      <c r="I35" s="250" t="s">
        <v>49</v>
      </c>
      <c r="J35" s="171"/>
      <c r="K35" s="189" t="s">
        <v>50</v>
      </c>
      <c r="L35" s="171"/>
    </row>
    <row r="36" spans="1:12" ht="30" customHeight="1" thickBot="1">
      <c r="A36" s="14" t="s">
        <v>51</v>
      </c>
      <c r="B36" s="257"/>
      <c r="C36" s="256"/>
      <c r="D36" s="254"/>
      <c r="E36" s="255"/>
      <c r="F36" s="256"/>
      <c r="G36" s="166"/>
      <c r="H36" s="167"/>
      <c r="I36" s="185"/>
      <c r="J36" s="167"/>
      <c r="K36" s="15"/>
      <c r="L36" s="16" t="s">
        <v>52</v>
      </c>
    </row>
    <row r="37" spans="1:12" ht="30" customHeight="1" thickBot="1">
      <c r="A37" s="17" t="s">
        <v>53</v>
      </c>
      <c r="B37" s="159"/>
      <c r="C37" s="160"/>
      <c r="D37" s="164"/>
      <c r="E37" s="165"/>
      <c r="F37" s="160"/>
      <c r="G37" s="168"/>
      <c r="H37" s="169"/>
      <c r="I37" s="172"/>
      <c r="J37" s="169"/>
      <c r="K37" s="18"/>
      <c r="L37" s="19" t="s">
        <v>52</v>
      </c>
    </row>
    <row r="38" spans="1:12" ht="30" customHeight="1" thickBot="1">
      <c r="A38" s="17" t="s">
        <v>54</v>
      </c>
      <c r="B38" s="159"/>
      <c r="C38" s="160"/>
      <c r="D38" s="161"/>
      <c r="E38" s="162"/>
      <c r="F38" s="163"/>
      <c r="G38" s="168"/>
      <c r="H38" s="169"/>
      <c r="I38" s="172"/>
      <c r="J38" s="169"/>
      <c r="K38" s="18"/>
      <c r="L38" s="19" t="s">
        <v>52</v>
      </c>
    </row>
    <row r="39" spans="1:12" ht="30" customHeight="1" thickBot="1">
      <c r="A39" s="17" t="s">
        <v>55</v>
      </c>
      <c r="B39" s="159"/>
      <c r="C39" s="160"/>
      <c r="D39" s="164"/>
      <c r="E39" s="165"/>
      <c r="F39" s="160"/>
      <c r="G39" s="168"/>
      <c r="H39" s="169"/>
      <c r="I39" s="172"/>
      <c r="J39" s="169"/>
      <c r="K39" s="18"/>
      <c r="L39" s="19" t="s">
        <v>52</v>
      </c>
    </row>
    <row r="40" spans="1:12" ht="30" customHeight="1" thickBot="1">
      <c r="A40" s="17" t="s">
        <v>56</v>
      </c>
      <c r="B40" s="159"/>
      <c r="C40" s="160"/>
      <c r="D40" s="164"/>
      <c r="E40" s="165"/>
      <c r="F40" s="160"/>
      <c r="G40" s="168"/>
      <c r="H40" s="169"/>
      <c r="I40" s="172"/>
      <c r="J40" s="169"/>
      <c r="K40" s="18"/>
      <c r="L40" s="19" t="s">
        <v>52</v>
      </c>
    </row>
    <row r="41" spans="1:12" ht="30" customHeight="1" thickBot="1">
      <c r="A41" s="20" t="s">
        <v>57</v>
      </c>
      <c r="B41" s="182" t="s">
        <v>58</v>
      </c>
      <c r="C41" s="183"/>
      <c r="D41" s="183"/>
      <c r="E41" s="183"/>
      <c r="F41" s="183"/>
      <c r="G41" s="183"/>
      <c r="H41" s="183"/>
      <c r="I41" s="183"/>
      <c r="J41" s="184"/>
      <c r="K41" s="21"/>
      <c r="L41" s="22" t="s">
        <v>52</v>
      </c>
    </row>
    <row r="42" spans="1:12" ht="30" customHeight="1" thickBot="1">
      <c r="A42" s="170" t="s">
        <v>59</v>
      </c>
      <c r="B42" s="171"/>
      <c r="C42" s="171"/>
      <c r="D42" s="171"/>
      <c r="E42" s="171"/>
      <c r="F42" s="171"/>
      <c r="G42" s="171"/>
      <c r="H42" s="171"/>
      <c r="I42" s="171"/>
      <c r="J42" s="171"/>
      <c r="K42" s="118">
        <f>SUM(K36:K41)</f>
        <v>0</v>
      </c>
      <c r="L42" s="119" t="s">
        <v>52</v>
      </c>
    </row>
    <row r="43" spans="1:12" ht="18.75" customHeight="1">
      <c r="A43" s="178" t="s">
        <v>60</v>
      </c>
      <c r="B43" s="179"/>
      <c r="C43" s="179"/>
      <c r="D43" s="179"/>
      <c r="E43" s="179"/>
      <c r="F43" s="179"/>
      <c r="G43" s="179"/>
      <c r="H43" s="179"/>
      <c r="I43" s="179"/>
      <c r="J43" s="179"/>
      <c r="K43" s="179"/>
      <c r="L43" s="179"/>
    </row>
    <row r="44" spans="1:12" ht="18.75" customHeight="1">
      <c r="A44" s="180" t="s">
        <v>61</v>
      </c>
      <c r="B44" s="174"/>
      <c r="C44" s="174"/>
      <c r="D44" s="174"/>
      <c r="E44" s="174"/>
      <c r="F44" s="174"/>
      <c r="G44" s="174"/>
      <c r="H44" s="174"/>
      <c r="I44" s="174"/>
      <c r="J44" s="174"/>
      <c r="K44" s="174"/>
      <c r="L44" s="174"/>
    </row>
    <row r="45" spans="1:12" ht="18.75" customHeight="1">
      <c r="A45" s="180" t="s">
        <v>62</v>
      </c>
      <c r="B45" s="174"/>
      <c r="C45" s="174"/>
      <c r="D45" s="174"/>
      <c r="E45" s="174"/>
      <c r="F45" s="174"/>
      <c r="G45" s="174"/>
      <c r="H45" s="174"/>
      <c r="I45" s="174"/>
      <c r="J45" s="174"/>
      <c r="K45" s="174"/>
      <c r="L45" s="174"/>
    </row>
    <row r="46" spans="1:12" ht="18.75" customHeight="1">
      <c r="A46" s="173"/>
      <c r="B46" s="174"/>
      <c r="C46" s="174"/>
      <c r="D46" s="174"/>
      <c r="E46" s="174"/>
      <c r="F46" s="174"/>
      <c r="G46" s="174"/>
      <c r="H46" s="174"/>
      <c r="I46" s="174"/>
      <c r="J46" s="174"/>
      <c r="K46" s="174"/>
      <c r="L46" s="174"/>
    </row>
    <row r="47" spans="1:12" ht="18.75" customHeight="1">
      <c r="A47" s="13"/>
    </row>
    <row r="48" spans="1:12"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sheetData>
  <mergeCells count="97">
    <mergeCell ref="A24:H24"/>
    <mergeCell ref="A35:C35"/>
    <mergeCell ref="B37:C37"/>
    <mergeCell ref="B36:C36"/>
    <mergeCell ref="A28:B29"/>
    <mergeCell ref="A31:B31"/>
    <mergeCell ref="C31:D31"/>
    <mergeCell ref="C28:D28"/>
    <mergeCell ref="A30:B30"/>
    <mergeCell ref="I35:J35"/>
    <mergeCell ref="A34:H34"/>
    <mergeCell ref="I34:L34"/>
    <mergeCell ref="D35:F35"/>
    <mergeCell ref="D36:F36"/>
    <mergeCell ref="A21:L21"/>
    <mergeCell ref="C15:L15"/>
    <mergeCell ref="C20:L20"/>
    <mergeCell ref="A16:A20"/>
    <mergeCell ref="A26:B26"/>
    <mergeCell ref="C25:D25"/>
    <mergeCell ref="C26:D27"/>
    <mergeCell ref="H19:L19"/>
    <mergeCell ref="A25:B25"/>
    <mergeCell ref="A11:A15"/>
    <mergeCell ref="I24:L24"/>
    <mergeCell ref="F18:G18"/>
    <mergeCell ref="C19:E19"/>
    <mergeCell ref="F19:G19"/>
    <mergeCell ref="A22:L22"/>
    <mergeCell ref="E26:L27"/>
    <mergeCell ref="B4:G4"/>
    <mergeCell ref="B5:G5"/>
    <mergeCell ref="H5:L5"/>
    <mergeCell ref="H8:L8"/>
    <mergeCell ref="F8:G8"/>
    <mergeCell ref="H4:L4"/>
    <mergeCell ref="D6:L6"/>
    <mergeCell ref="B6:C6"/>
    <mergeCell ref="B7:L7"/>
    <mergeCell ref="B8:E8"/>
    <mergeCell ref="C9:D9"/>
    <mergeCell ref="H14:L14"/>
    <mergeCell ref="H18:L18"/>
    <mergeCell ref="B10:D10"/>
    <mergeCell ref="E10:L10"/>
    <mergeCell ref="C17:L17"/>
    <mergeCell ref="C18:E18"/>
    <mergeCell ref="C11:D11"/>
    <mergeCell ref="F11:L11"/>
    <mergeCell ref="C16:D16"/>
    <mergeCell ref="F16:L16"/>
    <mergeCell ref="H13:L13"/>
    <mergeCell ref="A1:L1"/>
    <mergeCell ref="A2:L2"/>
    <mergeCell ref="E25:L25"/>
    <mergeCell ref="E28:L28"/>
    <mergeCell ref="E29:L29"/>
    <mergeCell ref="C29:D29"/>
    <mergeCell ref="A27:B27"/>
    <mergeCell ref="A3:L3"/>
    <mergeCell ref="C12:L12"/>
    <mergeCell ref="C13:E13"/>
    <mergeCell ref="C14:E14"/>
    <mergeCell ref="F13:G13"/>
    <mergeCell ref="F14:G14"/>
    <mergeCell ref="A9:B9"/>
    <mergeCell ref="H9:L9"/>
    <mergeCell ref="F9:G9"/>
    <mergeCell ref="A46:L46"/>
    <mergeCell ref="E30:L30"/>
    <mergeCell ref="C30:D30"/>
    <mergeCell ref="A43:L43"/>
    <mergeCell ref="A44:L44"/>
    <mergeCell ref="A45:L45"/>
    <mergeCell ref="A32:L32"/>
    <mergeCell ref="B41:J41"/>
    <mergeCell ref="I36:J36"/>
    <mergeCell ref="I37:J37"/>
    <mergeCell ref="I38:J38"/>
    <mergeCell ref="I39:J39"/>
    <mergeCell ref="E31:L31"/>
    <mergeCell ref="G35:H35"/>
    <mergeCell ref="K35:L35"/>
    <mergeCell ref="D40:F40"/>
    <mergeCell ref="A42:J42"/>
    <mergeCell ref="G40:H40"/>
    <mergeCell ref="B40:C40"/>
    <mergeCell ref="I40:J40"/>
    <mergeCell ref="B39:C39"/>
    <mergeCell ref="B38:C38"/>
    <mergeCell ref="D38:F38"/>
    <mergeCell ref="D39:F39"/>
    <mergeCell ref="G36:H36"/>
    <mergeCell ref="G37:H37"/>
    <mergeCell ref="G38:H38"/>
    <mergeCell ref="G39:H39"/>
    <mergeCell ref="D37:F37"/>
  </mergeCells>
  <phoneticPr fontId="2"/>
  <dataValidations count="2">
    <dataValidation type="list" allowBlank="1" showInputMessage="1" showErrorMessage="1" sqref="G36:J40" xr:uid="{00000000-0002-0000-0000-000000000000}">
      <formula1>"○,×"</formula1>
    </dataValidation>
    <dataValidation type="list" allowBlank="1" showInputMessage="1" showErrorMessage="1" sqref="B10:D10" xr:uid="{654E5755-0279-4254-9646-3F420FCCC0F7}">
      <formula1>" ,個人事業主,小規模企業,中小企業,中堅企業,みなし中堅企業,その他"</formula1>
    </dataValidation>
  </dataValidations>
  <pageMargins left="0.9055118110236221" right="0.51181102362204722" top="0.55118110236220474" bottom="0.55118110236220474" header="0.31496062992125984" footer="0.31496062992125984"/>
  <pageSetup paperSize="9" scale="68" orientation="portrait" r:id="rId1"/>
  <headerFooter differentFirst="1"/>
  <extLst>
    <ext xmlns:x14="http://schemas.microsoft.com/office/spreadsheetml/2009/9/main" uri="{CCE6A557-97BC-4b89-ADB6-D9C93CAAB3DF}">
      <x14:dataValidations xmlns:xm="http://schemas.microsoft.com/office/excel/2006/main" count="1">
        <x14:dataValidation type="list" showInputMessage="1" showErrorMessage="1" xr:uid="{00000000-0002-0000-0000-000001000000}">
          <x14:formula1>
            <xm:f>リスト!$F$4:$F$24</xm:f>
          </x14:formula1>
          <xm:sqref>B8:E8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40FB7-2325-4560-BA40-BA5E39DF158E}">
  <dimension ref="B3:H24"/>
  <sheetViews>
    <sheetView zoomScale="115" zoomScaleNormal="115" workbookViewId="0"/>
  </sheetViews>
  <sheetFormatPr defaultColWidth="9" defaultRowHeight="13.5"/>
  <cols>
    <col min="1" max="1" width="9" style="1"/>
    <col min="2" max="2" width="37.625" style="1" bestFit="1" customWidth="1"/>
    <col min="3" max="5" width="9" style="1"/>
    <col min="6" max="6" width="35.25" style="1" bestFit="1" customWidth="1"/>
    <col min="7" max="7" width="9" style="1"/>
    <col min="8" max="8" width="23.5" style="1" bestFit="1" customWidth="1"/>
    <col min="9" max="16384" width="9" style="1"/>
  </cols>
  <sheetData>
    <row r="3" spans="2:8">
      <c r="B3" s="1" t="s">
        <v>258</v>
      </c>
      <c r="D3" s="1" t="s">
        <v>259</v>
      </c>
      <c r="F3" s="1" t="s">
        <v>260</v>
      </c>
      <c r="H3" s="1" t="s">
        <v>261</v>
      </c>
    </row>
    <row r="4" spans="2:8">
      <c r="B4" s="1" t="s">
        <v>262</v>
      </c>
      <c r="D4" s="1" t="s">
        <v>263</v>
      </c>
      <c r="H4" s="1" t="s">
        <v>264</v>
      </c>
    </row>
    <row r="5" spans="2:8">
      <c r="B5" s="1" t="s">
        <v>265</v>
      </c>
      <c r="D5" s="1" t="s">
        <v>266</v>
      </c>
      <c r="F5" s="1" t="s">
        <v>267</v>
      </c>
      <c r="H5" s="1" t="s">
        <v>268</v>
      </c>
    </row>
    <row r="6" spans="2:8">
      <c r="B6" s="1" t="s">
        <v>269</v>
      </c>
      <c r="F6" s="1" t="s">
        <v>270</v>
      </c>
      <c r="H6" s="1" t="s">
        <v>271</v>
      </c>
    </row>
    <row r="7" spans="2:8">
      <c r="D7" s="1" t="s">
        <v>272</v>
      </c>
      <c r="F7" s="1" t="s">
        <v>273</v>
      </c>
      <c r="H7" s="1" t="s">
        <v>274</v>
      </c>
    </row>
    <row r="8" spans="2:8">
      <c r="D8" s="1" t="s">
        <v>275</v>
      </c>
      <c r="F8" s="1" t="s">
        <v>276</v>
      </c>
      <c r="H8" s="1" t="s">
        <v>277</v>
      </c>
    </row>
    <row r="9" spans="2:8">
      <c r="D9" s="1" t="s">
        <v>278</v>
      </c>
      <c r="F9" s="1" t="s">
        <v>279</v>
      </c>
      <c r="H9" s="1" t="s">
        <v>280</v>
      </c>
    </row>
    <row r="10" spans="2:8">
      <c r="F10" s="1" t="s">
        <v>281</v>
      </c>
      <c r="H10" s="1" t="s">
        <v>282</v>
      </c>
    </row>
    <row r="11" spans="2:8">
      <c r="F11" s="1" t="s">
        <v>283</v>
      </c>
      <c r="H11" s="1" t="s">
        <v>284</v>
      </c>
    </row>
    <row r="12" spans="2:8">
      <c r="F12" s="1" t="s">
        <v>285</v>
      </c>
      <c r="H12" s="1" t="s">
        <v>286</v>
      </c>
    </row>
    <row r="13" spans="2:8">
      <c r="F13" s="1" t="s">
        <v>287</v>
      </c>
      <c r="H13" s="1" t="s">
        <v>288</v>
      </c>
    </row>
    <row r="14" spans="2:8">
      <c r="F14" s="1" t="s">
        <v>289</v>
      </c>
      <c r="H14" s="1" t="s">
        <v>290</v>
      </c>
    </row>
    <row r="15" spans="2:8">
      <c r="F15" s="1" t="s">
        <v>291</v>
      </c>
      <c r="H15" s="1" t="s">
        <v>292</v>
      </c>
    </row>
    <row r="16" spans="2:8">
      <c r="F16" s="1" t="s">
        <v>293</v>
      </c>
    </row>
    <row r="17" spans="6:6">
      <c r="F17" s="1" t="s">
        <v>294</v>
      </c>
    </row>
    <row r="18" spans="6:6">
      <c r="F18" s="1" t="s">
        <v>295</v>
      </c>
    </row>
    <row r="19" spans="6:6">
      <c r="F19" s="1" t="s">
        <v>296</v>
      </c>
    </row>
    <row r="20" spans="6:6">
      <c r="F20" s="1" t="s">
        <v>297</v>
      </c>
    </row>
    <row r="21" spans="6:6">
      <c r="F21" s="1" t="s">
        <v>298</v>
      </c>
    </row>
    <row r="22" spans="6:6">
      <c r="F22" s="1" t="s">
        <v>299</v>
      </c>
    </row>
    <row r="23" spans="6:6">
      <c r="F23" s="1" t="s">
        <v>300</v>
      </c>
    </row>
    <row r="24" spans="6:6">
      <c r="F24" s="1" t="s">
        <v>301</v>
      </c>
    </row>
  </sheetData>
  <phoneticPr fontId="2"/>
  <pageMargins left="0.7" right="0.7" top="0.75" bottom="0.75" header="0.3" footer="0.3"/>
  <pageSetup paperSize="9" orientation="portrait" verticalDpi="0" r:id="rId1"/>
  <drawing r:id="rId2"/>
  <tableParts count="5">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CF11A-DD47-46CD-8439-063D5866B398}">
  <sheetPr>
    <pageSetUpPr fitToPage="1"/>
  </sheetPr>
  <dimension ref="A1:O66"/>
  <sheetViews>
    <sheetView view="pageBreakPreview" zoomScale="70" zoomScaleNormal="75" zoomScaleSheetLayoutView="70" workbookViewId="0">
      <selection activeCell="I18" sqref="I18"/>
    </sheetView>
  </sheetViews>
  <sheetFormatPr defaultColWidth="9" defaultRowHeight="17.25"/>
  <cols>
    <col min="1" max="1" width="21.875" style="2" customWidth="1"/>
    <col min="2" max="2" width="15.625" style="2" customWidth="1"/>
    <col min="3" max="3" width="8.125" style="2" customWidth="1"/>
    <col min="4" max="4" width="15.625" style="2" customWidth="1"/>
    <col min="5" max="5" width="8.125" style="2" customWidth="1"/>
    <col min="6" max="6" width="15.625" style="2" customWidth="1"/>
    <col min="7" max="7" width="2.75" style="2" customWidth="1"/>
    <col min="8" max="8" width="10" style="2" customWidth="1"/>
    <col min="9" max="9" width="15.625" style="2" customWidth="1"/>
    <col min="10" max="10" width="8.125" style="2" customWidth="1"/>
    <col min="11" max="13" width="15.125" style="2" customWidth="1"/>
    <col min="14" max="15" width="10" style="2" customWidth="1"/>
    <col min="16" max="16384" width="9" style="2"/>
  </cols>
  <sheetData>
    <row r="1" spans="1:15" s="44" customFormat="1" ht="27" customHeight="1" thickBot="1">
      <c r="A1" s="265" t="s">
        <v>63</v>
      </c>
      <c r="B1" s="266"/>
      <c r="C1" s="266"/>
      <c r="D1" s="266"/>
      <c r="E1" s="266"/>
      <c r="F1" s="266"/>
      <c r="G1" s="266"/>
      <c r="H1" s="266"/>
      <c r="I1" s="266"/>
      <c r="J1" s="266"/>
      <c r="O1" s="45"/>
    </row>
    <row r="2" spans="1:15" ht="117" customHeight="1" thickBot="1">
      <c r="A2" s="149" t="s">
        <v>64</v>
      </c>
      <c r="B2" s="277"/>
      <c r="C2" s="278"/>
      <c r="D2" s="278"/>
      <c r="E2" s="278"/>
      <c r="F2" s="278"/>
      <c r="G2" s="278"/>
      <c r="H2" s="278"/>
      <c r="I2" s="278"/>
      <c r="J2" s="279"/>
      <c r="K2" s="46"/>
    </row>
    <row r="3" spans="1:15" ht="39.950000000000003" customHeight="1">
      <c r="A3" s="269" t="s">
        <v>65</v>
      </c>
      <c r="B3" s="286" t="s">
        <v>66</v>
      </c>
      <c r="C3" s="287"/>
      <c r="D3" s="287"/>
      <c r="E3" s="287"/>
      <c r="F3" s="287"/>
      <c r="G3" s="287"/>
      <c r="H3" s="287"/>
      <c r="I3" s="287"/>
      <c r="J3" s="288"/>
    </row>
    <row r="4" spans="1:15" ht="39.950000000000003" customHeight="1">
      <c r="A4" s="270"/>
      <c r="B4" s="271" t="s">
        <v>67</v>
      </c>
      <c r="C4" s="272"/>
      <c r="D4" s="272"/>
      <c r="E4" s="272"/>
      <c r="F4" s="272"/>
      <c r="G4" s="272"/>
      <c r="H4" s="272"/>
      <c r="I4" s="272"/>
      <c r="J4" s="273"/>
    </row>
    <row r="5" spans="1:15" ht="39.950000000000003" customHeight="1">
      <c r="A5" s="270"/>
      <c r="B5" s="271" t="s">
        <v>68</v>
      </c>
      <c r="C5" s="272"/>
      <c r="D5" s="272"/>
      <c r="E5" s="272"/>
      <c r="F5" s="272"/>
      <c r="G5" s="272"/>
      <c r="H5" s="272"/>
      <c r="I5" s="272"/>
      <c r="J5" s="273"/>
    </row>
    <row r="6" spans="1:15" ht="39.950000000000003" customHeight="1">
      <c r="A6" s="270"/>
      <c r="B6" s="274" t="s">
        <v>69</v>
      </c>
      <c r="C6" s="275"/>
      <c r="D6" s="275"/>
      <c r="E6" s="275"/>
      <c r="F6" s="275"/>
      <c r="G6" s="275"/>
      <c r="H6" s="275"/>
      <c r="I6" s="275"/>
      <c r="J6" s="276"/>
      <c r="K6" s="46"/>
    </row>
    <row r="7" spans="1:15" ht="39.950000000000003" customHeight="1" thickBot="1">
      <c r="A7" s="270"/>
      <c r="B7" s="283" t="s">
        <v>70</v>
      </c>
      <c r="C7" s="284"/>
      <c r="D7" s="284"/>
      <c r="E7" s="284"/>
      <c r="F7" s="284"/>
      <c r="G7" s="284"/>
      <c r="H7" s="284"/>
      <c r="I7" s="284"/>
      <c r="J7" s="285"/>
    </row>
    <row r="8" spans="1:15" ht="78" customHeight="1" thickBot="1">
      <c r="A8" s="148" t="s">
        <v>71</v>
      </c>
      <c r="B8" s="292"/>
      <c r="C8" s="293"/>
      <c r="D8" s="293"/>
      <c r="E8" s="293"/>
      <c r="F8" s="293"/>
      <c r="G8" s="293"/>
      <c r="H8" s="293"/>
      <c r="I8" s="293"/>
      <c r="J8" s="294"/>
    </row>
    <row r="9" spans="1:15" ht="45" customHeight="1" thickBot="1">
      <c r="A9" s="147" t="s">
        <v>72</v>
      </c>
      <c r="B9" s="146"/>
      <c r="C9" s="145" t="s">
        <v>73</v>
      </c>
      <c r="D9" s="289" t="s">
        <v>74</v>
      </c>
      <c r="E9" s="290"/>
      <c r="F9" s="290"/>
      <c r="G9" s="290"/>
      <c r="H9" s="290"/>
      <c r="I9" s="290"/>
      <c r="J9" s="291"/>
    </row>
    <row r="10" spans="1:15" ht="26.25" customHeight="1" thickBot="1">
      <c r="A10" s="320" t="s">
        <v>75</v>
      </c>
      <c r="B10" s="144" t="s">
        <v>76</v>
      </c>
      <c r="C10" s="297" t="s">
        <v>77</v>
      </c>
      <c r="D10" s="298"/>
      <c r="E10" s="298"/>
      <c r="F10" s="299"/>
      <c r="G10" s="300" t="s">
        <v>78</v>
      </c>
      <c r="H10" s="301"/>
      <c r="I10" s="307" t="s">
        <v>79</v>
      </c>
      <c r="J10" s="308"/>
    </row>
    <row r="11" spans="1:15" ht="109.5" customHeight="1">
      <c r="A11" s="321"/>
      <c r="B11" s="309" t="s">
        <v>80</v>
      </c>
      <c r="C11" s="310"/>
      <c r="D11" s="310"/>
      <c r="E11" s="310"/>
      <c r="F11" s="310"/>
      <c r="G11" s="310"/>
      <c r="H11" s="310"/>
      <c r="I11" s="310"/>
      <c r="J11" s="311"/>
    </row>
    <row r="12" spans="1:15" ht="91.5" customHeight="1">
      <c r="A12" s="321"/>
      <c r="B12" s="312"/>
      <c r="C12" s="313"/>
      <c r="D12" s="313"/>
      <c r="E12" s="313"/>
      <c r="F12" s="313"/>
      <c r="G12" s="313"/>
      <c r="H12" s="313"/>
      <c r="I12" s="313"/>
      <c r="J12" s="314"/>
    </row>
    <row r="13" spans="1:15" ht="73.5" customHeight="1">
      <c r="A13" s="321"/>
      <c r="B13" s="312"/>
      <c r="C13" s="313"/>
      <c r="D13" s="313"/>
      <c r="E13" s="313"/>
      <c r="F13" s="313"/>
      <c r="G13" s="313"/>
      <c r="H13" s="313"/>
      <c r="I13" s="313"/>
      <c r="J13" s="314"/>
    </row>
    <row r="14" spans="1:15" ht="24.75" customHeight="1">
      <c r="A14" s="321"/>
      <c r="B14" s="295" t="s">
        <v>81</v>
      </c>
      <c r="C14" s="267"/>
      <c r="D14" s="267"/>
      <c r="E14" s="267"/>
      <c r="F14" s="267"/>
      <c r="G14" s="267"/>
      <c r="H14" s="267"/>
      <c r="I14" s="267"/>
      <c r="J14" s="296"/>
    </row>
    <row r="15" spans="1:15" ht="24.75" customHeight="1" thickBot="1">
      <c r="A15" s="322"/>
      <c r="B15" s="317" t="s">
        <v>82</v>
      </c>
      <c r="C15" s="318"/>
      <c r="D15" s="318"/>
      <c r="E15" s="318"/>
      <c r="F15" s="318"/>
      <c r="G15" s="318"/>
      <c r="H15" s="318"/>
      <c r="I15" s="318"/>
      <c r="J15" s="319"/>
    </row>
    <row r="16" spans="1:15" ht="105" customHeight="1" thickBot="1">
      <c r="A16" s="143" t="s">
        <v>83</v>
      </c>
      <c r="B16" s="282" t="s">
        <v>84</v>
      </c>
      <c r="C16" s="278"/>
      <c r="D16" s="278"/>
      <c r="E16" s="278"/>
      <c r="F16" s="278"/>
      <c r="G16" s="278"/>
      <c r="H16" s="278"/>
      <c r="I16" s="278"/>
      <c r="J16" s="279"/>
    </row>
    <row r="17" spans="1:10" ht="44.25" customHeight="1" thickBot="1">
      <c r="A17" s="142" t="s">
        <v>85</v>
      </c>
      <c r="B17" s="305" t="s">
        <v>86</v>
      </c>
      <c r="C17" s="306"/>
      <c r="D17" s="302" t="s">
        <v>87</v>
      </c>
      <c r="E17" s="303"/>
      <c r="F17" s="302" t="s">
        <v>88</v>
      </c>
      <c r="G17" s="303"/>
      <c r="H17" s="303"/>
      <c r="I17" s="315" t="s">
        <v>89</v>
      </c>
      <c r="J17" s="316"/>
    </row>
    <row r="18" spans="1:10" ht="44.25" customHeight="1" thickBot="1">
      <c r="A18" s="142" t="s">
        <v>90</v>
      </c>
      <c r="B18" s="141" t="str">
        <f>IF('５（１）－イ　施設の事業費'!E38&lt;&gt;"",'５（１）－イ　施設の事業費'!E38,IF('５（３）施設・設備の内訳なし'!F32&lt;&gt;"",'５（３）施設・設備の内訳なし'!F32,""))</f>
        <v/>
      </c>
      <c r="C18" s="140" t="s">
        <v>91</v>
      </c>
      <c r="D18" s="141" t="str">
        <f>IF('５（１）－イ　施設の事業費'!F38&lt;&gt;"",'５（１）－イ　施設の事業費'!F38,IF('５（３）施設・設備の内訳なし'!G32&lt;&gt;"",'５（３）施設・設備の内訳なし'!G32,""))</f>
        <v/>
      </c>
      <c r="E18" s="140" t="s">
        <v>91</v>
      </c>
      <c r="F18" s="304" t="str">
        <f>IF('５（１）－イ　施設の事業費'!G38&lt;&gt;"",'５（１）－イ　施設の事業費'!G38,IF('５（３）施設・設備の内訳なし'!H32&lt;&gt;"",'５（３）施設・設備の内訳なし'!H32,""))</f>
        <v/>
      </c>
      <c r="G18" s="281"/>
      <c r="H18" s="140" t="s">
        <v>91</v>
      </c>
      <c r="I18" s="139" t="str">
        <f>IF('５（１）－イ　施設の事業費'!H38&lt;&gt;"",'５（１）－イ　施設の事業費'!H38,IF('５（３）施設・設備の内訳なし'!I32&lt;&gt;"",'５（３）施設・設備の内訳なし'!I32,""))</f>
        <v/>
      </c>
      <c r="J18" s="138" t="s">
        <v>92</v>
      </c>
    </row>
    <row r="19" spans="1:10" ht="44.25" customHeight="1" thickBot="1">
      <c r="A19" s="142" t="s">
        <v>93</v>
      </c>
      <c r="B19" s="141" t="str">
        <f>IF('５（２）－イ　設備の事業費'!E37&lt;&gt;"",'５（２）－イ　設備の事業費'!E37,IF('５（３）施設・設備の内訳なし'!F33&lt;&gt;"",'５（３）施設・設備の内訳なし'!F33,""))</f>
        <v/>
      </c>
      <c r="C19" s="140" t="s">
        <v>91</v>
      </c>
      <c r="D19" s="141" t="str">
        <f>IF('５（２）－イ　設備の事業費'!F37&lt;&gt;"",'５（２）－イ　設備の事業費'!F37,IF('５（３）施設・設備の内訳なし'!G33&lt;&gt;"",'５（３）施設・設備の内訳なし'!G33,""))</f>
        <v/>
      </c>
      <c r="E19" s="140" t="s">
        <v>91</v>
      </c>
      <c r="F19" s="304" t="str">
        <f>IF('５（２）－イ　設備の事業費'!G37&lt;&gt;"",'５（２）－イ　設備の事業費'!G37,IF('５（３）施設・設備の内訳なし'!H33&lt;&gt;"",'５（３）施設・設備の内訳なし'!H33,""))</f>
        <v/>
      </c>
      <c r="G19" s="281"/>
      <c r="H19" s="140" t="s">
        <v>91</v>
      </c>
      <c r="I19" s="139" t="str">
        <f>IF('５（２）－イ　設備の事業費'!H37&lt;&gt;"",'５（２）－イ　設備の事業費'!H37,IF('５（３）施設・設備の内訳なし'!I33&lt;&gt;"",'５（３）施設・設備の内訳なし'!I33,""))</f>
        <v/>
      </c>
      <c r="J19" s="138" t="s">
        <v>92</v>
      </c>
    </row>
    <row r="20" spans="1:10" s="47" customFormat="1" ht="44.25" customHeight="1" thickBot="1">
      <c r="A20" s="137" t="s">
        <v>94</v>
      </c>
      <c r="B20" s="135" t="str">
        <f>IF(AND('５（１）－イ　施設の事業費'!E39&lt;&gt;"",'５（２）－イ　設備の事業費'!E38&lt;&gt;""),'５（１）－イ　施設の事業費'!E39+'５（２）－イ　設備の事業費'!E38,IF('５（１）－イ　施設の事業費'!E39&lt;&gt;"",'５（１）－イ　施設の事業費'!E39,IF('５（２）－イ　設備の事業費'!E38&lt;&gt;"",'５（２）－イ　設備の事業費'!E38,IF('５（３）施設・設備の内訳なし'!F34&lt;&gt;0,'５（３）施設・設備の内訳なし'!F34,""))))</f>
        <v/>
      </c>
      <c r="C20" s="134" t="s">
        <v>91</v>
      </c>
      <c r="D20" s="135" t="str">
        <f>IF(AND('５（１）－イ　施設の事業費'!F39&lt;&gt;"",'５（２）－イ　設備の事業費'!F38&lt;&gt;""),'５（１）－イ　施設の事業費'!F39+'５（２）－イ　設備の事業費'!F38,IF('５（１）－イ　施設の事業費'!F39&lt;&gt;"",'５（１）－イ　施設の事業費'!F39,IF('５（２）－イ　設備の事業費'!F38&lt;&gt;"",'５（２）－イ　設備の事業費'!F38,IF('５（３）施設・設備の内訳なし'!G34&lt;&gt;0,'５（３）施設・設備の内訳なし'!G34,""))))</f>
        <v/>
      </c>
      <c r="E20" s="134" t="s">
        <v>91</v>
      </c>
      <c r="F20" s="280" t="str">
        <f>IF(AND('５（１）－イ　施設の事業費'!G39&lt;&gt;"",'５（２）－イ　設備の事業費'!G38&lt;&gt;""),'５（１）－イ　施設の事業費'!G39+'５（２）－イ　設備の事業費'!G38,IF('５（１）－イ　施設の事業費'!G39&lt;&gt;"",'５（１）－イ　施設の事業費'!G39,IF('５（２）－イ　設備の事業費'!G38&lt;&gt;"",'５（２）－イ　設備の事業費'!G38,IF('５（３）施設・設備の内訳なし'!H34&lt;&gt;0,'５（３）施設・設備の内訳なし'!H34,""))))</f>
        <v/>
      </c>
      <c r="G20" s="281"/>
      <c r="H20" s="134" t="s">
        <v>91</v>
      </c>
      <c r="I20" s="133" t="str">
        <f>IF(AND('５（１）－イ　施設の事業費'!H39&lt;&gt;"",'５（２）－イ　設備の事業費'!H38&lt;&gt;""),'５（１）－イ　施設の事業費'!H39+'５（２）－イ　設備の事業費'!H38,IF('５（１）－イ　施設の事業費'!H39&lt;&gt;"",'５（１）－イ　施設の事業費'!H39,IF('５（２）－イ　設備の事業費'!H38&lt;&gt;"",'５（２）－イ　設備の事業費'!H38,IF('５（３）施設・設備の内訳なし'!I34&lt;&gt;0,'５（３）施設・設備の内訳なし'!I34,""))))</f>
        <v/>
      </c>
      <c r="J20" s="132" t="s">
        <v>92</v>
      </c>
    </row>
    <row r="21" spans="1:10" s="47" customFormat="1" ht="44.25" customHeight="1" thickBot="1">
      <c r="A21" s="136" t="s">
        <v>95</v>
      </c>
      <c r="B21" s="135" t="str">
        <f>IF(SUM(B18:B20)&lt;&gt;0,SUM(B18:B20),"")</f>
        <v/>
      </c>
      <c r="C21" s="134" t="s">
        <v>91</v>
      </c>
      <c r="D21" s="135" t="str">
        <f>IF(SUM(D18:D20)&lt;&gt;0,SUM(D18:D20),"")</f>
        <v/>
      </c>
      <c r="E21" s="134" t="s">
        <v>91</v>
      </c>
      <c r="F21" s="280" t="str">
        <f>IF(D21="","",SUM(F18:G20))</f>
        <v/>
      </c>
      <c r="G21" s="281"/>
      <c r="H21" s="134" t="s">
        <v>91</v>
      </c>
      <c r="I21" s="133" t="str">
        <f>IF(D21="","",SUM(I18:I20))</f>
        <v/>
      </c>
      <c r="J21" s="132" t="s">
        <v>92</v>
      </c>
    </row>
    <row r="22" spans="1:10" s="12" customFormat="1" ht="18.75" customHeight="1">
      <c r="A22" s="267" t="s">
        <v>96</v>
      </c>
      <c r="B22" s="268"/>
      <c r="C22" s="268"/>
      <c r="D22" s="268"/>
      <c r="E22" s="268"/>
      <c r="F22" s="268"/>
      <c r="G22" s="268"/>
      <c r="H22" s="268"/>
      <c r="I22" s="268"/>
      <c r="J22" s="268"/>
    </row>
    <row r="23" spans="1:10" s="12" customFormat="1" ht="18.75" customHeight="1">
      <c r="A23" s="180" t="s">
        <v>97</v>
      </c>
      <c r="B23" s="180"/>
      <c r="C23" s="180"/>
      <c r="D23" s="180"/>
      <c r="E23" s="180"/>
      <c r="F23" s="180"/>
      <c r="G23" s="180"/>
      <c r="H23" s="180"/>
      <c r="I23" s="180"/>
      <c r="J23" s="180"/>
    </row>
    <row r="24" spans="1:10" s="12" customFormat="1" ht="18.75" customHeight="1">
      <c r="A24" s="180" t="s">
        <v>98</v>
      </c>
      <c r="B24" s="180"/>
      <c r="C24" s="180"/>
      <c r="D24" s="180"/>
      <c r="E24" s="180"/>
      <c r="F24" s="180"/>
      <c r="G24" s="180"/>
      <c r="H24" s="180"/>
      <c r="I24" s="180"/>
      <c r="J24" s="180"/>
    </row>
    <row r="25" spans="1:10" s="12" customFormat="1" ht="18.75" customHeight="1">
      <c r="A25" s="180" t="s">
        <v>99</v>
      </c>
      <c r="B25" s="180"/>
      <c r="C25" s="180"/>
      <c r="D25" s="180"/>
      <c r="E25" s="180"/>
      <c r="F25" s="180"/>
      <c r="G25" s="180"/>
      <c r="H25" s="180"/>
      <c r="I25" s="180"/>
      <c r="J25" s="180"/>
    </row>
    <row r="26" spans="1:10" s="12" customFormat="1" ht="18.75" customHeight="1">
      <c r="A26" s="180" t="s">
        <v>100</v>
      </c>
      <c r="B26" s="180"/>
      <c r="C26" s="180"/>
      <c r="D26" s="180"/>
      <c r="E26" s="180"/>
      <c r="F26" s="180"/>
      <c r="G26" s="180"/>
      <c r="H26" s="180"/>
      <c r="I26" s="180"/>
      <c r="J26" s="180"/>
    </row>
    <row r="27" spans="1:10" ht="18.75" customHeight="1"/>
    <row r="28" spans="1:10" ht="45" customHeight="1"/>
    <row r="29" spans="1:10" ht="45" customHeight="1"/>
    <row r="30" spans="1:10" ht="45" customHeight="1"/>
    <row r="31" spans="1:10" ht="45" customHeight="1"/>
    <row r="32" spans="1:10" ht="4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sheetData>
  <mergeCells count="31">
    <mergeCell ref="G10:H10"/>
    <mergeCell ref="A25:J25"/>
    <mergeCell ref="A26:J26"/>
    <mergeCell ref="D17:E17"/>
    <mergeCell ref="F18:G18"/>
    <mergeCell ref="F21:G21"/>
    <mergeCell ref="B17:C17"/>
    <mergeCell ref="F17:H17"/>
    <mergeCell ref="I10:J10"/>
    <mergeCell ref="B11:J13"/>
    <mergeCell ref="I17:J17"/>
    <mergeCell ref="A24:J24"/>
    <mergeCell ref="F19:G19"/>
    <mergeCell ref="B15:J15"/>
    <mergeCell ref="A10:A15"/>
    <mergeCell ref="A1:J1"/>
    <mergeCell ref="A22:J22"/>
    <mergeCell ref="A23:J23"/>
    <mergeCell ref="A3:A7"/>
    <mergeCell ref="B5:J5"/>
    <mergeCell ref="B6:J6"/>
    <mergeCell ref="B2:J2"/>
    <mergeCell ref="F20:G20"/>
    <mergeCell ref="B16:J16"/>
    <mergeCell ref="B7:J7"/>
    <mergeCell ref="B3:J3"/>
    <mergeCell ref="D9:J9"/>
    <mergeCell ref="B4:J4"/>
    <mergeCell ref="B8:J8"/>
    <mergeCell ref="B14:J14"/>
    <mergeCell ref="C10:F10"/>
  </mergeCells>
  <phoneticPr fontId="2"/>
  <pageMargins left="0.70866141732283472" right="0.11811023622047245" top="0.74803149606299213" bottom="0.74803149606299213" header="0.31496062992125984" footer="0.31496062992125984"/>
  <pageSetup paperSize="9" scale="6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K63"/>
  <sheetViews>
    <sheetView view="pageBreakPreview" zoomScaleNormal="100" zoomScaleSheetLayoutView="100" workbookViewId="0">
      <selection activeCell="C13" sqref="C13:E13"/>
    </sheetView>
  </sheetViews>
  <sheetFormatPr defaultColWidth="9" defaultRowHeight="26.25" customHeight="1"/>
  <cols>
    <col min="1" max="1" width="10" style="23" customWidth="1"/>
    <col min="2" max="2" width="11.25" style="23" customWidth="1"/>
    <col min="3" max="4" width="6.25" style="23" customWidth="1"/>
    <col min="5" max="5" width="6.125" style="23" customWidth="1"/>
    <col min="6" max="8" width="6.25" style="23" customWidth="1"/>
    <col min="9" max="9" width="11.25" style="23" customWidth="1"/>
    <col min="10" max="10" width="18" style="23" customWidth="1"/>
    <col min="11" max="11" width="12.125" style="23" customWidth="1"/>
    <col min="12" max="16384" width="9" style="23"/>
  </cols>
  <sheetData>
    <row r="1" spans="1:11" s="25" customFormat="1" ht="18.75" customHeight="1">
      <c r="A1" s="353" t="s">
        <v>101</v>
      </c>
      <c r="B1" s="353"/>
      <c r="C1" s="353"/>
      <c r="D1" s="353"/>
      <c r="E1" s="353"/>
      <c r="F1" s="353"/>
      <c r="G1" s="353"/>
      <c r="H1" s="353"/>
      <c r="I1" s="353"/>
      <c r="J1" s="353"/>
      <c r="K1" s="353"/>
    </row>
    <row r="2" spans="1:11" s="25" customFormat="1" ht="18.75" customHeight="1" thickBot="1">
      <c r="A2" s="352" t="s">
        <v>102</v>
      </c>
      <c r="B2" s="352"/>
      <c r="C2" s="352"/>
      <c r="D2" s="352"/>
      <c r="E2" s="352"/>
      <c r="F2" s="352"/>
      <c r="G2" s="352"/>
      <c r="H2" s="352"/>
      <c r="I2" s="352"/>
      <c r="J2" s="352"/>
      <c r="K2" s="352"/>
    </row>
    <row r="3" spans="1:11" ht="32.25" customHeight="1">
      <c r="A3" s="372" t="s">
        <v>103</v>
      </c>
      <c r="B3" s="373"/>
      <c r="C3" s="337"/>
      <c r="D3" s="338"/>
      <c r="E3" s="338"/>
      <c r="F3" s="338"/>
      <c r="G3" s="338"/>
      <c r="H3" s="339"/>
      <c r="I3" s="374" t="s">
        <v>104</v>
      </c>
      <c r="J3" s="368" t="s">
        <v>105</v>
      </c>
      <c r="K3" s="369"/>
    </row>
    <row r="4" spans="1:11" ht="44.25" customHeight="1" thickBot="1">
      <c r="A4" s="335"/>
      <c r="B4" s="336"/>
      <c r="C4" s="340"/>
      <c r="D4" s="341"/>
      <c r="E4" s="341"/>
      <c r="F4" s="341"/>
      <c r="G4" s="341"/>
      <c r="H4" s="342"/>
      <c r="I4" s="238"/>
      <c r="J4" s="375" t="s">
        <v>106</v>
      </c>
      <c r="K4" s="376"/>
    </row>
    <row r="5" spans="1:11" ht="26.25" customHeight="1" thickBot="1">
      <c r="A5" s="364" t="s">
        <v>107</v>
      </c>
      <c r="B5" s="106" t="s">
        <v>108</v>
      </c>
      <c r="C5" s="347"/>
      <c r="D5" s="348"/>
      <c r="E5" s="348"/>
      <c r="F5" s="348"/>
      <c r="G5" s="348"/>
      <c r="H5" s="348"/>
      <c r="I5" s="349"/>
      <c r="J5" s="348"/>
      <c r="K5" s="350"/>
    </row>
    <row r="6" spans="1:11" ht="26.25" customHeight="1" thickBot="1">
      <c r="A6" s="237"/>
      <c r="B6" s="107" t="s">
        <v>47</v>
      </c>
      <c r="C6" s="231"/>
      <c r="D6" s="231"/>
      <c r="E6" s="231"/>
      <c r="F6" s="231"/>
      <c r="G6" s="231"/>
      <c r="H6" s="231"/>
      <c r="I6" s="111" t="s">
        <v>109</v>
      </c>
      <c r="J6" s="351" t="s">
        <v>110</v>
      </c>
      <c r="K6" s="351"/>
    </row>
    <row r="7" spans="1:11" ht="26.25" customHeight="1" thickBot="1">
      <c r="A7" s="237"/>
      <c r="B7" s="48" t="s">
        <v>111</v>
      </c>
      <c r="C7" s="323"/>
      <c r="D7" s="323"/>
      <c r="E7" s="323"/>
      <c r="F7" s="323"/>
      <c r="G7" s="323"/>
      <c r="H7" s="323"/>
      <c r="I7" s="112" t="s">
        <v>112</v>
      </c>
      <c r="J7" s="323"/>
      <c r="K7" s="323"/>
    </row>
    <row r="8" spans="1:11" ht="26.25" customHeight="1" thickBot="1">
      <c r="A8" s="365"/>
      <c r="B8" s="108" t="s">
        <v>113</v>
      </c>
      <c r="C8" s="30" t="s">
        <v>114</v>
      </c>
      <c r="D8" s="31"/>
      <c r="E8" s="31" t="s">
        <v>115</v>
      </c>
      <c r="F8" s="31" t="s">
        <v>116</v>
      </c>
      <c r="G8" s="31"/>
      <c r="H8" s="31" t="s">
        <v>117</v>
      </c>
      <c r="I8" s="113" t="s">
        <v>118</v>
      </c>
      <c r="J8" s="33"/>
      <c r="K8" s="34" t="s">
        <v>119</v>
      </c>
    </row>
    <row r="9" spans="1:11" ht="26.25" customHeight="1" thickBot="1">
      <c r="A9" s="364" t="s">
        <v>120</v>
      </c>
      <c r="B9" s="109" t="s">
        <v>108</v>
      </c>
      <c r="C9" s="327"/>
      <c r="D9" s="328"/>
      <c r="E9" s="328"/>
      <c r="F9" s="328"/>
      <c r="G9" s="328"/>
      <c r="H9" s="328"/>
      <c r="I9" s="329"/>
      <c r="J9" s="328"/>
      <c r="K9" s="330"/>
    </row>
    <row r="10" spans="1:11" ht="26.25" customHeight="1" thickBot="1">
      <c r="A10" s="237"/>
      <c r="B10" s="110" t="s">
        <v>47</v>
      </c>
      <c r="C10" s="161"/>
      <c r="D10" s="162"/>
      <c r="E10" s="162"/>
      <c r="F10" s="162"/>
      <c r="G10" s="162"/>
      <c r="H10" s="162"/>
      <c r="I10" s="111" t="s">
        <v>109</v>
      </c>
      <c r="J10" s="161" t="s">
        <v>121</v>
      </c>
      <c r="K10" s="163"/>
    </row>
    <row r="11" spans="1:11" ht="26.25" customHeight="1" thickBot="1">
      <c r="A11" s="237"/>
      <c r="B11" s="109" t="s">
        <v>111</v>
      </c>
      <c r="C11" s="379"/>
      <c r="D11" s="380"/>
      <c r="E11" s="380"/>
      <c r="F11" s="380"/>
      <c r="G11" s="380"/>
      <c r="H11" s="380"/>
      <c r="I11" s="114" t="s">
        <v>112</v>
      </c>
      <c r="J11" s="161"/>
      <c r="K11" s="163"/>
    </row>
    <row r="12" spans="1:11" ht="26.25" customHeight="1" thickBot="1">
      <c r="A12" s="365"/>
      <c r="B12" s="108" t="s">
        <v>113</v>
      </c>
      <c r="C12" s="31" t="s">
        <v>114</v>
      </c>
      <c r="D12" s="31"/>
      <c r="E12" s="31" t="s">
        <v>117</v>
      </c>
      <c r="F12" s="24" t="s">
        <v>116</v>
      </c>
      <c r="G12" s="24"/>
      <c r="H12" s="24" t="s">
        <v>117</v>
      </c>
      <c r="I12" s="115" t="s">
        <v>118</v>
      </c>
      <c r="J12" s="31"/>
      <c r="K12" s="34" t="s">
        <v>119</v>
      </c>
    </row>
    <row r="13" spans="1:11" ht="45" customHeight="1">
      <c r="A13" s="386" t="s">
        <v>122</v>
      </c>
      <c r="B13" s="401"/>
      <c r="C13" s="366" t="s">
        <v>311</v>
      </c>
      <c r="D13" s="367"/>
      <c r="E13" s="367"/>
      <c r="F13" s="358" t="s">
        <v>124</v>
      </c>
      <c r="G13" s="359"/>
      <c r="H13" s="360"/>
      <c r="I13" s="116" t="s">
        <v>125</v>
      </c>
      <c r="J13" s="354" t="s">
        <v>126</v>
      </c>
      <c r="K13" s="355"/>
    </row>
    <row r="14" spans="1:11" ht="45" customHeight="1" thickBot="1">
      <c r="A14" s="402"/>
      <c r="B14" s="403"/>
      <c r="C14" s="370" t="s">
        <v>127</v>
      </c>
      <c r="D14" s="371"/>
      <c r="E14" s="371"/>
      <c r="F14" s="361" t="s">
        <v>124</v>
      </c>
      <c r="G14" s="362"/>
      <c r="H14" s="363"/>
      <c r="I14" s="117" t="s">
        <v>125</v>
      </c>
      <c r="J14" s="356" t="s">
        <v>126</v>
      </c>
      <c r="K14" s="357"/>
    </row>
    <row r="15" spans="1:11" ht="30.75" customHeight="1" thickBot="1">
      <c r="A15" s="381" t="s">
        <v>128</v>
      </c>
      <c r="B15" s="382"/>
      <c r="C15" s="396" t="s">
        <v>129</v>
      </c>
      <c r="D15" s="397"/>
      <c r="E15" s="397"/>
      <c r="F15" s="397"/>
      <c r="G15" s="397"/>
      <c r="H15" s="398"/>
      <c r="I15" s="383"/>
      <c r="J15" s="384"/>
      <c r="K15" s="385"/>
    </row>
    <row r="16" spans="1:11" ht="16.5" customHeight="1">
      <c r="A16" s="386" t="s">
        <v>130</v>
      </c>
      <c r="B16" s="387"/>
      <c r="C16" s="399" t="s">
        <v>131</v>
      </c>
      <c r="D16" s="391"/>
      <c r="E16" s="391"/>
      <c r="F16" s="391"/>
      <c r="G16" s="391"/>
      <c r="H16" s="392"/>
      <c r="I16" s="390" t="s">
        <v>132</v>
      </c>
      <c r="J16" s="391"/>
      <c r="K16" s="392"/>
    </row>
    <row r="17" spans="1:11" ht="30.75" customHeight="1" thickBot="1">
      <c r="A17" s="388"/>
      <c r="B17" s="389"/>
      <c r="C17" s="400" t="s">
        <v>133</v>
      </c>
      <c r="D17" s="394"/>
      <c r="E17" s="394"/>
      <c r="F17" s="394"/>
      <c r="G17" s="394"/>
      <c r="H17" s="395"/>
      <c r="I17" s="393" t="s">
        <v>129</v>
      </c>
      <c r="J17" s="394"/>
      <c r="K17" s="395"/>
    </row>
    <row r="18" spans="1:11" s="25" customFormat="1" ht="18.75" customHeight="1">
      <c r="A18" s="377" t="s">
        <v>134</v>
      </c>
      <c r="B18" s="377"/>
      <c r="C18" s="377"/>
      <c r="D18" s="377"/>
      <c r="E18" s="377"/>
      <c r="F18" s="377"/>
      <c r="G18" s="377"/>
      <c r="H18" s="377"/>
      <c r="I18" s="378"/>
      <c r="J18" s="377"/>
      <c r="K18" s="377"/>
    </row>
    <row r="19" spans="1:11" s="25" customFormat="1" ht="18.75" customHeight="1">
      <c r="A19" s="377" t="s">
        <v>135</v>
      </c>
      <c r="B19" s="377"/>
      <c r="C19" s="377"/>
      <c r="D19" s="377"/>
      <c r="E19" s="377"/>
      <c r="F19" s="377"/>
      <c r="G19" s="377"/>
      <c r="H19" s="377"/>
      <c r="I19" s="378"/>
      <c r="J19" s="377"/>
      <c r="K19" s="377"/>
    </row>
    <row r="20" spans="1:11" s="25" customFormat="1" ht="36.75" customHeight="1">
      <c r="A20" s="377" t="s">
        <v>136</v>
      </c>
      <c r="B20" s="377"/>
      <c r="C20" s="377"/>
      <c r="D20" s="377"/>
      <c r="E20" s="377"/>
      <c r="F20" s="377"/>
      <c r="G20" s="377"/>
      <c r="H20" s="377"/>
      <c r="I20" s="378"/>
      <c r="J20" s="377"/>
      <c r="K20" s="377"/>
    </row>
    <row r="21" spans="1:11" s="25" customFormat="1" ht="36.75" customHeight="1">
      <c r="A21" s="40"/>
      <c r="B21" s="40"/>
      <c r="C21" s="40"/>
      <c r="D21" s="40"/>
      <c r="E21" s="40"/>
      <c r="F21" s="40"/>
      <c r="G21" s="40"/>
      <c r="H21" s="40"/>
      <c r="I21" s="41"/>
      <c r="J21" s="40"/>
      <c r="K21" s="40"/>
    </row>
    <row r="22" spans="1:11" s="25" customFormat="1" ht="18.75" customHeight="1">
      <c r="A22" s="435" t="s">
        <v>101</v>
      </c>
      <c r="B22" s="435"/>
      <c r="C22" s="435"/>
      <c r="D22" s="435"/>
      <c r="E22" s="435"/>
      <c r="F22" s="435"/>
      <c r="G22" s="435"/>
      <c r="H22" s="435"/>
      <c r="I22" s="436"/>
      <c r="J22" s="435"/>
      <c r="K22" s="435"/>
    </row>
    <row r="23" spans="1:11" s="25" customFormat="1" ht="18.75" customHeight="1" thickBot="1">
      <c r="A23" s="352" t="s">
        <v>137</v>
      </c>
      <c r="B23" s="352"/>
      <c r="C23" s="352"/>
      <c r="D23" s="352"/>
      <c r="E23" s="352"/>
      <c r="F23" s="352"/>
      <c r="G23" s="352"/>
      <c r="H23" s="352"/>
      <c r="I23" s="437"/>
      <c r="J23" s="352"/>
      <c r="K23" s="352"/>
    </row>
    <row r="24" spans="1:11" ht="32.25" customHeight="1">
      <c r="A24" s="333" t="s">
        <v>138</v>
      </c>
      <c r="B24" s="334"/>
      <c r="C24" s="337"/>
      <c r="D24" s="338"/>
      <c r="E24" s="338"/>
      <c r="F24" s="338"/>
      <c r="G24" s="338"/>
      <c r="H24" s="339"/>
      <c r="I24" s="343" t="s">
        <v>104</v>
      </c>
      <c r="J24" s="345" t="s">
        <v>105</v>
      </c>
      <c r="K24" s="346"/>
    </row>
    <row r="25" spans="1:11" ht="44.25" customHeight="1" thickBot="1">
      <c r="A25" s="335"/>
      <c r="B25" s="336"/>
      <c r="C25" s="340"/>
      <c r="D25" s="341"/>
      <c r="E25" s="341"/>
      <c r="F25" s="341"/>
      <c r="G25" s="341"/>
      <c r="H25" s="342"/>
      <c r="I25" s="344"/>
      <c r="J25" s="331" t="s">
        <v>106</v>
      </c>
      <c r="K25" s="332"/>
    </row>
    <row r="26" spans="1:11" ht="26.25" customHeight="1" thickBot="1">
      <c r="A26" s="324" t="s">
        <v>107</v>
      </c>
      <c r="B26" s="8" t="s">
        <v>108</v>
      </c>
      <c r="C26" s="347"/>
      <c r="D26" s="348"/>
      <c r="E26" s="348"/>
      <c r="F26" s="348"/>
      <c r="G26" s="348"/>
      <c r="H26" s="348"/>
      <c r="I26" s="349"/>
      <c r="J26" s="348"/>
      <c r="K26" s="350"/>
    </row>
    <row r="27" spans="1:11" ht="26.25" customHeight="1" thickBot="1">
      <c r="A27" s="325"/>
      <c r="B27" s="26" t="s">
        <v>47</v>
      </c>
      <c r="C27" s="231"/>
      <c r="D27" s="231"/>
      <c r="E27" s="231"/>
      <c r="F27" s="231"/>
      <c r="G27" s="231"/>
      <c r="H27" s="231"/>
      <c r="I27" s="27" t="s">
        <v>109</v>
      </c>
      <c r="J27" s="351" t="s">
        <v>110</v>
      </c>
      <c r="K27" s="351"/>
    </row>
    <row r="28" spans="1:11" ht="26.25" customHeight="1" thickBot="1">
      <c r="A28" s="325"/>
      <c r="B28" s="5" t="s">
        <v>111</v>
      </c>
      <c r="C28" s="323"/>
      <c r="D28" s="323"/>
      <c r="E28" s="323"/>
      <c r="F28" s="323"/>
      <c r="G28" s="323"/>
      <c r="H28" s="323"/>
      <c r="I28" s="28" t="s">
        <v>112</v>
      </c>
      <c r="J28" s="323"/>
      <c r="K28" s="323"/>
    </row>
    <row r="29" spans="1:11" ht="26.25" customHeight="1" thickBot="1">
      <c r="A29" s="326"/>
      <c r="B29" s="29" t="s">
        <v>113</v>
      </c>
      <c r="C29" s="30" t="s">
        <v>114</v>
      </c>
      <c r="D29" s="31"/>
      <c r="E29" s="31" t="s">
        <v>115</v>
      </c>
      <c r="F29" s="31" t="s">
        <v>116</v>
      </c>
      <c r="G29" s="31"/>
      <c r="H29" s="31" t="s">
        <v>117</v>
      </c>
      <c r="I29" s="32" t="s">
        <v>118</v>
      </c>
      <c r="J29" s="33"/>
      <c r="K29" s="34" t="s">
        <v>119</v>
      </c>
    </row>
    <row r="30" spans="1:11" ht="26.25" customHeight="1" thickBot="1">
      <c r="A30" s="324" t="s">
        <v>120</v>
      </c>
      <c r="B30" s="35" t="s">
        <v>108</v>
      </c>
      <c r="C30" s="327"/>
      <c r="D30" s="328"/>
      <c r="E30" s="328"/>
      <c r="F30" s="328"/>
      <c r="G30" s="328"/>
      <c r="H30" s="328"/>
      <c r="I30" s="329"/>
      <c r="J30" s="328"/>
      <c r="K30" s="330"/>
    </row>
    <row r="31" spans="1:11" ht="26.25" customHeight="1" thickBot="1">
      <c r="A31" s="325"/>
      <c r="B31" s="36" t="s">
        <v>47</v>
      </c>
      <c r="C31" s="161"/>
      <c r="D31" s="162"/>
      <c r="E31" s="162"/>
      <c r="F31" s="162"/>
      <c r="G31" s="162"/>
      <c r="H31" s="162"/>
      <c r="I31" s="27" t="s">
        <v>109</v>
      </c>
      <c r="J31" s="161" t="s">
        <v>121</v>
      </c>
      <c r="K31" s="163"/>
    </row>
    <row r="32" spans="1:11" ht="26.25" customHeight="1" thickBot="1">
      <c r="A32" s="325"/>
      <c r="B32" s="35" t="s">
        <v>111</v>
      </c>
      <c r="C32" s="379"/>
      <c r="D32" s="380"/>
      <c r="E32" s="380"/>
      <c r="F32" s="380"/>
      <c r="G32" s="380"/>
      <c r="H32" s="380"/>
      <c r="I32" s="37" t="s">
        <v>112</v>
      </c>
      <c r="J32" s="161"/>
      <c r="K32" s="163"/>
    </row>
    <row r="33" spans="1:11" ht="26.25" customHeight="1" thickBot="1">
      <c r="A33" s="326"/>
      <c r="B33" s="29" t="s">
        <v>113</v>
      </c>
      <c r="C33" s="31" t="s">
        <v>114</v>
      </c>
      <c r="D33" s="31"/>
      <c r="E33" s="31" t="s">
        <v>117</v>
      </c>
      <c r="F33" s="24" t="s">
        <v>116</v>
      </c>
      <c r="G33" s="24"/>
      <c r="H33" s="24" t="s">
        <v>117</v>
      </c>
      <c r="I33" s="38" t="s">
        <v>118</v>
      </c>
      <c r="J33" s="31"/>
      <c r="K33" s="34" t="s">
        <v>119</v>
      </c>
    </row>
    <row r="34" spans="1:11" ht="45" customHeight="1" thickBot="1">
      <c r="A34" s="413" t="s">
        <v>122</v>
      </c>
      <c r="B34" s="417"/>
      <c r="C34" s="407" t="s">
        <v>123</v>
      </c>
      <c r="D34" s="408"/>
      <c r="E34" s="409"/>
      <c r="F34" s="410" t="s">
        <v>124</v>
      </c>
      <c r="G34" s="359"/>
      <c r="H34" s="359"/>
      <c r="I34" s="39" t="s">
        <v>125</v>
      </c>
      <c r="J34" s="422" t="s">
        <v>126</v>
      </c>
      <c r="K34" s="423"/>
    </row>
    <row r="35" spans="1:11" ht="45" customHeight="1" thickBot="1">
      <c r="A35" s="418"/>
      <c r="B35" s="419"/>
      <c r="C35" s="424" t="s">
        <v>139</v>
      </c>
      <c r="D35" s="425"/>
      <c r="E35" s="426"/>
      <c r="F35" s="214" t="s">
        <v>124</v>
      </c>
      <c r="G35" s="215"/>
      <c r="H35" s="215"/>
      <c r="I35" s="42" t="s">
        <v>125</v>
      </c>
      <c r="J35" s="427" t="s">
        <v>126</v>
      </c>
      <c r="K35" s="428"/>
    </row>
    <row r="36" spans="1:11" ht="45" customHeight="1" thickBot="1">
      <c r="A36" s="420"/>
      <c r="B36" s="421"/>
      <c r="C36" s="429" t="s">
        <v>140</v>
      </c>
      <c r="D36" s="430"/>
      <c r="E36" s="431"/>
      <c r="F36" s="432" t="s">
        <v>124</v>
      </c>
      <c r="G36" s="433"/>
      <c r="H36" s="434"/>
      <c r="I36" s="404"/>
      <c r="J36" s="405"/>
      <c r="K36" s="406"/>
    </row>
    <row r="37" spans="1:11" ht="26.25" customHeight="1" thickBot="1">
      <c r="A37" s="411" t="s">
        <v>128</v>
      </c>
      <c r="B37" s="412"/>
      <c r="C37" s="396" t="s">
        <v>141</v>
      </c>
      <c r="D37" s="397"/>
      <c r="E37" s="397"/>
      <c r="F37" s="397"/>
      <c r="G37" s="397"/>
      <c r="H37" s="398"/>
      <c r="I37" s="383"/>
      <c r="J37" s="384"/>
      <c r="K37" s="385"/>
    </row>
    <row r="38" spans="1:11" ht="21.75" customHeight="1">
      <c r="A38" s="413" t="s">
        <v>130</v>
      </c>
      <c r="B38" s="414"/>
      <c r="C38" s="399" t="s">
        <v>131</v>
      </c>
      <c r="D38" s="391"/>
      <c r="E38" s="391"/>
      <c r="F38" s="391"/>
      <c r="G38" s="391"/>
      <c r="H38" s="392"/>
      <c r="I38" s="390" t="s">
        <v>132</v>
      </c>
      <c r="J38" s="391"/>
      <c r="K38" s="392"/>
    </row>
    <row r="39" spans="1:11" ht="29.25" customHeight="1" thickBot="1">
      <c r="A39" s="415"/>
      <c r="B39" s="416"/>
      <c r="C39" s="400" t="s">
        <v>133</v>
      </c>
      <c r="D39" s="394"/>
      <c r="E39" s="394"/>
      <c r="F39" s="394"/>
      <c r="G39" s="394"/>
      <c r="H39" s="395"/>
      <c r="I39" s="393" t="s">
        <v>129</v>
      </c>
      <c r="J39" s="394"/>
      <c r="K39" s="395"/>
    </row>
    <row r="40" spans="1:11" ht="26.25" customHeight="1">
      <c r="I40" s="43"/>
    </row>
    <row r="41" spans="1:11" s="25" customFormat="1" ht="18.75" customHeight="1">
      <c r="A41" s="435" t="s">
        <v>101</v>
      </c>
      <c r="B41" s="435"/>
      <c r="C41" s="435"/>
      <c r="D41" s="435"/>
      <c r="E41" s="435"/>
      <c r="F41" s="435"/>
      <c r="G41" s="435"/>
      <c r="H41" s="435"/>
      <c r="I41" s="436"/>
      <c r="J41" s="435"/>
      <c r="K41" s="435"/>
    </row>
    <row r="42" spans="1:11" s="25" customFormat="1" ht="18.75" customHeight="1" thickBot="1">
      <c r="A42" s="352" t="s">
        <v>137</v>
      </c>
      <c r="B42" s="352"/>
      <c r="C42" s="352"/>
      <c r="D42" s="352"/>
      <c r="E42" s="352"/>
      <c r="F42" s="352"/>
      <c r="G42" s="352"/>
      <c r="H42" s="352"/>
      <c r="I42" s="437"/>
      <c r="J42" s="352"/>
      <c r="K42" s="352"/>
    </row>
    <row r="43" spans="1:11" ht="32.25" customHeight="1">
      <c r="A43" s="333" t="s">
        <v>138</v>
      </c>
      <c r="B43" s="334"/>
      <c r="C43" s="337"/>
      <c r="D43" s="338"/>
      <c r="E43" s="338"/>
      <c r="F43" s="338"/>
      <c r="G43" s="338"/>
      <c r="H43" s="339"/>
      <c r="I43" s="343" t="s">
        <v>104</v>
      </c>
      <c r="J43" s="345" t="s">
        <v>105</v>
      </c>
      <c r="K43" s="346"/>
    </row>
    <row r="44" spans="1:11" ht="44.25" customHeight="1" thickBot="1">
      <c r="A44" s="335"/>
      <c r="B44" s="336"/>
      <c r="C44" s="340"/>
      <c r="D44" s="341"/>
      <c r="E44" s="341"/>
      <c r="F44" s="341"/>
      <c r="G44" s="341"/>
      <c r="H44" s="342"/>
      <c r="I44" s="344"/>
      <c r="J44" s="331" t="s">
        <v>106</v>
      </c>
      <c r="K44" s="332"/>
    </row>
    <row r="45" spans="1:11" ht="26.25" customHeight="1" thickBot="1">
      <c r="A45" s="324" t="s">
        <v>107</v>
      </c>
      <c r="B45" s="8" t="s">
        <v>108</v>
      </c>
      <c r="C45" s="347"/>
      <c r="D45" s="348"/>
      <c r="E45" s="348"/>
      <c r="F45" s="348"/>
      <c r="G45" s="348"/>
      <c r="H45" s="348"/>
      <c r="I45" s="349"/>
      <c r="J45" s="348"/>
      <c r="K45" s="350"/>
    </row>
    <row r="46" spans="1:11" ht="26.25" customHeight="1" thickBot="1">
      <c r="A46" s="325"/>
      <c r="B46" s="26" t="s">
        <v>47</v>
      </c>
      <c r="C46" s="231"/>
      <c r="D46" s="231"/>
      <c r="E46" s="231"/>
      <c r="F46" s="231"/>
      <c r="G46" s="231"/>
      <c r="H46" s="231"/>
      <c r="I46" s="27" t="s">
        <v>109</v>
      </c>
      <c r="J46" s="351" t="s">
        <v>110</v>
      </c>
      <c r="K46" s="351"/>
    </row>
    <row r="47" spans="1:11" ht="26.25" customHeight="1" thickBot="1">
      <c r="A47" s="325"/>
      <c r="B47" s="5" t="s">
        <v>111</v>
      </c>
      <c r="C47" s="323"/>
      <c r="D47" s="323"/>
      <c r="E47" s="323"/>
      <c r="F47" s="323"/>
      <c r="G47" s="323"/>
      <c r="H47" s="323"/>
      <c r="I47" s="28" t="s">
        <v>112</v>
      </c>
      <c r="J47" s="323"/>
      <c r="K47" s="323"/>
    </row>
    <row r="48" spans="1:11" ht="26.25" customHeight="1" thickBot="1">
      <c r="A48" s="326"/>
      <c r="B48" s="29" t="s">
        <v>113</v>
      </c>
      <c r="C48" s="30" t="s">
        <v>114</v>
      </c>
      <c r="D48" s="31"/>
      <c r="E48" s="31" t="s">
        <v>115</v>
      </c>
      <c r="F48" s="31" t="s">
        <v>116</v>
      </c>
      <c r="G48" s="31"/>
      <c r="H48" s="31" t="s">
        <v>117</v>
      </c>
      <c r="I48" s="32" t="s">
        <v>118</v>
      </c>
      <c r="J48" s="33"/>
      <c r="K48" s="34" t="s">
        <v>119</v>
      </c>
    </row>
    <row r="49" spans="1:11" ht="26.25" customHeight="1" thickBot="1">
      <c r="A49" s="324" t="s">
        <v>120</v>
      </c>
      <c r="B49" s="35" t="s">
        <v>108</v>
      </c>
      <c r="C49" s="327"/>
      <c r="D49" s="328"/>
      <c r="E49" s="328"/>
      <c r="F49" s="328"/>
      <c r="G49" s="328"/>
      <c r="H49" s="328"/>
      <c r="I49" s="329"/>
      <c r="J49" s="328"/>
      <c r="K49" s="330"/>
    </row>
    <row r="50" spans="1:11" ht="26.25" customHeight="1" thickBot="1">
      <c r="A50" s="325"/>
      <c r="B50" s="36" t="s">
        <v>47</v>
      </c>
      <c r="C50" s="161"/>
      <c r="D50" s="162"/>
      <c r="E50" s="162"/>
      <c r="F50" s="162"/>
      <c r="G50" s="162"/>
      <c r="H50" s="162"/>
      <c r="I50" s="27" t="s">
        <v>109</v>
      </c>
      <c r="J50" s="161" t="s">
        <v>121</v>
      </c>
      <c r="K50" s="163"/>
    </row>
    <row r="51" spans="1:11" ht="26.25" customHeight="1" thickBot="1">
      <c r="A51" s="325"/>
      <c r="B51" s="35" t="s">
        <v>111</v>
      </c>
      <c r="C51" s="379"/>
      <c r="D51" s="380"/>
      <c r="E51" s="380"/>
      <c r="F51" s="380"/>
      <c r="G51" s="380"/>
      <c r="H51" s="380"/>
      <c r="I51" s="37" t="s">
        <v>112</v>
      </c>
      <c r="J51" s="161"/>
      <c r="K51" s="163"/>
    </row>
    <row r="52" spans="1:11" ht="26.25" customHeight="1" thickBot="1">
      <c r="A52" s="326"/>
      <c r="B52" s="29" t="s">
        <v>113</v>
      </c>
      <c r="C52" s="31" t="s">
        <v>114</v>
      </c>
      <c r="D52" s="31"/>
      <c r="E52" s="31" t="s">
        <v>117</v>
      </c>
      <c r="F52" s="24" t="s">
        <v>116</v>
      </c>
      <c r="G52" s="24"/>
      <c r="H52" s="24" t="s">
        <v>117</v>
      </c>
      <c r="I52" s="38" t="s">
        <v>118</v>
      </c>
      <c r="J52" s="31"/>
      <c r="K52" s="34" t="s">
        <v>119</v>
      </c>
    </row>
    <row r="53" spans="1:11" ht="45" customHeight="1" thickBot="1">
      <c r="A53" s="413" t="s">
        <v>122</v>
      </c>
      <c r="B53" s="417"/>
      <c r="C53" s="407" t="s">
        <v>123</v>
      </c>
      <c r="D53" s="408"/>
      <c r="E53" s="409"/>
      <c r="F53" s="410" t="s">
        <v>124</v>
      </c>
      <c r="G53" s="359"/>
      <c r="H53" s="359"/>
      <c r="I53" s="39" t="s">
        <v>125</v>
      </c>
      <c r="J53" s="422" t="s">
        <v>126</v>
      </c>
      <c r="K53" s="423"/>
    </row>
    <row r="54" spans="1:11" ht="45" customHeight="1" thickBot="1">
      <c r="A54" s="418"/>
      <c r="B54" s="419"/>
      <c r="C54" s="424" t="s">
        <v>139</v>
      </c>
      <c r="D54" s="425"/>
      <c r="E54" s="426"/>
      <c r="F54" s="214" t="s">
        <v>124</v>
      </c>
      <c r="G54" s="215"/>
      <c r="H54" s="215"/>
      <c r="I54" s="42" t="s">
        <v>125</v>
      </c>
      <c r="J54" s="427" t="s">
        <v>126</v>
      </c>
      <c r="K54" s="428"/>
    </row>
    <row r="55" spans="1:11" ht="45" customHeight="1" thickBot="1">
      <c r="A55" s="420"/>
      <c r="B55" s="421"/>
      <c r="C55" s="429" t="s">
        <v>140</v>
      </c>
      <c r="D55" s="430"/>
      <c r="E55" s="431"/>
      <c r="F55" s="432" t="s">
        <v>124</v>
      </c>
      <c r="G55" s="433"/>
      <c r="H55" s="434"/>
      <c r="I55" s="404"/>
      <c r="J55" s="405"/>
      <c r="K55" s="406"/>
    </row>
    <row r="56" spans="1:11" ht="26.25" customHeight="1" thickBot="1">
      <c r="A56" s="411" t="s">
        <v>128</v>
      </c>
      <c r="B56" s="412"/>
      <c r="C56" s="396" t="s">
        <v>141</v>
      </c>
      <c r="D56" s="397"/>
      <c r="E56" s="397"/>
      <c r="F56" s="397"/>
      <c r="G56" s="397"/>
      <c r="H56" s="398"/>
      <c r="I56" s="383"/>
      <c r="J56" s="384"/>
      <c r="K56" s="385"/>
    </row>
    <row r="57" spans="1:11" ht="21.75" customHeight="1">
      <c r="A57" s="413" t="s">
        <v>130</v>
      </c>
      <c r="B57" s="414"/>
      <c r="C57" s="399" t="s">
        <v>131</v>
      </c>
      <c r="D57" s="391"/>
      <c r="E57" s="391"/>
      <c r="F57" s="391"/>
      <c r="G57" s="391"/>
      <c r="H57" s="392"/>
      <c r="I57" s="390" t="s">
        <v>132</v>
      </c>
      <c r="J57" s="391"/>
      <c r="K57" s="392"/>
    </row>
    <row r="58" spans="1:11" ht="29.25" customHeight="1" thickBot="1">
      <c r="A58" s="415"/>
      <c r="B58" s="416"/>
      <c r="C58" s="400" t="s">
        <v>133</v>
      </c>
      <c r="D58" s="394"/>
      <c r="E58" s="394"/>
      <c r="F58" s="394"/>
      <c r="G58" s="394"/>
      <c r="H58" s="395"/>
      <c r="I58" s="393" t="s">
        <v>129</v>
      </c>
      <c r="J58" s="394"/>
      <c r="K58" s="395"/>
    </row>
    <row r="59" spans="1:11" ht="45" customHeight="1"/>
    <row r="60" spans="1:11" ht="45" customHeight="1"/>
    <row r="61" spans="1:11" ht="45" customHeight="1"/>
    <row r="63" spans="1:11" ht="18.75" customHeight="1"/>
  </sheetData>
  <mergeCells count="111">
    <mergeCell ref="A41:K41"/>
    <mergeCell ref="A42:K42"/>
    <mergeCell ref="C38:H38"/>
    <mergeCell ref="C39:H39"/>
    <mergeCell ref="I24:I25"/>
    <mergeCell ref="J24:K24"/>
    <mergeCell ref="A22:K22"/>
    <mergeCell ref="A23:K23"/>
    <mergeCell ref="A37:B37"/>
    <mergeCell ref="C37:H37"/>
    <mergeCell ref="I37:K37"/>
    <mergeCell ref="A38:B39"/>
    <mergeCell ref="I38:K38"/>
    <mergeCell ref="I39:K39"/>
    <mergeCell ref="J25:K25"/>
    <mergeCell ref="A24:B25"/>
    <mergeCell ref="C24:H25"/>
    <mergeCell ref="A34:B36"/>
    <mergeCell ref="J34:K34"/>
    <mergeCell ref="C35:E35"/>
    <mergeCell ref="F35:H35"/>
    <mergeCell ref="J35:K35"/>
    <mergeCell ref="C36:E36"/>
    <mergeCell ref="F36:H36"/>
    <mergeCell ref="C57:H57"/>
    <mergeCell ref="C58:H58"/>
    <mergeCell ref="A56:B56"/>
    <mergeCell ref="C56:H56"/>
    <mergeCell ref="I56:K56"/>
    <mergeCell ref="A57:B58"/>
    <mergeCell ref="I57:K57"/>
    <mergeCell ref="I58:K58"/>
    <mergeCell ref="C51:H51"/>
    <mergeCell ref="J51:K51"/>
    <mergeCell ref="A53:B55"/>
    <mergeCell ref="C53:E53"/>
    <mergeCell ref="F53:H53"/>
    <mergeCell ref="J53:K53"/>
    <mergeCell ref="C54:E54"/>
    <mergeCell ref="F54:H54"/>
    <mergeCell ref="J54:K54"/>
    <mergeCell ref="C55:E55"/>
    <mergeCell ref="F55:H55"/>
    <mergeCell ref="I55:K55"/>
    <mergeCell ref="I36:K36"/>
    <mergeCell ref="A26:A29"/>
    <mergeCell ref="C26:K26"/>
    <mergeCell ref="C27:H27"/>
    <mergeCell ref="C34:E34"/>
    <mergeCell ref="F34:H34"/>
    <mergeCell ref="J32:K32"/>
    <mergeCell ref="A30:A33"/>
    <mergeCell ref="C30:K30"/>
    <mergeCell ref="C31:H31"/>
    <mergeCell ref="J31:K31"/>
    <mergeCell ref="C32:H32"/>
    <mergeCell ref="J27:K27"/>
    <mergeCell ref="C28:H28"/>
    <mergeCell ref="J28:K28"/>
    <mergeCell ref="A19:K19"/>
    <mergeCell ref="A20:K20"/>
    <mergeCell ref="C9:K9"/>
    <mergeCell ref="C11:H11"/>
    <mergeCell ref="C10:H10"/>
    <mergeCell ref="A18:K18"/>
    <mergeCell ref="J11:K11"/>
    <mergeCell ref="A15:B15"/>
    <mergeCell ref="I15:K15"/>
    <mergeCell ref="A16:B17"/>
    <mergeCell ref="I16:K16"/>
    <mergeCell ref="I17:K17"/>
    <mergeCell ref="C15:H15"/>
    <mergeCell ref="C16:H16"/>
    <mergeCell ref="C17:H17"/>
    <mergeCell ref="A13:B14"/>
    <mergeCell ref="A2:K2"/>
    <mergeCell ref="A1:K1"/>
    <mergeCell ref="J13:K13"/>
    <mergeCell ref="J14:K14"/>
    <mergeCell ref="F13:H13"/>
    <mergeCell ref="F14:H14"/>
    <mergeCell ref="A9:A12"/>
    <mergeCell ref="C13:E13"/>
    <mergeCell ref="J3:K3"/>
    <mergeCell ref="J6:K6"/>
    <mergeCell ref="C5:K5"/>
    <mergeCell ref="C14:E14"/>
    <mergeCell ref="J7:K7"/>
    <mergeCell ref="C6:H6"/>
    <mergeCell ref="A3:B4"/>
    <mergeCell ref="C3:H4"/>
    <mergeCell ref="I3:I4"/>
    <mergeCell ref="J4:K4"/>
    <mergeCell ref="A5:A8"/>
    <mergeCell ref="C7:H7"/>
    <mergeCell ref="J10:K10"/>
    <mergeCell ref="J47:K47"/>
    <mergeCell ref="A49:A52"/>
    <mergeCell ref="C49:K49"/>
    <mergeCell ref="C50:H50"/>
    <mergeCell ref="J50:K50"/>
    <mergeCell ref="J44:K44"/>
    <mergeCell ref="A43:B44"/>
    <mergeCell ref="C43:H44"/>
    <mergeCell ref="I43:I44"/>
    <mergeCell ref="J43:K43"/>
    <mergeCell ref="A45:A48"/>
    <mergeCell ref="C45:K45"/>
    <mergeCell ref="C46:H46"/>
    <mergeCell ref="J46:K46"/>
    <mergeCell ref="C47:H47"/>
  </mergeCells>
  <phoneticPr fontId="2"/>
  <pageMargins left="0.70866141732283472" right="0.31496062992125984" top="0.74803149606299213" bottom="0.74803149606299213" header="0.31496062992125984" footer="0.31496062992125984"/>
  <pageSetup paperSize="9" scale="94"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M40"/>
  <sheetViews>
    <sheetView view="pageBreakPreview" zoomScale="85" zoomScaleNormal="100" zoomScaleSheetLayoutView="85" workbookViewId="0">
      <selection activeCell="J1" sqref="J1:J2"/>
    </sheetView>
  </sheetViews>
  <sheetFormatPr defaultColWidth="9" defaultRowHeight="13.5"/>
  <cols>
    <col min="1" max="2" width="9" style="54" customWidth="1"/>
    <col min="3" max="3" width="31.25" style="54" customWidth="1"/>
    <col min="4" max="4" width="9.75" style="54" bestFit="1" customWidth="1"/>
    <col min="5" max="11" width="17.5" style="54" customWidth="1"/>
    <col min="12" max="12" width="9" style="54" customWidth="1"/>
    <col min="13" max="13" width="19.625" style="54" customWidth="1"/>
    <col min="14" max="16384" width="9" style="54"/>
  </cols>
  <sheetData>
    <row r="1" spans="1:13" s="25" customFormat="1" ht="18.75" customHeight="1">
      <c r="A1" s="496" t="s">
        <v>101</v>
      </c>
      <c r="B1" s="496"/>
      <c r="C1" s="496"/>
      <c r="D1" s="496"/>
      <c r="E1" s="2"/>
      <c r="F1" s="2"/>
      <c r="G1" s="2"/>
      <c r="H1" s="49"/>
      <c r="I1" s="463" t="s">
        <v>142</v>
      </c>
      <c r="J1" s="465"/>
      <c r="K1" s="12"/>
      <c r="L1" s="12"/>
    </row>
    <row r="2" spans="1:13" s="25" customFormat="1" ht="18.75" customHeight="1" thickBot="1">
      <c r="A2" s="496"/>
      <c r="B2" s="496"/>
      <c r="C2" s="496"/>
      <c r="D2" s="496"/>
      <c r="E2" s="2"/>
      <c r="F2" s="2"/>
      <c r="G2" s="2"/>
      <c r="H2" s="50"/>
      <c r="I2" s="464"/>
      <c r="J2" s="466"/>
      <c r="K2" s="12"/>
      <c r="L2" s="12"/>
    </row>
    <row r="3" spans="1:13" ht="18.75" customHeight="1" thickBot="1">
      <c r="A3" s="51" t="s">
        <v>143</v>
      </c>
      <c r="B3" s="51"/>
      <c r="C3" s="51"/>
      <c r="D3" s="51"/>
      <c r="E3" s="51"/>
      <c r="F3" s="51"/>
      <c r="G3" s="51"/>
      <c r="H3" s="51"/>
      <c r="I3" s="51"/>
      <c r="J3" s="52"/>
      <c r="K3" s="53" t="s">
        <v>144</v>
      </c>
    </row>
    <row r="4" spans="1:13" ht="15" customHeight="1">
      <c r="A4" s="470" t="s">
        <v>145</v>
      </c>
      <c r="B4" s="470" t="s">
        <v>146</v>
      </c>
      <c r="C4" s="467" t="s">
        <v>147</v>
      </c>
      <c r="D4" s="467" t="s">
        <v>148</v>
      </c>
      <c r="E4" s="55" t="s">
        <v>149</v>
      </c>
      <c r="F4" s="55"/>
      <c r="G4" s="55" t="s">
        <v>150</v>
      </c>
      <c r="H4" s="56"/>
      <c r="I4" s="55" t="s">
        <v>151</v>
      </c>
      <c r="J4" s="55" t="s">
        <v>152</v>
      </c>
      <c r="K4" s="55" t="s">
        <v>153</v>
      </c>
      <c r="L4" s="498" t="s">
        <v>154</v>
      </c>
    </row>
    <row r="5" spans="1:13" ht="15" customHeight="1">
      <c r="A5" s="473"/>
      <c r="B5" s="471"/>
      <c r="C5" s="475"/>
      <c r="D5" s="468"/>
      <c r="E5" s="57" t="s">
        <v>155</v>
      </c>
      <c r="F5" s="58" t="s">
        <v>156</v>
      </c>
      <c r="G5" s="58" t="s">
        <v>157</v>
      </c>
      <c r="H5" s="158" t="s">
        <v>158</v>
      </c>
      <c r="I5" s="58" t="s">
        <v>159</v>
      </c>
      <c r="J5" s="58" t="s">
        <v>157</v>
      </c>
      <c r="K5" s="58" t="s">
        <v>160</v>
      </c>
      <c r="L5" s="442"/>
    </row>
    <row r="6" spans="1:13" ht="30" customHeight="1" thickBot="1">
      <c r="A6" s="473"/>
      <c r="B6" s="472"/>
      <c r="C6" s="59" t="s">
        <v>161</v>
      </c>
      <c r="D6" s="469"/>
      <c r="E6" s="59" t="s">
        <v>51</v>
      </c>
      <c r="F6" s="59" t="s">
        <v>53</v>
      </c>
      <c r="G6" s="59" t="s">
        <v>162</v>
      </c>
      <c r="H6" s="59" t="s">
        <v>163</v>
      </c>
      <c r="I6" s="59" t="s">
        <v>164</v>
      </c>
      <c r="J6" s="60" t="s">
        <v>165</v>
      </c>
      <c r="K6" s="59" t="s">
        <v>308</v>
      </c>
      <c r="L6" s="442"/>
    </row>
    <row r="7" spans="1:13" ht="24.95" customHeight="1">
      <c r="A7" s="458"/>
      <c r="B7" s="458"/>
      <c r="C7" s="61"/>
      <c r="D7" s="458"/>
      <c r="E7" s="477"/>
      <c r="F7" s="477"/>
      <c r="G7" s="476" t="str">
        <f>IF(F7&lt;&gt;"",IF($J$1=3/4,ROUNDDOWN(F7*3/4,0),IF($J$1="定額(中小、小規模)",IF(L7=1,100000000+ROUNDDOWN((SUM($F$7:F8)-100000000)*3/4,0),IF(L7=2,ROUNDDOWN(F7*3/4,0),F7)),IF($J$1="定額(中堅、みなし中堅)",IF(L7=1,100000000+ROUNDDOWN((SUM($F$7:F8)-100000000)*1/2,0),IF(L7=2,ROUNDDOWN(F7*1/2,0),F7)),IF($J$1=1/2,ROUNDDOWN(F7*1/2,0),"")))),"")</f>
        <v/>
      </c>
      <c r="H7" s="476" t="str">
        <f>IF(F7="","",F7-G7)</f>
        <v/>
      </c>
      <c r="I7" s="474"/>
      <c r="J7" s="476" t="str">
        <f>IF(H7&gt;=I7,G7,ROUNDDOWN(G7-0.5*(I7-H7),0))</f>
        <v/>
      </c>
      <c r="K7" s="476" t="str">
        <f>IF(J7="","",F7-J7)</f>
        <v/>
      </c>
      <c r="L7" s="442">
        <f>IF(COUNTIF($J$1,"*定額*")&gt;0,IF(SUM($L$6:L6)&gt;0,2,IF(SUM($F$7:F8)&gt;100000000,1,0)),0)</f>
        <v>0</v>
      </c>
      <c r="M7" s="499"/>
    </row>
    <row r="8" spans="1:13" ht="24.95" customHeight="1">
      <c r="A8" s="439"/>
      <c r="B8" s="439"/>
      <c r="C8" s="62"/>
      <c r="D8" s="439"/>
      <c r="E8" s="440"/>
      <c r="F8" s="440"/>
      <c r="G8" s="497"/>
      <c r="H8" s="438"/>
      <c r="I8" s="441"/>
      <c r="J8" s="438"/>
      <c r="K8" s="438"/>
      <c r="L8" s="442"/>
      <c r="M8" s="500"/>
    </row>
    <row r="9" spans="1:13" ht="24.95" customHeight="1">
      <c r="A9" s="439"/>
      <c r="B9" s="439"/>
      <c r="C9" s="63"/>
      <c r="D9" s="439"/>
      <c r="E9" s="440"/>
      <c r="F9" s="440"/>
      <c r="G9" s="438" t="str">
        <f>IF(F9&lt;&gt;"",IF($J$1=3/4,ROUNDDOWN(F9*3/4,0),IF($J$1="定額(中小、小規模)",IF(L9=1,100000000+ROUNDDOWN((SUM($F$7:F10)-100000000)*3/4,0),IF(L9=2,ROUNDDOWN(F9*3/4,0),F9)),IF($J$1="定額(中堅、みなし中堅)",IF(L9=1,100000000+ROUNDDOWN((SUM($F$7:F10)-100000000)*1/2,0),IF(L9=2,ROUNDDOWN(F9*1/2,0),F9)),IF($J$1=1/2,ROUNDDOWN(F9*1/2,0),"")))),"")</f>
        <v/>
      </c>
      <c r="H9" s="438" t="str">
        <f>IF(F9="","",F9-G9)</f>
        <v/>
      </c>
      <c r="I9" s="441"/>
      <c r="J9" s="438" t="str">
        <f t="shared" ref="J9" si="0">IF(H9&gt;=I9,G9,ROUNDDOWN(G9-0.5*(I9-H9),0))</f>
        <v/>
      </c>
      <c r="K9" s="438" t="str">
        <f t="shared" ref="K9" si="1">IF(J9="","",F9-J9)</f>
        <v/>
      </c>
      <c r="L9" s="442">
        <f>IF(COUNTIF($J$1,"*定額*")&gt;0,IF(SUM($L$6:L8)&gt;0,2,IF(SUM($F$7:F10)&gt;100000000,1,0)),0)</f>
        <v>0</v>
      </c>
      <c r="M9" s="499"/>
    </row>
    <row r="10" spans="1:13" ht="24.95" customHeight="1">
      <c r="A10" s="439"/>
      <c r="B10" s="439"/>
      <c r="C10" s="64"/>
      <c r="D10" s="439"/>
      <c r="E10" s="440"/>
      <c r="F10" s="440"/>
      <c r="G10" s="438"/>
      <c r="H10" s="438"/>
      <c r="I10" s="441"/>
      <c r="J10" s="438"/>
      <c r="K10" s="438"/>
      <c r="L10" s="442"/>
      <c r="M10" s="500"/>
    </row>
    <row r="11" spans="1:13" ht="24.95" customHeight="1">
      <c r="A11" s="439"/>
      <c r="B11" s="439"/>
      <c r="C11" s="65"/>
      <c r="D11" s="439"/>
      <c r="E11" s="440"/>
      <c r="F11" s="440"/>
      <c r="G11" s="438" t="str">
        <f>IF(F11&lt;&gt;"",IF($J$1=3/4,ROUNDDOWN(F11*3/4,0),IF($J$1="定額(中小、小規模)",IF(L11=1,100000000+ROUNDDOWN((SUM($F$7:F12)-100000000)*3/4,0),IF(L11=2,ROUNDDOWN(F11*3/4,0),F11)),IF($J$1="定額(中堅、みなし中堅)",IF(L11=1,100000000+ROUNDDOWN((SUM($F$7:F12)-100000000)*1/2,0),IF(L11=2,ROUNDDOWN(F11*1/2,0),F11)),IF($J$1=1/2,ROUNDDOWN(F11*1/2,0),"")))),"")</f>
        <v/>
      </c>
      <c r="H11" s="438" t="str">
        <f>IF(F11="","",F11-G11)</f>
        <v/>
      </c>
      <c r="I11" s="441"/>
      <c r="J11" s="438" t="str">
        <f t="shared" ref="J11" si="2">IF(H11&gt;=I11,G11,ROUNDDOWN(G11-0.5*(I11-H11),0))</f>
        <v/>
      </c>
      <c r="K11" s="438" t="str">
        <f t="shared" ref="K11" si="3">IF(J11="","",F11-J11)</f>
        <v/>
      </c>
      <c r="L11" s="442">
        <f>IF(COUNTIF($J$1,"*定額*")&gt;0,IF(SUM($L$6:L10)&gt;0,2,IF(SUM($F$7:F12)&gt;100000000,1,0)),0)</f>
        <v>0</v>
      </c>
      <c r="M11" s="499"/>
    </row>
    <row r="12" spans="1:13" ht="24.95" customHeight="1">
      <c r="A12" s="439"/>
      <c r="B12" s="439"/>
      <c r="C12" s="64"/>
      <c r="D12" s="439"/>
      <c r="E12" s="440"/>
      <c r="F12" s="440"/>
      <c r="G12" s="438"/>
      <c r="H12" s="438"/>
      <c r="I12" s="441"/>
      <c r="J12" s="438"/>
      <c r="K12" s="438"/>
      <c r="L12" s="442"/>
      <c r="M12" s="500"/>
    </row>
    <row r="13" spans="1:13" ht="24.95" customHeight="1">
      <c r="A13" s="439"/>
      <c r="B13" s="439"/>
      <c r="C13" s="66"/>
      <c r="D13" s="439"/>
      <c r="E13" s="440"/>
      <c r="F13" s="440"/>
      <c r="G13" s="438" t="str">
        <f>IF(F13&lt;&gt;"",IF($J$1=3/4,ROUNDDOWN(F13*3/4,0),IF($J$1="定額(中小、小規模)",IF(L13=1,100000000+ROUNDDOWN((SUM($F$7:F14)-100000000)*3/4,0),IF(L13=2,ROUNDDOWN(F13*3/4,0),F13)),IF($J$1="定額(中堅、みなし中堅)",IF(L13=1,100000000+ROUNDDOWN((SUM($F$7:F14)-100000000)*1/2,0),IF(L13=2,ROUNDDOWN(F13*1/2,0),F13)),IF($J$1=1/2,ROUNDDOWN(F13*1/2,0),"")))),"")</f>
        <v/>
      </c>
      <c r="H13" s="438" t="str">
        <f>IF(F13="","",F13-G13)</f>
        <v/>
      </c>
      <c r="I13" s="441"/>
      <c r="J13" s="438" t="str">
        <f t="shared" ref="J13" si="4">IF(H13&gt;=I13,G13,ROUNDDOWN(G13-0.5*(I13-H13),0))</f>
        <v/>
      </c>
      <c r="K13" s="438" t="str">
        <f t="shared" ref="K13" si="5">IF(J13="","",F13-J13)</f>
        <v/>
      </c>
      <c r="L13" s="442">
        <f>IF(COUNTIF($J$1,"*定額*")&gt;0,IF(SUM($L$6:L12)&gt;0,2,IF(SUM($F$7:F14)&gt;100000000,1,0)),0)</f>
        <v>0</v>
      </c>
      <c r="M13" s="499"/>
    </row>
    <row r="14" spans="1:13" ht="24.95" customHeight="1">
      <c r="A14" s="439"/>
      <c r="B14" s="439"/>
      <c r="C14" s="64"/>
      <c r="D14" s="439"/>
      <c r="E14" s="440"/>
      <c r="F14" s="440"/>
      <c r="G14" s="438"/>
      <c r="H14" s="438"/>
      <c r="I14" s="441"/>
      <c r="J14" s="438"/>
      <c r="K14" s="438"/>
      <c r="L14" s="442"/>
      <c r="M14" s="500"/>
    </row>
    <row r="15" spans="1:13" ht="24.95" customHeight="1">
      <c r="A15" s="439"/>
      <c r="B15" s="439"/>
      <c r="C15" s="63"/>
      <c r="D15" s="439"/>
      <c r="E15" s="440"/>
      <c r="F15" s="440"/>
      <c r="G15" s="438" t="str">
        <f>IF(F15&lt;&gt;"",IF($J$1=3/4,ROUNDDOWN(F15*3/4,0),IF($J$1="定額(中小、小規模)",IF(L15=1,100000000+ROUNDDOWN((SUM($F$7:F16)-100000000)*3/4,0),IF(L15=2,ROUNDDOWN(F15*3/4,0),F15)),IF($J$1="定額(中堅、みなし中堅)",IF(L15=1,100000000+ROUNDDOWN((SUM($F$7:F16)-100000000)*1/2,0),IF(L15=2,ROUNDDOWN(F15*1/2,0),F15)),IF($J$1=1/2,ROUNDDOWN(F15*1/2,0),"")))),"")</f>
        <v/>
      </c>
      <c r="H15" s="438" t="str">
        <f>IF(F15="","",F15-G15)</f>
        <v/>
      </c>
      <c r="I15" s="441"/>
      <c r="J15" s="438" t="str">
        <f t="shared" ref="J15" si="6">IF(H15&gt;=I15,G15,ROUNDDOWN(G15-0.5*(I15-H15),0))</f>
        <v/>
      </c>
      <c r="K15" s="438" t="str">
        <f t="shared" ref="K15" si="7">IF(J15="","",F15-J15)</f>
        <v/>
      </c>
      <c r="L15" s="442">
        <f>IF(COUNTIF($J$1,"*定額*")&gt;0,IF(SUM($L$6:L14)&gt;0,2,IF(SUM($F$7:F16)&gt;100000000,1,0)),0)</f>
        <v>0</v>
      </c>
      <c r="M15" s="499"/>
    </row>
    <row r="16" spans="1:13" ht="24.95" customHeight="1">
      <c r="A16" s="439"/>
      <c r="B16" s="439"/>
      <c r="C16" s="64"/>
      <c r="D16" s="439"/>
      <c r="E16" s="440"/>
      <c r="F16" s="440"/>
      <c r="G16" s="438"/>
      <c r="H16" s="438"/>
      <c r="I16" s="441"/>
      <c r="J16" s="438"/>
      <c r="K16" s="438"/>
      <c r="L16" s="442"/>
      <c r="M16" s="500"/>
    </row>
    <row r="17" spans="1:13" ht="24.95" customHeight="1">
      <c r="A17" s="439"/>
      <c r="B17" s="439"/>
      <c r="C17" s="65"/>
      <c r="D17" s="439"/>
      <c r="E17" s="440"/>
      <c r="F17" s="440"/>
      <c r="G17" s="438" t="str">
        <f>IF(F17&lt;&gt;"",IF($J$1=3/4,ROUNDDOWN(F17*3/4,0),IF($J$1="定額(中小、小規模)",IF(L17=1,100000000+ROUNDDOWN((SUM($F$7:F18)-100000000)*3/4,0),IF(L17=2,ROUNDDOWN(F17*3/4,0),F17)),IF($J$1="定額(中堅、みなし中堅)",IF(L17=1,100000000+ROUNDDOWN((SUM($F$7:F18)-100000000)*1/2,0),IF(L17=2,ROUNDDOWN(F17*1/2,0),F17)),IF($J$1=1/2,ROUNDDOWN(F17*1/2,0),"")))),"")</f>
        <v/>
      </c>
      <c r="H17" s="438" t="str">
        <f>IF(F17="","",F17-G17)</f>
        <v/>
      </c>
      <c r="I17" s="441"/>
      <c r="J17" s="438" t="str">
        <f t="shared" ref="J17" si="8">IF(H17&gt;=I17,G17,ROUNDDOWN(G17-0.5*(I17-H17),0))</f>
        <v/>
      </c>
      <c r="K17" s="438" t="str">
        <f t="shared" ref="K17" si="9">IF(J17="","",F17-J17)</f>
        <v/>
      </c>
      <c r="L17" s="442">
        <f>IF(COUNTIF($J$1,"*定額*")&gt;0,IF(SUM($L$6:L16)&gt;0,2,IF(SUM($F$7:F18)&gt;100000000,1,0)),0)</f>
        <v>0</v>
      </c>
      <c r="M17" s="499"/>
    </row>
    <row r="18" spans="1:13" ht="24.95" customHeight="1">
      <c r="A18" s="439"/>
      <c r="B18" s="439"/>
      <c r="C18" s="64"/>
      <c r="D18" s="439"/>
      <c r="E18" s="440"/>
      <c r="F18" s="440"/>
      <c r="G18" s="438"/>
      <c r="H18" s="438"/>
      <c r="I18" s="441"/>
      <c r="J18" s="438"/>
      <c r="K18" s="438"/>
      <c r="L18" s="442"/>
      <c r="M18" s="500"/>
    </row>
    <row r="19" spans="1:13" ht="24.95" customHeight="1">
      <c r="A19" s="439"/>
      <c r="B19" s="439"/>
      <c r="C19" s="66"/>
      <c r="D19" s="439"/>
      <c r="E19" s="440"/>
      <c r="F19" s="440"/>
      <c r="G19" s="438" t="str">
        <f>IF(F19&lt;&gt;"",IF($J$1=3/4,ROUNDDOWN(F19*3/4,0),IF($J$1="定額(中小、小規模)",IF(L19=1,100000000+ROUNDDOWN((SUM($F$7:F20)-100000000)*3/4,0),IF(L19=2,ROUNDDOWN(F19*3/4,0),F19)),IF($J$1="定額(中堅、みなし中堅)",IF(L19=1,100000000+ROUNDDOWN((SUM($F$7:F20)-100000000)*1/2,0),IF(L19=2,ROUNDDOWN(F19*1/2,0),F19)),IF($J$1=1/2,ROUNDDOWN(F19*1/2,0),"")))),"")</f>
        <v/>
      </c>
      <c r="H19" s="438" t="str">
        <f>IF(F19="","",F19-G19)</f>
        <v/>
      </c>
      <c r="I19" s="441"/>
      <c r="J19" s="438" t="str">
        <f t="shared" ref="J19" si="10">IF(H19&gt;=I19,G19,ROUNDDOWN(G19-0.5*(I19-H19),0))</f>
        <v/>
      </c>
      <c r="K19" s="438" t="str">
        <f t="shared" ref="K19" si="11">IF(J19="","",F19-J19)</f>
        <v/>
      </c>
      <c r="L19" s="442">
        <f>IF(COUNTIF($J$1,"*定額*")&gt;0,IF(SUM($L$6:L18)&gt;0,2,IF(SUM($F$7:F20)&gt;100000000,1,0)),0)</f>
        <v>0</v>
      </c>
      <c r="M19" s="499"/>
    </row>
    <row r="20" spans="1:13" ht="24.95" customHeight="1">
      <c r="A20" s="439"/>
      <c r="B20" s="439"/>
      <c r="C20" s="64"/>
      <c r="D20" s="439"/>
      <c r="E20" s="440"/>
      <c r="F20" s="440"/>
      <c r="G20" s="438"/>
      <c r="H20" s="438"/>
      <c r="I20" s="441"/>
      <c r="J20" s="438"/>
      <c r="K20" s="438"/>
      <c r="L20" s="442"/>
      <c r="M20" s="500"/>
    </row>
    <row r="21" spans="1:13" ht="24.95" customHeight="1">
      <c r="A21" s="439"/>
      <c r="B21" s="439"/>
      <c r="C21" s="66"/>
      <c r="D21" s="439"/>
      <c r="E21" s="440"/>
      <c r="F21" s="440"/>
      <c r="G21" s="481" t="str">
        <f>IF(F21&lt;&gt;"",IF($J$1=3/4,ROUNDDOWN(F21*3/4,0),IF($J$1="定額(中小、小規模)",IF(L21=1,100000000+ROUNDDOWN((SUM($F$7:F22)-100000000)*3/4,0),IF(L21=2,ROUNDDOWN(F21*3/4,0),F21)),IF($J$1="定額(中堅、みなし中堅)",IF(L21=1,100000000+ROUNDDOWN((SUM($F$7:F22)-100000000)*1/2,0),IF(L21=2,ROUNDDOWN(F21*1/2,0),F21)),IF($J$1=1/2,ROUNDDOWN(F21*1/2,0),"")))),"")</f>
        <v/>
      </c>
      <c r="H21" s="438" t="str">
        <f>IF(F21="","",F21-G21)</f>
        <v/>
      </c>
      <c r="I21" s="441"/>
      <c r="J21" s="438" t="str">
        <f t="shared" ref="J21" si="12">IF(H21&gt;=I21,G21,ROUNDDOWN(G21-0.5*(I21-H21),0))</f>
        <v/>
      </c>
      <c r="K21" s="438" t="str">
        <f t="shared" ref="K21" si="13">IF(J21="","",F21-J21)</f>
        <v/>
      </c>
      <c r="L21" s="442">
        <f>IF(COUNTIF($J$1,"*定額*")&gt;0,IF(SUM($L$6:L20)&gt;0,2,IF(SUM($F$7:F22)&gt;100000000,1,0)),0)</f>
        <v>0</v>
      </c>
      <c r="M21" s="499"/>
    </row>
    <row r="22" spans="1:13" ht="24.95" customHeight="1" thickBot="1">
      <c r="A22" s="462"/>
      <c r="B22" s="462"/>
      <c r="C22" s="67"/>
      <c r="D22" s="462"/>
      <c r="E22" s="480"/>
      <c r="F22" s="480"/>
      <c r="G22" s="482"/>
      <c r="H22" s="483"/>
      <c r="I22" s="495"/>
      <c r="J22" s="483"/>
      <c r="K22" s="483"/>
      <c r="L22" s="442"/>
      <c r="M22" s="500"/>
    </row>
    <row r="23" spans="1:13" ht="33.75" customHeight="1">
      <c r="A23" s="459" t="s">
        <v>303</v>
      </c>
      <c r="B23" s="460"/>
      <c r="C23" s="460"/>
      <c r="D23" s="461"/>
      <c r="E23" s="120" t="str">
        <f>IF(SUMIF($D$7:$D$22,"×",E7:E22)&lt;&gt;0,SUMIF($D$7:$D$22,"×",E7:E22),IF(COUNTA($D$7:$D$22)=0,"",0))</f>
        <v/>
      </c>
      <c r="F23" s="120" t="str">
        <f>IF(SUMIF($D$7:$D$22,"×",F7:F22)&lt;&gt;0,SUMIF($D$7:$D$22,"×",F7:F22),IF(COUNTA($D$7:$D$22)=0,"",0))</f>
        <v/>
      </c>
      <c r="G23" s="120" t="str">
        <f>IF(ROUNDDOWN(SUMIF($D$7:$D$22,"×",G7:G22),-3)&lt;&gt;0,ROUNDDOWN(SUMIF($D$7:$D$22,"×",G7:G22),-3),IF(COUNTIF(D7:D22,"×")&gt;0,0,IF(COUNTA($D$7:$D$22)=0,"",0)))</f>
        <v/>
      </c>
      <c r="H23" s="151" t="str">
        <f>IF(G23="","",F23-G23)</f>
        <v/>
      </c>
      <c r="I23" s="120" t="str">
        <f>IF(SUMIF($D$7:$D$22,"×",I7:I22)&lt;&gt;0,SUMIF($D$7:$D$22,"×",I7:I22),IF(COUNTA($D$7:$D$22)=0,"",0))</f>
        <v/>
      </c>
      <c r="J23" s="120" t="str">
        <f>IF(ROUNDDOWN(SUMIF($D$7:$D$22,"×",J7:J22),-3)&lt;&gt;0,ROUNDDOWN(SUMIF($D$7:$D$22,"×",J7:J22),-3),IF(COUNTA($D$7:$D$22)=0,"",0))</f>
        <v/>
      </c>
      <c r="K23" s="151" t="str">
        <f>IF(J23="","",F23-J23)</f>
        <v/>
      </c>
    </row>
    <row r="24" spans="1:13" ht="33.75" customHeight="1" thickBot="1">
      <c r="A24" s="452" t="s">
        <v>305</v>
      </c>
      <c r="B24" s="453"/>
      <c r="C24" s="453"/>
      <c r="D24" s="454"/>
      <c r="E24" s="121" t="str">
        <f>IF(SUMIF($D$7:$D$22,"〇",E7:E22)&lt;&gt;0,SUMIF($D$7:$D$22,"〇",E7:E22),IF(COUNTA($D$7:$D$22)=0,"",0))</f>
        <v/>
      </c>
      <c r="F24" s="121" t="str">
        <f>IF(SUMIF($D$7:$D$22,"〇",F7:F22)&lt;&gt;0,SUMIF($D$7:$D$22,"〇",F7:F22),IF(COUNTA($D$7:$D$22)=0,"",0))</f>
        <v/>
      </c>
      <c r="G24" s="121" t="str">
        <f>IF(ROUNDDOWN(SUMIF($D$7:$D$22,"〇",G7:G22),-3)&lt;&gt;0,ROUNDDOWN(SUMIF($D$7:$D$22,"〇",G7:G22),-3),IF(COUNTIF(D7:D22,"〇")&gt;0,0,IF(COUNTA($D$7:$D$22)=0,"",0)))</f>
        <v/>
      </c>
      <c r="H24" s="150" t="str">
        <f>IF(G24="","",F24-G24)</f>
        <v/>
      </c>
      <c r="I24" s="121" t="str">
        <f>IF(SUMIF($D$7:$D$22,"〇",I7:I22)&lt;&gt;0,SUMIF($D$7:$D$22,"〇",I7:I22),IF(COUNTA($D$7:$D$22)=0,"",0))</f>
        <v/>
      </c>
      <c r="J24" s="121" t="str">
        <f>IF(ROUNDDOWN(SUMIF($D$7:$D$22,"〇",J7:J22),-3)&lt;&gt;0,ROUNDDOWN(SUMIF($D$7:$D$22,"〇",J7:J22),-3),IF(COUNTA($D$7:$D$22)=0,"",0))</f>
        <v/>
      </c>
      <c r="K24" s="150" t="str">
        <f>IF(J24="","",F24-J24)</f>
        <v/>
      </c>
    </row>
    <row r="25" spans="1:13" ht="33.75" customHeight="1" thickBot="1">
      <c r="A25" s="455" t="s">
        <v>304</v>
      </c>
      <c r="B25" s="456"/>
      <c r="C25" s="456"/>
      <c r="D25" s="457"/>
      <c r="E25" s="122" t="str">
        <f>IF(AND(E23="",E24=""),"",SUM(E23:E24))</f>
        <v/>
      </c>
      <c r="F25" s="122" t="str">
        <f t="shared" ref="F25:G25" si="14">IF(AND(F23="",F24=""),"",SUM(F23:F24))</f>
        <v/>
      </c>
      <c r="G25" s="122" t="str">
        <f t="shared" si="14"/>
        <v/>
      </c>
      <c r="H25" s="122" t="str">
        <f>IF(AND(H23="",H24=""),"",SUM(H23:H24))</f>
        <v/>
      </c>
      <c r="I25" s="122" t="str">
        <f>IF(AND(I23="",I24=""),"",SUM(I23:I24))</f>
        <v/>
      </c>
      <c r="J25" s="122" t="str">
        <f>IF(AND(J23="",J24=""),"",IF(SUM(J23:J24)&gt;=300000000,"300,000,000",SUM(J23:J24)))</f>
        <v/>
      </c>
      <c r="K25" s="122" t="str">
        <f>IF(AND(K23="",K24=""),"",IF(J25="300,000,000",E25-J25,SUM(K23:K24)))</f>
        <v/>
      </c>
    </row>
    <row r="26" spans="1:13" ht="15" customHeight="1">
      <c r="A26" s="485" t="s">
        <v>166</v>
      </c>
      <c r="B26" s="485"/>
      <c r="C26" s="486"/>
      <c r="D26" s="486"/>
      <c r="E26" s="486"/>
      <c r="F26" s="486"/>
      <c r="G26" s="486"/>
      <c r="H26" s="486"/>
      <c r="I26" s="486"/>
      <c r="J26" s="486"/>
      <c r="K26" s="487"/>
    </row>
    <row r="27" spans="1:13" ht="15" customHeight="1">
      <c r="A27" s="478" t="s">
        <v>167</v>
      </c>
      <c r="B27" s="478"/>
      <c r="C27" s="479"/>
      <c r="D27" s="479"/>
      <c r="E27" s="479"/>
      <c r="F27" s="479"/>
      <c r="G27" s="479"/>
      <c r="H27" s="479"/>
      <c r="I27" s="479"/>
      <c r="J27" s="479"/>
      <c r="K27" s="484"/>
    </row>
    <row r="28" spans="1:13" ht="30" customHeight="1">
      <c r="A28" s="478" t="s">
        <v>168</v>
      </c>
      <c r="B28" s="478"/>
      <c r="C28" s="479"/>
      <c r="D28" s="479"/>
      <c r="E28" s="479"/>
      <c r="F28" s="479"/>
      <c r="G28" s="479"/>
      <c r="H28" s="479"/>
      <c r="I28" s="479"/>
      <c r="J28" s="479"/>
      <c r="K28" s="484"/>
    </row>
    <row r="29" spans="1:13" ht="15" customHeight="1">
      <c r="A29" s="478" t="s">
        <v>169</v>
      </c>
      <c r="B29" s="478"/>
      <c r="C29" s="479"/>
      <c r="D29" s="479"/>
      <c r="E29" s="479"/>
      <c r="F29" s="479"/>
      <c r="G29" s="479"/>
      <c r="H29" s="479"/>
      <c r="I29" s="479"/>
      <c r="J29" s="479"/>
      <c r="K29" s="484"/>
    </row>
    <row r="30" spans="1:13" ht="30" customHeight="1">
      <c r="A30" s="488" t="s">
        <v>170</v>
      </c>
      <c r="B30" s="478"/>
      <c r="C30" s="479"/>
      <c r="D30" s="479"/>
      <c r="E30" s="479"/>
      <c r="F30" s="479"/>
      <c r="G30" s="479"/>
      <c r="H30" s="479"/>
      <c r="I30" s="479"/>
      <c r="J30" s="479"/>
      <c r="K30" s="484"/>
    </row>
    <row r="31" spans="1:13" ht="30" customHeight="1">
      <c r="A31" s="478" t="s">
        <v>171</v>
      </c>
      <c r="B31" s="478"/>
      <c r="C31" s="479"/>
      <c r="D31" s="479"/>
      <c r="E31" s="479"/>
      <c r="F31" s="479"/>
      <c r="G31" s="479"/>
      <c r="H31" s="479"/>
      <c r="I31" s="479"/>
      <c r="J31" s="479"/>
      <c r="K31" s="484"/>
    </row>
    <row r="32" spans="1:13" s="157" customFormat="1" ht="15" customHeight="1">
      <c r="A32" s="156" t="s">
        <v>302</v>
      </c>
      <c r="B32" s="156"/>
    </row>
    <row r="33" spans="1:8" ht="18.75" customHeight="1"/>
    <row r="34" spans="1:8" ht="18.75" customHeight="1" thickBot="1">
      <c r="A34" s="51" t="s">
        <v>172</v>
      </c>
      <c r="B34" s="51"/>
      <c r="C34" s="51"/>
      <c r="D34" s="51"/>
      <c r="E34" s="51"/>
      <c r="F34" s="51"/>
      <c r="G34" s="51"/>
      <c r="H34" s="52" t="s">
        <v>144</v>
      </c>
    </row>
    <row r="35" spans="1:8" ht="18.75" customHeight="1">
      <c r="A35" s="443" t="s">
        <v>173</v>
      </c>
      <c r="B35" s="444"/>
      <c r="C35" s="444"/>
      <c r="D35" s="445"/>
      <c r="E35" s="69" t="s">
        <v>149</v>
      </c>
      <c r="F35" s="69" t="s">
        <v>174</v>
      </c>
      <c r="G35" s="69" t="s">
        <v>175</v>
      </c>
      <c r="H35" s="69" t="s">
        <v>175</v>
      </c>
    </row>
    <row r="36" spans="1:8" ht="18.75" customHeight="1">
      <c r="A36" s="446"/>
      <c r="B36" s="447"/>
      <c r="C36" s="447"/>
      <c r="D36" s="448"/>
      <c r="E36" s="70" t="s">
        <v>155</v>
      </c>
      <c r="F36" s="70"/>
      <c r="G36" s="70" t="s">
        <v>176</v>
      </c>
      <c r="H36" s="70" t="s">
        <v>177</v>
      </c>
    </row>
    <row r="37" spans="1:8" ht="18.75" customHeight="1" thickBot="1">
      <c r="A37" s="449"/>
      <c r="B37" s="450"/>
      <c r="C37" s="450"/>
      <c r="D37" s="451"/>
      <c r="E37" s="71" t="s">
        <v>51</v>
      </c>
      <c r="F37" s="71" t="s">
        <v>178</v>
      </c>
      <c r="G37" s="71" t="s">
        <v>179</v>
      </c>
      <c r="H37" s="71" t="s">
        <v>180</v>
      </c>
    </row>
    <row r="38" spans="1:8" ht="30" customHeight="1">
      <c r="A38" s="492" t="s">
        <v>181</v>
      </c>
      <c r="B38" s="493"/>
      <c r="C38" s="493"/>
      <c r="D38" s="494"/>
      <c r="E38" s="123" t="str">
        <f>E23</f>
        <v/>
      </c>
      <c r="F38" s="123" t="str">
        <f>F23</f>
        <v/>
      </c>
      <c r="G38" s="123" t="str">
        <f>J23</f>
        <v/>
      </c>
      <c r="H38" s="123" t="str">
        <f>K23</f>
        <v/>
      </c>
    </row>
    <row r="39" spans="1:8" ht="30" customHeight="1" thickBot="1">
      <c r="A39" s="489" t="s">
        <v>182</v>
      </c>
      <c r="B39" s="490"/>
      <c r="C39" s="490"/>
      <c r="D39" s="491"/>
      <c r="E39" s="124" t="str">
        <f>E24</f>
        <v/>
      </c>
      <c r="F39" s="124" t="str">
        <f>F24</f>
        <v/>
      </c>
      <c r="G39" s="124" t="str">
        <f>J24</f>
        <v/>
      </c>
      <c r="H39" s="124" t="str">
        <f>K24</f>
        <v/>
      </c>
    </row>
    <row r="40" spans="1:8" ht="15" customHeight="1">
      <c r="A40" s="478" t="s">
        <v>183</v>
      </c>
      <c r="B40" s="478"/>
      <c r="C40" s="479"/>
      <c r="D40" s="479"/>
      <c r="E40" s="479"/>
      <c r="F40" s="479"/>
      <c r="G40" s="479"/>
    </row>
  </sheetData>
  <mergeCells count="117">
    <mergeCell ref="L4:L6"/>
    <mergeCell ref="L21:L22"/>
    <mergeCell ref="M7:M8"/>
    <mergeCell ref="M15:M16"/>
    <mergeCell ref="M17:M18"/>
    <mergeCell ref="M19:M20"/>
    <mergeCell ref="M21:M22"/>
    <mergeCell ref="L7:L8"/>
    <mergeCell ref="L15:L16"/>
    <mergeCell ref="L17:L18"/>
    <mergeCell ref="L19:L20"/>
    <mergeCell ref="M9:M10"/>
    <mergeCell ref="L11:L12"/>
    <mergeCell ref="M11:M12"/>
    <mergeCell ref="L13:L14"/>
    <mergeCell ref="M13:M14"/>
    <mergeCell ref="G19:G20"/>
    <mergeCell ref="H19:H20"/>
    <mergeCell ref="I19:I20"/>
    <mergeCell ref="E15:E16"/>
    <mergeCell ref="A1:D2"/>
    <mergeCell ref="K7:K8"/>
    <mergeCell ref="K15:K16"/>
    <mergeCell ref="G7:G8"/>
    <mergeCell ref="H15:H16"/>
    <mergeCell ref="H7:H8"/>
    <mergeCell ref="I15:I16"/>
    <mergeCell ref="J15:J16"/>
    <mergeCell ref="G15:G16"/>
    <mergeCell ref="A9:A10"/>
    <mergeCell ref="B9:B10"/>
    <mergeCell ref="D9:D10"/>
    <mergeCell ref="E9:E10"/>
    <mergeCell ref="F9:F10"/>
    <mergeCell ref="G9:G10"/>
    <mergeCell ref="K17:K18"/>
    <mergeCell ref="J19:J20"/>
    <mergeCell ref="K19:K20"/>
    <mergeCell ref="H17:H18"/>
    <mergeCell ref="G17:G18"/>
    <mergeCell ref="A40:G40"/>
    <mergeCell ref="E21:E22"/>
    <mergeCell ref="F21:F22"/>
    <mergeCell ref="G21:G22"/>
    <mergeCell ref="H21:H22"/>
    <mergeCell ref="A28:K28"/>
    <mergeCell ref="A27:K27"/>
    <mergeCell ref="K21:K22"/>
    <mergeCell ref="J21:J22"/>
    <mergeCell ref="A26:K26"/>
    <mergeCell ref="A29:K29"/>
    <mergeCell ref="A30:K30"/>
    <mergeCell ref="A31:K31"/>
    <mergeCell ref="A21:A22"/>
    <mergeCell ref="A39:D39"/>
    <mergeCell ref="A38:D38"/>
    <mergeCell ref="I21:I22"/>
    <mergeCell ref="I1:I2"/>
    <mergeCell ref="J1:J2"/>
    <mergeCell ref="D4:D6"/>
    <mergeCell ref="B4:B6"/>
    <mergeCell ref="A4:A6"/>
    <mergeCell ref="F15:F16"/>
    <mergeCell ref="I7:I8"/>
    <mergeCell ref="C4:C5"/>
    <mergeCell ref="J17:J18"/>
    <mergeCell ref="E17:E18"/>
    <mergeCell ref="J7:J8"/>
    <mergeCell ref="E7:E8"/>
    <mergeCell ref="F7:F8"/>
    <mergeCell ref="D7:D8"/>
    <mergeCell ref="F17:F18"/>
    <mergeCell ref="I17:I18"/>
    <mergeCell ref="H9:H10"/>
    <mergeCell ref="I9:I10"/>
    <mergeCell ref="J9:J10"/>
    <mergeCell ref="J11:J12"/>
    <mergeCell ref="K9:K10"/>
    <mergeCell ref="L9:L10"/>
    <mergeCell ref="A35:D37"/>
    <mergeCell ref="A24:D24"/>
    <mergeCell ref="A25:D25"/>
    <mergeCell ref="B7:B8"/>
    <mergeCell ref="A7:A8"/>
    <mergeCell ref="A23:D23"/>
    <mergeCell ref="D21:D22"/>
    <mergeCell ref="D19:D20"/>
    <mergeCell ref="D17:D18"/>
    <mergeCell ref="D15:D16"/>
    <mergeCell ref="B21:B22"/>
    <mergeCell ref="B19:B20"/>
    <mergeCell ref="B17:B18"/>
    <mergeCell ref="B15:B16"/>
    <mergeCell ref="A15:A16"/>
    <mergeCell ref="A17:A18"/>
    <mergeCell ref="A19:A20"/>
    <mergeCell ref="E19:E20"/>
    <mergeCell ref="F19:F20"/>
    <mergeCell ref="G11:G12"/>
    <mergeCell ref="H11:H12"/>
    <mergeCell ref="I11:I12"/>
    <mergeCell ref="K11:K12"/>
    <mergeCell ref="A11:A12"/>
    <mergeCell ref="B11:B12"/>
    <mergeCell ref="D11:D12"/>
    <mergeCell ref="E11:E12"/>
    <mergeCell ref="F11:F12"/>
    <mergeCell ref="G13:G14"/>
    <mergeCell ref="H13:H14"/>
    <mergeCell ref="I13:I14"/>
    <mergeCell ref="J13:J14"/>
    <mergeCell ref="K13:K14"/>
    <mergeCell ref="A13:A14"/>
    <mergeCell ref="B13:B14"/>
    <mergeCell ref="D13:D14"/>
    <mergeCell ref="E13:E14"/>
    <mergeCell ref="F13:F14"/>
  </mergeCells>
  <phoneticPr fontId="2"/>
  <conditionalFormatting sqref="D7:D22">
    <cfRule type="expression" dxfId="9" priority="6">
      <formula>IF(E7&lt;&gt;"",D7="")</formula>
    </cfRule>
  </conditionalFormatting>
  <conditionalFormatting sqref="J1:J2">
    <cfRule type="expression" dxfId="8" priority="5">
      <formula>IF(COUNTA($E$7:$E$22)&gt;0,$J$1="")</formula>
    </cfRule>
  </conditionalFormatting>
  <conditionalFormatting sqref="J25:K25">
    <cfRule type="expression" dxfId="7" priority="1">
      <formula>SUM($J$23:$J$24)&gt;=1500000000</formula>
    </cfRule>
  </conditionalFormatting>
  <dataValidations count="2">
    <dataValidation type="list" showInputMessage="1" showErrorMessage="1" sqref="J1:J2" xr:uid="{00000000-0002-0000-0300-000000000000}">
      <formula1>"　,3/4,1/2,定額(中小、小規模),,定額(中堅、みなし中堅)"</formula1>
    </dataValidation>
    <dataValidation type="list" allowBlank="1" showInputMessage="1" showErrorMessage="1" sqref="D7:D22" xr:uid="{00000000-0002-0000-0300-000001000000}">
      <formula1>"　,〇,×"</formula1>
    </dataValidation>
  </dataValidations>
  <printOptions horizontalCentered="1"/>
  <pageMargins left="0.51181102362204722" right="0.51181102362204722" top="0.74803149606299213" bottom="0.35433070866141736" header="0.31496062992125984" footer="0.31496062992125984"/>
  <pageSetup paperSize="9" scale="6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I40"/>
  <sheetViews>
    <sheetView view="pageBreakPreview" zoomScale="85" zoomScaleNormal="100" zoomScaleSheetLayoutView="85" workbookViewId="0">
      <selection sqref="A1:I1"/>
    </sheetView>
  </sheetViews>
  <sheetFormatPr defaultColWidth="9" defaultRowHeight="14.25"/>
  <cols>
    <col min="1" max="1" width="8.75" style="68" customWidth="1"/>
    <col min="2" max="2" width="51" style="68" customWidth="1"/>
    <col min="3" max="3" width="5.875" style="68" bestFit="1" customWidth="1"/>
    <col min="4" max="4" width="17.375" style="68" bestFit="1" customWidth="1"/>
    <col min="5" max="5" width="16.5" style="68" customWidth="1"/>
    <col min="6" max="6" width="13.875" style="68" customWidth="1"/>
    <col min="7" max="7" width="32.75" style="68" customWidth="1"/>
    <col min="8" max="8" width="13.25" style="68" customWidth="1"/>
    <col min="9" max="9" width="19.875" style="68" customWidth="1"/>
    <col min="10" max="16384" width="9" style="72"/>
  </cols>
  <sheetData>
    <row r="1" spans="1:9" ht="28.5" customHeight="1">
      <c r="A1" s="529" t="s">
        <v>101</v>
      </c>
      <c r="B1" s="529"/>
      <c r="C1" s="529"/>
      <c r="D1" s="529"/>
      <c r="E1" s="529"/>
      <c r="F1" s="529"/>
      <c r="G1" s="529"/>
      <c r="H1" s="529"/>
      <c r="I1" s="529"/>
    </row>
    <row r="2" spans="1:9" ht="22.5" customHeight="1" thickBot="1">
      <c r="A2" s="530" t="s">
        <v>184</v>
      </c>
      <c r="B2" s="530"/>
      <c r="C2" s="530"/>
      <c r="D2" s="530"/>
      <c r="E2" s="530"/>
      <c r="F2" s="530"/>
      <c r="G2" s="530"/>
      <c r="H2" s="530"/>
      <c r="I2" s="530"/>
    </row>
    <row r="3" spans="1:9" ht="34.5" customHeight="1">
      <c r="A3" s="467" t="s">
        <v>185</v>
      </c>
      <c r="B3" s="55" t="s">
        <v>186</v>
      </c>
      <c r="C3" s="467" t="s">
        <v>187</v>
      </c>
      <c r="D3" s="443" t="s">
        <v>104</v>
      </c>
      <c r="E3" s="527"/>
      <c r="F3" s="517" t="s">
        <v>188</v>
      </c>
      <c r="G3" s="518"/>
      <c r="H3" s="443" t="s">
        <v>189</v>
      </c>
      <c r="I3" s="445"/>
    </row>
    <row r="4" spans="1:9" ht="34.5" customHeight="1" thickBot="1">
      <c r="A4" s="526"/>
      <c r="B4" s="73" t="s">
        <v>190</v>
      </c>
      <c r="C4" s="469"/>
      <c r="D4" s="449"/>
      <c r="E4" s="528"/>
      <c r="F4" s="449" t="s">
        <v>191</v>
      </c>
      <c r="G4" s="451"/>
      <c r="H4" s="449"/>
      <c r="I4" s="451"/>
    </row>
    <row r="5" spans="1:9" ht="30" customHeight="1" thickBot="1">
      <c r="A5" s="501"/>
      <c r="B5" s="74"/>
      <c r="C5" s="501"/>
      <c r="D5" s="515" t="s">
        <v>192</v>
      </c>
      <c r="E5" s="504" t="s">
        <v>193</v>
      </c>
      <c r="F5" s="519"/>
      <c r="G5" s="520"/>
      <c r="H5" s="508" t="s">
        <v>194</v>
      </c>
      <c r="I5" s="510" t="s">
        <v>195</v>
      </c>
    </row>
    <row r="6" spans="1:9" ht="30" customHeight="1" thickBot="1">
      <c r="A6" s="502"/>
      <c r="B6" s="75" t="s">
        <v>196</v>
      </c>
      <c r="C6" s="514"/>
      <c r="D6" s="516"/>
      <c r="E6" s="505"/>
      <c r="F6" s="521"/>
      <c r="G6" s="522"/>
      <c r="H6" s="509"/>
      <c r="I6" s="511"/>
    </row>
    <row r="7" spans="1:9" ht="30" customHeight="1">
      <c r="A7" s="502"/>
      <c r="B7" s="76"/>
      <c r="C7" s="525"/>
      <c r="D7" s="512" t="s">
        <v>197</v>
      </c>
      <c r="E7" s="506"/>
      <c r="F7" s="519"/>
      <c r="G7" s="520"/>
      <c r="H7" s="77" t="s">
        <v>198</v>
      </c>
      <c r="I7" s="78" t="s">
        <v>199</v>
      </c>
    </row>
    <row r="8" spans="1:9" ht="30" customHeight="1" thickBot="1">
      <c r="A8" s="503"/>
      <c r="B8" s="79" t="s">
        <v>196</v>
      </c>
      <c r="C8" s="502"/>
      <c r="D8" s="513"/>
      <c r="E8" s="507"/>
      <c r="F8" s="521"/>
      <c r="G8" s="522"/>
      <c r="H8" s="80" t="s">
        <v>200</v>
      </c>
      <c r="I8" s="81" t="s">
        <v>199</v>
      </c>
    </row>
    <row r="9" spans="1:9" ht="30" customHeight="1" thickBot="1">
      <c r="A9" s="501"/>
      <c r="B9" s="74"/>
      <c r="C9" s="501"/>
      <c r="D9" s="515" t="s">
        <v>192</v>
      </c>
      <c r="E9" s="504" t="s">
        <v>193</v>
      </c>
      <c r="F9" s="519"/>
      <c r="G9" s="520"/>
      <c r="H9" s="508" t="s">
        <v>194</v>
      </c>
      <c r="I9" s="510" t="s">
        <v>195</v>
      </c>
    </row>
    <row r="10" spans="1:9" ht="30" customHeight="1" thickBot="1">
      <c r="A10" s="502"/>
      <c r="B10" s="75" t="s">
        <v>196</v>
      </c>
      <c r="C10" s="514"/>
      <c r="D10" s="516"/>
      <c r="E10" s="505"/>
      <c r="F10" s="521"/>
      <c r="G10" s="522"/>
      <c r="H10" s="509"/>
      <c r="I10" s="511"/>
    </row>
    <row r="11" spans="1:9" ht="30" customHeight="1">
      <c r="A11" s="502"/>
      <c r="B11" s="76"/>
      <c r="C11" s="525"/>
      <c r="D11" s="512" t="s">
        <v>197</v>
      </c>
      <c r="E11" s="506"/>
      <c r="F11" s="519"/>
      <c r="G11" s="520"/>
      <c r="H11" s="77" t="s">
        <v>198</v>
      </c>
      <c r="I11" s="78" t="s">
        <v>199</v>
      </c>
    </row>
    <row r="12" spans="1:9" ht="30" customHeight="1" thickBot="1">
      <c r="A12" s="503"/>
      <c r="B12" s="79" t="s">
        <v>196</v>
      </c>
      <c r="C12" s="502"/>
      <c r="D12" s="513"/>
      <c r="E12" s="507"/>
      <c r="F12" s="521"/>
      <c r="G12" s="522"/>
      <c r="H12" s="80" t="s">
        <v>200</v>
      </c>
      <c r="I12" s="81" t="s">
        <v>199</v>
      </c>
    </row>
    <row r="13" spans="1:9" ht="30" customHeight="1" thickBot="1">
      <c r="A13" s="501"/>
      <c r="B13" s="74"/>
      <c r="C13" s="501"/>
      <c r="D13" s="515" t="s">
        <v>192</v>
      </c>
      <c r="E13" s="504" t="s">
        <v>193</v>
      </c>
      <c r="F13" s="519"/>
      <c r="G13" s="520"/>
      <c r="H13" s="508" t="s">
        <v>194</v>
      </c>
      <c r="I13" s="510" t="s">
        <v>195</v>
      </c>
    </row>
    <row r="14" spans="1:9" ht="30" customHeight="1" thickBot="1">
      <c r="A14" s="502"/>
      <c r="B14" s="75" t="s">
        <v>196</v>
      </c>
      <c r="C14" s="514"/>
      <c r="D14" s="516"/>
      <c r="E14" s="505"/>
      <c r="F14" s="521"/>
      <c r="G14" s="522"/>
      <c r="H14" s="509"/>
      <c r="I14" s="511"/>
    </row>
    <row r="15" spans="1:9" ht="30" customHeight="1">
      <c r="A15" s="502"/>
      <c r="B15" s="76"/>
      <c r="C15" s="525"/>
      <c r="D15" s="512" t="s">
        <v>197</v>
      </c>
      <c r="E15" s="506"/>
      <c r="F15" s="519"/>
      <c r="G15" s="520"/>
      <c r="H15" s="77" t="s">
        <v>198</v>
      </c>
      <c r="I15" s="78" t="s">
        <v>199</v>
      </c>
    </row>
    <row r="16" spans="1:9" ht="30" customHeight="1" thickBot="1">
      <c r="A16" s="503"/>
      <c r="B16" s="79" t="s">
        <v>196</v>
      </c>
      <c r="C16" s="502"/>
      <c r="D16" s="513"/>
      <c r="E16" s="507"/>
      <c r="F16" s="521"/>
      <c r="G16" s="522"/>
      <c r="H16" s="80" t="s">
        <v>200</v>
      </c>
      <c r="I16" s="81" t="s">
        <v>199</v>
      </c>
    </row>
    <row r="17" spans="1:9" ht="30" customHeight="1" thickBot="1">
      <c r="A17" s="501"/>
      <c r="B17" s="74"/>
      <c r="C17" s="501"/>
      <c r="D17" s="515" t="s">
        <v>192</v>
      </c>
      <c r="E17" s="504" t="s">
        <v>193</v>
      </c>
      <c r="F17" s="519"/>
      <c r="G17" s="520"/>
      <c r="H17" s="508" t="s">
        <v>194</v>
      </c>
      <c r="I17" s="510" t="s">
        <v>195</v>
      </c>
    </row>
    <row r="18" spans="1:9" ht="30" customHeight="1" thickBot="1">
      <c r="A18" s="502"/>
      <c r="B18" s="75" t="s">
        <v>196</v>
      </c>
      <c r="C18" s="514"/>
      <c r="D18" s="516"/>
      <c r="E18" s="505"/>
      <c r="F18" s="521"/>
      <c r="G18" s="522"/>
      <c r="H18" s="509"/>
      <c r="I18" s="511"/>
    </row>
    <row r="19" spans="1:9" ht="30" customHeight="1">
      <c r="A19" s="502"/>
      <c r="B19" s="76"/>
      <c r="C19" s="525"/>
      <c r="D19" s="512" t="s">
        <v>197</v>
      </c>
      <c r="E19" s="506"/>
      <c r="F19" s="519"/>
      <c r="G19" s="520"/>
      <c r="H19" s="77" t="s">
        <v>198</v>
      </c>
      <c r="I19" s="78" t="s">
        <v>199</v>
      </c>
    </row>
    <row r="20" spans="1:9" ht="30" customHeight="1" thickBot="1">
      <c r="A20" s="503"/>
      <c r="B20" s="79" t="s">
        <v>196</v>
      </c>
      <c r="C20" s="502"/>
      <c r="D20" s="513"/>
      <c r="E20" s="507"/>
      <c r="F20" s="521"/>
      <c r="G20" s="522"/>
      <c r="H20" s="80" t="s">
        <v>200</v>
      </c>
      <c r="I20" s="81" t="s">
        <v>199</v>
      </c>
    </row>
    <row r="21" spans="1:9" ht="30" customHeight="1" thickBot="1">
      <c r="A21" s="501"/>
      <c r="B21" s="74"/>
      <c r="C21" s="501"/>
      <c r="D21" s="515" t="s">
        <v>192</v>
      </c>
      <c r="E21" s="504" t="s">
        <v>193</v>
      </c>
      <c r="F21" s="519"/>
      <c r="G21" s="520"/>
      <c r="H21" s="508" t="s">
        <v>194</v>
      </c>
      <c r="I21" s="510" t="s">
        <v>195</v>
      </c>
    </row>
    <row r="22" spans="1:9" ht="30" customHeight="1" thickBot="1">
      <c r="A22" s="502"/>
      <c r="B22" s="75" t="s">
        <v>196</v>
      </c>
      <c r="C22" s="514"/>
      <c r="D22" s="516"/>
      <c r="E22" s="505"/>
      <c r="F22" s="521"/>
      <c r="G22" s="522"/>
      <c r="H22" s="509"/>
      <c r="I22" s="511"/>
    </row>
    <row r="23" spans="1:9" ht="30" customHeight="1">
      <c r="A23" s="502"/>
      <c r="B23" s="76"/>
      <c r="C23" s="525"/>
      <c r="D23" s="512" t="s">
        <v>197</v>
      </c>
      <c r="E23" s="506"/>
      <c r="F23" s="519"/>
      <c r="G23" s="520"/>
      <c r="H23" s="77" t="s">
        <v>198</v>
      </c>
      <c r="I23" s="78" t="s">
        <v>199</v>
      </c>
    </row>
    <row r="24" spans="1:9" ht="30" customHeight="1" thickBot="1">
      <c r="A24" s="503"/>
      <c r="B24" s="79" t="s">
        <v>196</v>
      </c>
      <c r="C24" s="502"/>
      <c r="D24" s="513"/>
      <c r="E24" s="507"/>
      <c r="F24" s="521"/>
      <c r="G24" s="522"/>
      <c r="H24" s="80" t="s">
        <v>200</v>
      </c>
      <c r="I24" s="81" t="s">
        <v>199</v>
      </c>
    </row>
    <row r="25" spans="1:9" ht="30" customHeight="1" thickBot="1">
      <c r="A25" s="501"/>
      <c r="B25" s="74"/>
      <c r="C25" s="501"/>
      <c r="D25" s="515" t="s">
        <v>192</v>
      </c>
      <c r="E25" s="504" t="s">
        <v>193</v>
      </c>
      <c r="F25" s="519"/>
      <c r="G25" s="520"/>
      <c r="H25" s="508" t="s">
        <v>194</v>
      </c>
      <c r="I25" s="510" t="s">
        <v>195</v>
      </c>
    </row>
    <row r="26" spans="1:9" ht="30" customHeight="1" thickBot="1">
      <c r="A26" s="502"/>
      <c r="B26" s="75" t="s">
        <v>196</v>
      </c>
      <c r="C26" s="514"/>
      <c r="D26" s="516"/>
      <c r="E26" s="505"/>
      <c r="F26" s="521"/>
      <c r="G26" s="522"/>
      <c r="H26" s="509"/>
      <c r="I26" s="511"/>
    </row>
    <row r="27" spans="1:9" ht="30" customHeight="1">
      <c r="A27" s="502"/>
      <c r="B27" s="76"/>
      <c r="C27" s="525"/>
      <c r="D27" s="512" t="s">
        <v>197</v>
      </c>
      <c r="E27" s="506"/>
      <c r="F27" s="519"/>
      <c r="G27" s="520"/>
      <c r="H27" s="77" t="s">
        <v>198</v>
      </c>
      <c r="I27" s="78" t="s">
        <v>199</v>
      </c>
    </row>
    <row r="28" spans="1:9" ht="30" customHeight="1" thickBot="1">
      <c r="A28" s="503"/>
      <c r="B28" s="79" t="s">
        <v>196</v>
      </c>
      <c r="C28" s="502"/>
      <c r="D28" s="513"/>
      <c r="E28" s="507"/>
      <c r="F28" s="521"/>
      <c r="G28" s="522"/>
      <c r="H28" s="80" t="s">
        <v>200</v>
      </c>
      <c r="I28" s="81" t="s">
        <v>199</v>
      </c>
    </row>
    <row r="29" spans="1:9" ht="30" customHeight="1" thickBot="1">
      <c r="A29" s="501"/>
      <c r="B29" s="74"/>
      <c r="C29" s="501"/>
      <c r="D29" s="515" t="s">
        <v>192</v>
      </c>
      <c r="E29" s="504" t="s">
        <v>193</v>
      </c>
      <c r="F29" s="519"/>
      <c r="G29" s="520"/>
      <c r="H29" s="508" t="s">
        <v>194</v>
      </c>
      <c r="I29" s="510" t="s">
        <v>195</v>
      </c>
    </row>
    <row r="30" spans="1:9" ht="30" customHeight="1" thickBot="1">
      <c r="A30" s="502"/>
      <c r="B30" s="75" t="s">
        <v>196</v>
      </c>
      <c r="C30" s="514"/>
      <c r="D30" s="516"/>
      <c r="E30" s="505"/>
      <c r="F30" s="521"/>
      <c r="G30" s="522"/>
      <c r="H30" s="509"/>
      <c r="I30" s="511"/>
    </row>
    <row r="31" spans="1:9" ht="30" customHeight="1">
      <c r="A31" s="502"/>
      <c r="B31" s="76"/>
      <c r="C31" s="525"/>
      <c r="D31" s="512" t="s">
        <v>197</v>
      </c>
      <c r="E31" s="506"/>
      <c r="F31" s="519"/>
      <c r="G31" s="520"/>
      <c r="H31" s="77" t="s">
        <v>198</v>
      </c>
      <c r="I31" s="78" t="s">
        <v>199</v>
      </c>
    </row>
    <row r="32" spans="1:9" ht="30" customHeight="1" thickBot="1">
      <c r="A32" s="503"/>
      <c r="B32" s="79" t="s">
        <v>196</v>
      </c>
      <c r="C32" s="502"/>
      <c r="D32" s="513"/>
      <c r="E32" s="507"/>
      <c r="F32" s="521"/>
      <c r="G32" s="522"/>
      <c r="H32" s="80" t="s">
        <v>200</v>
      </c>
      <c r="I32" s="81" t="s">
        <v>199</v>
      </c>
    </row>
    <row r="33" spans="1:9" ht="30" customHeight="1" thickBot="1">
      <c r="A33" s="501"/>
      <c r="B33" s="74"/>
      <c r="C33" s="501"/>
      <c r="D33" s="515" t="s">
        <v>192</v>
      </c>
      <c r="E33" s="504" t="s">
        <v>193</v>
      </c>
      <c r="F33" s="519"/>
      <c r="G33" s="520"/>
      <c r="H33" s="508" t="s">
        <v>194</v>
      </c>
      <c r="I33" s="510" t="s">
        <v>195</v>
      </c>
    </row>
    <row r="34" spans="1:9" ht="30" customHeight="1" thickBot="1">
      <c r="A34" s="502"/>
      <c r="B34" s="75" t="s">
        <v>196</v>
      </c>
      <c r="C34" s="514"/>
      <c r="D34" s="516"/>
      <c r="E34" s="505"/>
      <c r="F34" s="521"/>
      <c r="G34" s="522"/>
      <c r="H34" s="509"/>
      <c r="I34" s="511"/>
    </row>
    <row r="35" spans="1:9" ht="30" customHeight="1">
      <c r="A35" s="502"/>
      <c r="B35" s="76"/>
      <c r="C35" s="525"/>
      <c r="D35" s="512" t="s">
        <v>197</v>
      </c>
      <c r="E35" s="506"/>
      <c r="F35" s="519"/>
      <c r="G35" s="520"/>
      <c r="H35" s="77" t="s">
        <v>198</v>
      </c>
      <c r="I35" s="78" t="s">
        <v>199</v>
      </c>
    </row>
    <row r="36" spans="1:9" ht="30" customHeight="1" thickBot="1">
      <c r="A36" s="503"/>
      <c r="B36" s="79" t="s">
        <v>196</v>
      </c>
      <c r="C36" s="502"/>
      <c r="D36" s="513"/>
      <c r="E36" s="507"/>
      <c r="F36" s="521"/>
      <c r="G36" s="522"/>
      <c r="H36" s="80" t="s">
        <v>200</v>
      </c>
      <c r="I36" s="81" t="s">
        <v>199</v>
      </c>
    </row>
    <row r="37" spans="1:9" ht="19.5" customHeight="1">
      <c r="A37" s="524" t="s">
        <v>166</v>
      </c>
      <c r="B37" s="524"/>
      <c r="C37" s="524"/>
      <c r="D37" s="524"/>
      <c r="E37" s="524"/>
      <c r="F37" s="524"/>
      <c r="G37" s="524"/>
      <c r="H37" s="524"/>
      <c r="I37" s="524"/>
    </row>
    <row r="38" spans="1:9" ht="19.5" customHeight="1">
      <c r="A38" s="523" t="s">
        <v>201</v>
      </c>
      <c r="B38" s="523"/>
      <c r="C38" s="523"/>
      <c r="D38" s="523"/>
      <c r="E38" s="523"/>
      <c r="F38" s="523"/>
      <c r="G38" s="523"/>
      <c r="H38" s="523"/>
      <c r="I38" s="523"/>
    </row>
    <row r="39" spans="1:9" ht="37.5" customHeight="1">
      <c r="A39" s="523" t="s">
        <v>202</v>
      </c>
      <c r="B39" s="523"/>
      <c r="C39" s="523"/>
      <c r="D39" s="523"/>
      <c r="E39" s="523"/>
      <c r="F39" s="523"/>
      <c r="G39" s="523"/>
      <c r="H39" s="523"/>
      <c r="I39" s="523"/>
    </row>
    <row r="40" spans="1:9" ht="37.5" customHeight="1">
      <c r="A40" s="523" t="s">
        <v>203</v>
      </c>
      <c r="B40" s="523"/>
      <c r="C40" s="523"/>
      <c r="D40" s="523"/>
      <c r="E40" s="523"/>
      <c r="F40" s="523"/>
      <c r="G40" s="523"/>
      <c r="H40" s="523"/>
      <c r="I40" s="523"/>
    </row>
  </sheetData>
  <mergeCells count="108">
    <mergeCell ref="F12:G12"/>
    <mergeCell ref="F13:G13"/>
    <mergeCell ref="F36:G36"/>
    <mergeCell ref="F24:G24"/>
    <mergeCell ref="F25:G25"/>
    <mergeCell ref="F26:G26"/>
    <mergeCell ref="F27:G27"/>
    <mergeCell ref="F28:G28"/>
    <mergeCell ref="F19:G19"/>
    <mergeCell ref="F20:G20"/>
    <mergeCell ref="F21:G21"/>
    <mergeCell ref="F22:G22"/>
    <mergeCell ref="F23:G23"/>
    <mergeCell ref="H21:H22"/>
    <mergeCell ref="I21:I22"/>
    <mergeCell ref="H9:H10"/>
    <mergeCell ref="H29:H30"/>
    <mergeCell ref="I29:I30"/>
    <mergeCell ref="I9:I10"/>
    <mergeCell ref="H13:H14"/>
    <mergeCell ref="I13:I14"/>
    <mergeCell ref="H17:H18"/>
    <mergeCell ref="I17:I18"/>
    <mergeCell ref="A1:I1"/>
    <mergeCell ref="E5:E8"/>
    <mergeCell ref="E9:E12"/>
    <mergeCell ref="E13:E16"/>
    <mergeCell ref="E17:E20"/>
    <mergeCell ref="D17:D18"/>
    <mergeCell ref="C19:C20"/>
    <mergeCell ref="D19:D20"/>
    <mergeCell ref="A2:I2"/>
    <mergeCell ref="A9:A12"/>
    <mergeCell ref="C9:C10"/>
    <mergeCell ref="D9:D10"/>
    <mergeCell ref="C11:C12"/>
    <mergeCell ref="D11:D12"/>
    <mergeCell ref="A5:A8"/>
    <mergeCell ref="C5:C6"/>
    <mergeCell ref="F14:G14"/>
    <mergeCell ref="F15:G15"/>
    <mergeCell ref="F16:G16"/>
    <mergeCell ref="F17:G17"/>
    <mergeCell ref="F18:G18"/>
    <mergeCell ref="F9:G9"/>
    <mergeCell ref="F10:G10"/>
    <mergeCell ref="F11:G11"/>
    <mergeCell ref="E21:E24"/>
    <mergeCell ref="C3:C4"/>
    <mergeCell ref="A3:A4"/>
    <mergeCell ref="D3:E4"/>
    <mergeCell ref="A13:A16"/>
    <mergeCell ref="C13:C14"/>
    <mergeCell ref="D13:D14"/>
    <mergeCell ref="C15:C16"/>
    <mergeCell ref="D15:D16"/>
    <mergeCell ref="A21:A24"/>
    <mergeCell ref="C21:C22"/>
    <mergeCell ref="D21:D22"/>
    <mergeCell ref="C23:C24"/>
    <mergeCell ref="D23:D24"/>
    <mergeCell ref="A17:A20"/>
    <mergeCell ref="C17:C18"/>
    <mergeCell ref="D5:D6"/>
    <mergeCell ref="C7:C8"/>
    <mergeCell ref="D7:D8"/>
    <mergeCell ref="A40:I40"/>
    <mergeCell ref="A39:I39"/>
    <mergeCell ref="A38:I38"/>
    <mergeCell ref="A37:I37"/>
    <mergeCell ref="C25:C26"/>
    <mergeCell ref="D25:D26"/>
    <mergeCell ref="C35:C36"/>
    <mergeCell ref="D35:D36"/>
    <mergeCell ref="F29:G29"/>
    <mergeCell ref="F30:G30"/>
    <mergeCell ref="F31:G31"/>
    <mergeCell ref="F32:G32"/>
    <mergeCell ref="F33:G33"/>
    <mergeCell ref="F34:G34"/>
    <mergeCell ref="F35:G35"/>
    <mergeCell ref="A29:A32"/>
    <mergeCell ref="E29:E32"/>
    <mergeCell ref="A33:A36"/>
    <mergeCell ref="E33:E36"/>
    <mergeCell ref="C31:C32"/>
    <mergeCell ref="D31:D32"/>
    <mergeCell ref="C33:C34"/>
    <mergeCell ref="D33:D34"/>
    <mergeCell ref="C27:C28"/>
    <mergeCell ref="H3:I4"/>
    <mergeCell ref="H5:H6"/>
    <mergeCell ref="I5:I6"/>
    <mergeCell ref="F3:G3"/>
    <mergeCell ref="F4:G4"/>
    <mergeCell ref="F5:G5"/>
    <mergeCell ref="F6:G6"/>
    <mergeCell ref="F7:G7"/>
    <mergeCell ref="F8:G8"/>
    <mergeCell ref="A25:A28"/>
    <mergeCell ref="E25:E28"/>
    <mergeCell ref="H25:H26"/>
    <mergeCell ref="I25:I26"/>
    <mergeCell ref="H33:H34"/>
    <mergeCell ref="I33:I34"/>
    <mergeCell ref="D27:D28"/>
    <mergeCell ref="C29:C30"/>
    <mergeCell ref="D29:D30"/>
  </mergeCells>
  <phoneticPr fontId="2"/>
  <pageMargins left="0.70866141732283472" right="0.11811023622047245"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6550E-351B-425B-8458-75DC6D0A7586}">
  <sheetPr>
    <tabColor rgb="FF00B050"/>
    <pageSetUpPr fitToPage="1"/>
  </sheetPr>
  <dimension ref="A1:M39"/>
  <sheetViews>
    <sheetView view="pageBreakPreview" zoomScale="85" zoomScaleNormal="100" zoomScaleSheetLayoutView="85" workbookViewId="0">
      <selection activeCell="A38" sqref="A38:D38"/>
    </sheetView>
  </sheetViews>
  <sheetFormatPr defaultColWidth="9" defaultRowHeight="13.5"/>
  <cols>
    <col min="1" max="2" width="9" style="54" customWidth="1"/>
    <col min="3" max="3" width="31.25" style="54" customWidth="1"/>
    <col min="4" max="4" width="9.75" style="54" bestFit="1" customWidth="1"/>
    <col min="5" max="11" width="17.5" style="54" customWidth="1"/>
    <col min="12" max="12" width="9" style="54" customWidth="1"/>
    <col min="13" max="13" width="19.625" style="54" customWidth="1"/>
    <col min="14" max="16384" width="9" style="54"/>
  </cols>
  <sheetData>
    <row r="1" spans="1:13" s="25" customFormat="1" ht="18.75" customHeight="1">
      <c r="A1" s="496" t="s">
        <v>101</v>
      </c>
      <c r="B1" s="496"/>
      <c r="C1" s="496"/>
      <c r="D1" s="496"/>
      <c r="E1" s="2"/>
      <c r="F1" s="2"/>
      <c r="G1" s="2"/>
      <c r="H1" s="49"/>
      <c r="I1" s="463" t="s">
        <v>142</v>
      </c>
      <c r="J1" s="465"/>
      <c r="K1" s="12"/>
      <c r="L1" s="12"/>
    </row>
    <row r="2" spans="1:13" s="25" customFormat="1" ht="18.75" customHeight="1" thickBot="1">
      <c r="A2" s="496"/>
      <c r="B2" s="496"/>
      <c r="C2" s="496"/>
      <c r="D2" s="496"/>
      <c r="E2" s="2"/>
      <c r="F2" s="2"/>
      <c r="G2" s="2"/>
      <c r="H2" s="50"/>
      <c r="I2" s="464"/>
      <c r="J2" s="466"/>
      <c r="K2" s="12"/>
      <c r="L2" s="12"/>
    </row>
    <row r="3" spans="1:13" ht="18.75" customHeight="1" thickBot="1">
      <c r="A3" s="51" t="s">
        <v>204</v>
      </c>
      <c r="B3" s="51"/>
      <c r="C3" s="51"/>
      <c r="D3" s="51"/>
      <c r="E3" s="51"/>
      <c r="F3" s="51"/>
      <c r="G3" s="51"/>
      <c r="H3" s="51"/>
      <c r="I3" s="51"/>
      <c r="J3" s="52"/>
      <c r="K3" s="53" t="s">
        <v>144</v>
      </c>
    </row>
    <row r="4" spans="1:13" ht="15" customHeight="1">
      <c r="A4" s="470" t="s">
        <v>145</v>
      </c>
      <c r="B4" s="470" t="s">
        <v>185</v>
      </c>
      <c r="C4" s="467" t="s">
        <v>205</v>
      </c>
      <c r="D4" s="467" t="s">
        <v>148</v>
      </c>
      <c r="E4" s="55" t="s">
        <v>149</v>
      </c>
      <c r="F4" s="55"/>
      <c r="G4" s="55" t="s">
        <v>150</v>
      </c>
      <c r="H4" s="56"/>
      <c r="I4" s="55" t="s">
        <v>151</v>
      </c>
      <c r="J4" s="55" t="s">
        <v>152</v>
      </c>
      <c r="K4" s="55" t="s">
        <v>153</v>
      </c>
      <c r="L4" s="498" t="s">
        <v>154</v>
      </c>
    </row>
    <row r="5" spans="1:13" ht="15" customHeight="1">
      <c r="A5" s="473"/>
      <c r="B5" s="471"/>
      <c r="C5" s="475"/>
      <c r="D5" s="468"/>
      <c r="E5" s="57" t="s">
        <v>155</v>
      </c>
      <c r="F5" s="58" t="s">
        <v>156</v>
      </c>
      <c r="G5" s="58" t="s">
        <v>157</v>
      </c>
      <c r="H5" s="58" t="s">
        <v>158</v>
      </c>
      <c r="I5" s="58" t="s">
        <v>159</v>
      </c>
      <c r="J5" s="58" t="s">
        <v>157</v>
      </c>
      <c r="K5" s="58" t="s">
        <v>160</v>
      </c>
      <c r="L5" s="442"/>
    </row>
    <row r="6" spans="1:13" ht="30" customHeight="1" thickBot="1">
      <c r="A6" s="473"/>
      <c r="B6" s="472"/>
      <c r="C6" s="59" t="s">
        <v>161</v>
      </c>
      <c r="D6" s="469"/>
      <c r="E6" s="59" t="s">
        <v>51</v>
      </c>
      <c r="F6" s="59" t="s">
        <v>53</v>
      </c>
      <c r="G6" s="59" t="s">
        <v>162</v>
      </c>
      <c r="H6" s="59" t="s">
        <v>163</v>
      </c>
      <c r="I6" s="59" t="s">
        <v>164</v>
      </c>
      <c r="J6" s="60" t="s">
        <v>165</v>
      </c>
      <c r="K6" s="59" t="s">
        <v>309</v>
      </c>
      <c r="L6" s="442"/>
    </row>
    <row r="7" spans="1:13" ht="24.95" customHeight="1">
      <c r="A7" s="458"/>
      <c r="B7" s="458"/>
      <c r="C7" s="61"/>
      <c r="D7" s="458"/>
      <c r="E7" s="477"/>
      <c r="F7" s="477"/>
      <c r="G7" s="476" t="str">
        <f>IF(F7&lt;&gt;"",IF($J$1=3/4,ROUNDDOWN(F7*3/4,0),IF($J$1="定額(中小、小規模)",IF(L7=1,100000000+ROUNDDOWN((SUM($F$7:F8)-100000000)*3/4,0),IF(L7=2,ROUNDDOWN(F7*3/4,0),F7)),IF($J$1="定額(中堅、みなし中堅)",IF(L7=1,100000000+ROUNDDOWN((SUM($F$7:F8)-100000000)*1/2,0),IF(L7=2,ROUNDDOWN(F7*1/2,0),F7)),IF($J$1=1/2,ROUNDDOWN(F7*1/2,0),"")))),"")</f>
        <v/>
      </c>
      <c r="H7" s="476" t="str">
        <f>IF(F7="","",F7-G7)</f>
        <v/>
      </c>
      <c r="I7" s="474"/>
      <c r="J7" s="476" t="str">
        <f>IF(H7&gt;=I7,G7,ROUNDDOWN(G7-0.5*(I7-H7),0))</f>
        <v/>
      </c>
      <c r="K7" s="476" t="str">
        <f>IF(J7="","",F7-J7)</f>
        <v/>
      </c>
      <c r="L7" s="442">
        <f>IF(COUNTIF($J$1,"*定額*")&gt;0,IF(SUM($L$6:L6)&gt;0,2,IF(SUM($F$7:F8)&gt;100000000,1,0)),0)</f>
        <v>0</v>
      </c>
      <c r="M7" s="499"/>
    </row>
    <row r="8" spans="1:13" ht="24.95" customHeight="1">
      <c r="A8" s="439"/>
      <c r="B8" s="439"/>
      <c r="C8" s="62"/>
      <c r="D8" s="439"/>
      <c r="E8" s="440"/>
      <c r="F8" s="440"/>
      <c r="G8" s="438"/>
      <c r="H8" s="438"/>
      <c r="I8" s="441"/>
      <c r="J8" s="438"/>
      <c r="K8" s="438"/>
      <c r="L8" s="442"/>
      <c r="M8" s="500"/>
    </row>
    <row r="9" spans="1:13" ht="24.95" customHeight="1">
      <c r="A9" s="439"/>
      <c r="B9" s="439"/>
      <c r="C9" s="63"/>
      <c r="D9" s="439"/>
      <c r="E9" s="440"/>
      <c r="F9" s="440"/>
      <c r="G9" s="438" t="str">
        <f>IF(F9&lt;&gt;"",IF($J$1=3/4,ROUNDDOWN(F9*3/4,0),IF($J$1="定額(中小、小規模)",IF(L9=1,100000000+ROUNDDOWN((SUM($F$7:F10)-100000000)*3/4,0),IF(L9=2,ROUNDDOWN(F9*3/4,0),F9)),IF($J$1="定額(中堅、みなし中堅)",IF(L9=1,100000000+ROUNDDOWN((SUM($F$7:F10)-100000000)*1/2,0),IF(L9=2,ROUNDDOWN(F9*1/2,0),F9)),IF($J$1=1/2,ROUNDDOWN(F9*1/2,0),"")))),"")</f>
        <v/>
      </c>
      <c r="H9" s="438" t="str">
        <f>IF(F9="","",F9-G9)</f>
        <v/>
      </c>
      <c r="I9" s="441"/>
      <c r="J9" s="438" t="str">
        <f t="shared" ref="J9" si="0">IF(H9&gt;=I9,G9,ROUNDDOWN(G9-0.5*(I9-H9),0))</f>
        <v/>
      </c>
      <c r="K9" s="438" t="str">
        <f t="shared" ref="K9" si="1">IF(J9="","",F9-J9)</f>
        <v/>
      </c>
      <c r="L9" s="442">
        <f>IF(COUNTIF($J$1,"*定額*")&gt;0,IF(SUM($L2:L$6)&gt;0,2,IF(SUM($F$7:F10)&gt;100000000,1,0)),0)</f>
        <v>0</v>
      </c>
      <c r="M9" s="499"/>
    </row>
    <row r="10" spans="1:13" ht="24.95" customHeight="1">
      <c r="A10" s="439"/>
      <c r="B10" s="439"/>
      <c r="C10" s="64"/>
      <c r="D10" s="439"/>
      <c r="E10" s="440"/>
      <c r="F10" s="440"/>
      <c r="G10" s="438"/>
      <c r="H10" s="438"/>
      <c r="I10" s="441"/>
      <c r="J10" s="438"/>
      <c r="K10" s="438"/>
      <c r="L10" s="442"/>
      <c r="M10" s="500"/>
    </row>
    <row r="11" spans="1:13" ht="24.95" customHeight="1">
      <c r="A11" s="439"/>
      <c r="B11" s="439"/>
      <c r="C11" s="65"/>
      <c r="D11" s="439"/>
      <c r="E11" s="440"/>
      <c r="F11" s="440"/>
      <c r="G11" s="438" t="str">
        <f>IF(F11&lt;&gt;"",IF($J$1=3/4,ROUNDDOWN(F11*3/4,0),IF($J$1="定額(中小、小規模)",IF(L11=1,100000000+ROUNDDOWN((SUM($F$7:F12)-100000000)*3/4,0),IF(L11=2,ROUNDDOWN(F11*3/4,0),F11)),IF($J$1="定額(中堅、みなし中堅)",IF(L11=1,100000000+ROUNDDOWN((SUM($F$7:F12)-100000000)*1/2,0),IF(L11=2,ROUNDDOWN(F11*1/2,0),F11)),IF($J$1=1/2,ROUNDDOWN(F11*1/2,0),"")))),"")</f>
        <v/>
      </c>
      <c r="H11" s="438" t="str">
        <f>IF(F11="","",F11-G11)</f>
        <v/>
      </c>
      <c r="I11" s="441"/>
      <c r="J11" s="438" t="str">
        <f t="shared" ref="J11" si="2">IF(H11&gt;=I11,G11,ROUNDDOWN(G11-0.5*(I11-H11),0))</f>
        <v/>
      </c>
      <c r="K11" s="438" t="str">
        <f t="shared" ref="K11" si="3">IF(J11="","",F11-J11)</f>
        <v/>
      </c>
      <c r="L11" s="442">
        <f>IF(COUNTIF($J$1,"*定額*")&gt;0,IF(SUM($L$6:L10)&gt;0,2,IF(SUM($F$7:F12)&gt;100000000,1,0)),0)</f>
        <v>0</v>
      </c>
      <c r="M11" s="499"/>
    </row>
    <row r="12" spans="1:13" ht="24.95" customHeight="1">
      <c r="A12" s="439"/>
      <c r="B12" s="439"/>
      <c r="C12" s="64"/>
      <c r="D12" s="439"/>
      <c r="E12" s="440"/>
      <c r="F12" s="440"/>
      <c r="G12" s="438"/>
      <c r="H12" s="438"/>
      <c r="I12" s="441"/>
      <c r="J12" s="438"/>
      <c r="K12" s="438"/>
      <c r="L12" s="442"/>
      <c r="M12" s="500"/>
    </row>
    <row r="13" spans="1:13" ht="24.95" customHeight="1">
      <c r="A13" s="439"/>
      <c r="B13" s="439"/>
      <c r="C13" s="66"/>
      <c r="D13" s="439"/>
      <c r="E13" s="440"/>
      <c r="F13" s="440"/>
      <c r="G13" s="438" t="str">
        <f>IF(F13&lt;&gt;"",IF($J$1=3/4,ROUNDDOWN(F13*3/4,0),IF($J$1="定額(中小、小規模)",IF(L13=1,100000000+ROUNDDOWN((SUM($F$7:F14)-100000000)*3/4,0),IF(L13=2,ROUNDDOWN(F13*3/4,0),F13)),IF($J$1="定額(中堅、みなし中堅)",IF(L13=1,100000000+ROUNDDOWN((SUM($F$7:F14)-100000000)*1/2,0),IF(L13=2,ROUNDDOWN(F13*1/2,0),F13)),IF($J$1=1/2,ROUNDDOWN(F13*1/2,0),"")))),"")</f>
        <v/>
      </c>
      <c r="H13" s="438" t="str">
        <f>IF(F13="","",F13-G13)</f>
        <v/>
      </c>
      <c r="I13" s="441"/>
      <c r="J13" s="438" t="str">
        <f t="shared" ref="J13" si="4">IF(H13&gt;=I13,G13,ROUNDDOWN(G13-0.5*(I13-H13),0))</f>
        <v/>
      </c>
      <c r="K13" s="438" t="str">
        <f t="shared" ref="K13" si="5">IF(J13="","",F13-J13)</f>
        <v/>
      </c>
      <c r="L13" s="442">
        <f>IF(COUNTIF($J$1,"*定額*")&gt;0,IF(SUM($L$6:L12)&gt;0,2,IF(SUM($F$7:F14)&gt;100000000,1,0)),0)</f>
        <v>0</v>
      </c>
      <c r="M13" s="499"/>
    </row>
    <row r="14" spans="1:13" ht="24.95" customHeight="1">
      <c r="A14" s="439"/>
      <c r="B14" s="439"/>
      <c r="C14" s="64"/>
      <c r="D14" s="439"/>
      <c r="E14" s="440"/>
      <c r="F14" s="440"/>
      <c r="G14" s="438"/>
      <c r="H14" s="438"/>
      <c r="I14" s="441"/>
      <c r="J14" s="438"/>
      <c r="K14" s="438"/>
      <c r="L14" s="442"/>
      <c r="M14" s="500"/>
    </row>
    <row r="15" spans="1:13" ht="24.95" customHeight="1">
      <c r="A15" s="439"/>
      <c r="B15" s="439"/>
      <c r="C15" s="63"/>
      <c r="D15" s="439"/>
      <c r="E15" s="440"/>
      <c r="F15" s="440"/>
      <c r="G15" s="438" t="str">
        <f>IF(F15&lt;&gt;"",IF($J$1=3/4,ROUNDDOWN(F15*3/4,0),IF($J$1="定額(中小、小規模)",IF(L15=1,100000000+ROUNDDOWN((SUM($F$7:F16)-100000000)*3/4,0),IF(L15=2,ROUNDDOWN(F15*3/4,0),F15)),IF($J$1="定額(中堅、みなし中堅)",IF(L15=1,100000000+ROUNDDOWN((SUM($F$7:F16)-100000000)*1/2,0),IF(L15=2,ROUNDDOWN(F15*1/2,0),F15)),IF($J$1=1/2,ROUNDDOWN(F15*1/2,0),"")))),"")</f>
        <v/>
      </c>
      <c r="H15" s="438" t="str">
        <f>IF(F15="","",F15-G15)</f>
        <v/>
      </c>
      <c r="I15" s="441"/>
      <c r="J15" s="438" t="str">
        <f t="shared" ref="J15" si="6">IF(H15&gt;=I15,G15,ROUNDDOWN(G15-0.5*(I15-H15),0))</f>
        <v/>
      </c>
      <c r="K15" s="438" t="str">
        <f t="shared" ref="K15" si="7">IF(J15="","",F15-J15)</f>
        <v/>
      </c>
      <c r="L15" s="442">
        <f>IF(COUNTIF($J$1,"*定額*")&gt;0,IF(SUM($L$6:L8)&gt;0,2,IF(SUM($F$7:F16)&gt;100000000,1,0)),0)</f>
        <v>0</v>
      </c>
      <c r="M15" s="499"/>
    </row>
    <row r="16" spans="1:13" ht="24.95" customHeight="1">
      <c r="A16" s="439"/>
      <c r="B16" s="439"/>
      <c r="C16" s="64"/>
      <c r="D16" s="439"/>
      <c r="E16" s="440"/>
      <c r="F16" s="440"/>
      <c r="G16" s="438"/>
      <c r="H16" s="438"/>
      <c r="I16" s="441"/>
      <c r="J16" s="438"/>
      <c r="K16" s="438"/>
      <c r="L16" s="442"/>
      <c r="M16" s="500"/>
    </row>
    <row r="17" spans="1:13" ht="24.95" customHeight="1">
      <c r="A17" s="439"/>
      <c r="B17" s="439"/>
      <c r="C17" s="65"/>
      <c r="D17" s="439"/>
      <c r="E17" s="440"/>
      <c r="F17" s="440"/>
      <c r="G17" s="438" t="str">
        <f>IF(F17&lt;&gt;"",IF($J$1=3/4,ROUNDDOWN(F17*3/4,0),IF($J$1="定額(中小、小規模)",IF(L17=1,100000000+ROUNDDOWN((SUM($F$7:F18)-100000000)*3/4,0),IF(L17=2,ROUNDDOWN(F17*3/4,0),F17)),IF($J$1="定額(中堅、みなし中堅)",IF(L17=1,100000000+ROUNDDOWN((SUM($F$7:F18)-100000000)*1/2,0),IF(L17=2,ROUNDDOWN(F17*1/2,0),F17)),IF($J$1=1/2,ROUNDDOWN(F17*1/2,0),"")))),"")</f>
        <v/>
      </c>
      <c r="H17" s="438" t="str">
        <f>IF(F17="","",F17-G17)</f>
        <v/>
      </c>
      <c r="I17" s="441"/>
      <c r="J17" s="438" t="str">
        <f t="shared" ref="J17" si="8">IF(H17&gt;=I17,G17,ROUNDDOWN(G17-0.5*(I17-H17),0))</f>
        <v/>
      </c>
      <c r="K17" s="438" t="str">
        <f t="shared" ref="K17" si="9">IF(J17="","",F17-J17)</f>
        <v/>
      </c>
      <c r="L17" s="442">
        <f>IF(COUNTIF($J$1,"*定額*")&gt;0,IF(SUM($L$6:L16)&gt;0,2,IF(SUM($F$7:F18)&gt;100000000,1,0)),0)</f>
        <v>0</v>
      </c>
      <c r="M17" s="499"/>
    </row>
    <row r="18" spans="1:13" ht="24.95" customHeight="1">
      <c r="A18" s="439"/>
      <c r="B18" s="439"/>
      <c r="C18" s="64"/>
      <c r="D18" s="439"/>
      <c r="E18" s="440"/>
      <c r="F18" s="440"/>
      <c r="G18" s="438"/>
      <c r="H18" s="438"/>
      <c r="I18" s="441"/>
      <c r="J18" s="438"/>
      <c r="K18" s="438"/>
      <c r="L18" s="442"/>
      <c r="M18" s="500"/>
    </row>
    <row r="19" spans="1:13" ht="24.95" customHeight="1">
      <c r="A19" s="439"/>
      <c r="B19" s="439"/>
      <c r="C19" s="66"/>
      <c r="D19" s="439"/>
      <c r="E19" s="440"/>
      <c r="F19" s="440"/>
      <c r="G19" s="438" t="str">
        <f>IF(F19&lt;&gt;"",IF($J$1=3/4,ROUNDDOWN(F19*3/4,0),IF($J$1="定額(中小、小規模)",IF(L19=1,100000000+ROUNDDOWN((SUM($F$7:F20)-100000000)*3/4,0),IF(L19=2,ROUNDDOWN(F19*3/4,0),F19)),IF($J$1="定額(中堅、みなし中堅)",IF(L19=1,100000000+ROUNDDOWN((SUM($F$7:F20)-100000000)*1/2,0),IF(L19=2,ROUNDDOWN(F19*1/2,0),F19)),IF($J$1=1/2,ROUNDDOWN(F19*1/2,0),"")))),"")</f>
        <v/>
      </c>
      <c r="H19" s="438" t="str">
        <f>IF(F19="","",F19-G19)</f>
        <v/>
      </c>
      <c r="I19" s="441"/>
      <c r="J19" s="438" t="str">
        <f t="shared" ref="J19" si="10">IF(H19&gt;=I19,G19,ROUNDDOWN(G19-0.5*(I19-H19),0))</f>
        <v/>
      </c>
      <c r="K19" s="438" t="str">
        <f t="shared" ref="K19" si="11">IF(J19="","",F19-J19)</f>
        <v/>
      </c>
      <c r="L19" s="442">
        <f>IF(COUNTIF($J$1,"*定額*")&gt;0,IF(SUM($L$6:L18)&gt;0,2,IF(SUM($F$7:F20)&gt;100000000,1,0)),0)</f>
        <v>0</v>
      </c>
      <c r="M19" s="499"/>
    </row>
    <row r="20" spans="1:13" ht="24.95" customHeight="1">
      <c r="A20" s="439"/>
      <c r="B20" s="439"/>
      <c r="C20" s="64"/>
      <c r="D20" s="439"/>
      <c r="E20" s="440"/>
      <c r="F20" s="440"/>
      <c r="G20" s="438"/>
      <c r="H20" s="438"/>
      <c r="I20" s="441"/>
      <c r="J20" s="438"/>
      <c r="K20" s="438"/>
      <c r="L20" s="442"/>
      <c r="M20" s="500"/>
    </row>
    <row r="21" spans="1:13" ht="24.95" customHeight="1">
      <c r="A21" s="439"/>
      <c r="B21" s="439"/>
      <c r="C21" s="66"/>
      <c r="D21" s="439"/>
      <c r="E21" s="440"/>
      <c r="F21" s="440"/>
      <c r="G21" s="438" t="str">
        <f>IF(F21&lt;&gt;"",IF($J$1=3/4,ROUNDDOWN(F21*3/4,0),IF($J$1="定額(中小、小規模)",IF(L21=1,100000000+ROUNDDOWN((SUM($F$7:F22)-100000000)*3/4,0),IF(L21=2,ROUNDDOWN(F21*3/4,0),F21)),IF($J$1="定額(中堅、みなし中堅)",IF(L21=1,100000000+ROUNDDOWN((SUM($F$7:F22)-100000000)*1/2,0),IF(L21=2,ROUNDDOWN(F21*1/2,0),F21)),IF($J$1=1/2,ROUNDDOWN(F21*1/2,0),"")))),"")</f>
        <v/>
      </c>
      <c r="H21" s="438" t="str">
        <f>IF(F21="","",F21-G21)</f>
        <v/>
      </c>
      <c r="I21" s="441"/>
      <c r="J21" s="438" t="str">
        <f t="shared" ref="J21" si="12">IF(H21&gt;=I21,G21,ROUNDDOWN(G21-0.5*(I21-H21),0))</f>
        <v/>
      </c>
      <c r="K21" s="438" t="str">
        <f t="shared" ref="K21" si="13">IF(J21="","",F21-J21)</f>
        <v/>
      </c>
      <c r="L21" s="442">
        <f>IF(COUNTIF($J$1,"*定額*")&gt;0,IF(SUM($L$6:L20)&gt;0,2,IF(SUM($F$7:F22)&gt;100000000,1,0)),0)</f>
        <v>0</v>
      </c>
      <c r="M21" s="499"/>
    </row>
    <row r="22" spans="1:13" ht="24.95" customHeight="1" thickBot="1">
      <c r="A22" s="462"/>
      <c r="B22" s="462"/>
      <c r="C22" s="67"/>
      <c r="D22" s="462"/>
      <c r="E22" s="480"/>
      <c r="F22" s="480"/>
      <c r="G22" s="483"/>
      <c r="H22" s="483"/>
      <c r="I22" s="495"/>
      <c r="J22" s="483"/>
      <c r="K22" s="483"/>
      <c r="L22" s="442"/>
      <c r="M22" s="500"/>
    </row>
    <row r="23" spans="1:13" ht="33.75" customHeight="1">
      <c r="A23" s="459" t="s">
        <v>303</v>
      </c>
      <c r="B23" s="460"/>
      <c r="C23" s="460"/>
      <c r="D23" s="461"/>
      <c r="E23" s="151" t="str">
        <f>IF(SUMIF($D$7:$D$22,"×",E7:E22)&lt;&gt;0,SUMIF($D$7:$D$22,"×",E7:E22),IF(COUNTA($D$7:$D$22)=0,"",0))</f>
        <v/>
      </c>
      <c r="F23" s="151" t="str">
        <f>IF(SUMIF($D$7:$D$22,"×",F7:F22)&lt;&gt;0,SUMIF($D$7:$D$22,"×",F7:F22),IF(COUNTA($D$7:$D$22)=0,"",0))</f>
        <v/>
      </c>
      <c r="G23" s="151" t="str">
        <f>IF(ROUNDDOWN(SUMIF($D$7:$D$22,"×",G7:G22),-3)&lt;&gt;0,ROUNDDOWN(SUMIF($D$7:$D$22,"×",G7:G22),-3),IF(COUNTIF(D7:D22,"×")&gt;0,0,IF(COUNTA($D$7:$D$22)=0,"",0)))</f>
        <v/>
      </c>
      <c r="H23" s="151" t="str">
        <f>IF(G23="","",F23-G23)</f>
        <v/>
      </c>
      <c r="I23" s="151" t="str">
        <f>IF(SUMIF($D$7:$D$22,"×",I7:I22)&lt;&gt;0,SUMIF($D$7:$D$22,"×",I7:I22),IF(COUNTA($D$7:$D$22)=0,"",0))</f>
        <v/>
      </c>
      <c r="J23" s="151" t="str">
        <f>IF(ROUNDDOWN(SUMIF($D$7:$D$22,"×",J7:J22),-3)&lt;&gt;0,ROUNDDOWN(SUMIF($D$7:$D$22,"×",J7:J22),-3),IF(COUNTA($D$7:$D$22)=0,"",0))</f>
        <v/>
      </c>
      <c r="K23" s="151" t="str">
        <f>IF(J23="","",F23-J23)</f>
        <v/>
      </c>
    </row>
    <row r="24" spans="1:13" ht="33.75" customHeight="1" thickBot="1">
      <c r="A24" s="452" t="s">
        <v>305</v>
      </c>
      <c r="B24" s="453"/>
      <c r="C24" s="453"/>
      <c r="D24" s="454"/>
      <c r="E24" s="121" t="str">
        <f>IF(SUMIF($D$7:$D$22,"〇",E7:E22)&lt;&gt;0,SUMIF($D$7:$D$22,"〇",E7:E22),IF(COUNTA($D$7:$D$22)=0,"",0))</f>
        <v/>
      </c>
      <c r="F24" s="121" t="str">
        <f>IF(SUMIF($D$7:$D$22,"〇",F7:F22)&lt;&gt;0,SUMIF($D$7:$D$22,"〇",F7:F22),IF(COUNTA($D$7:$D$22)=0,"",0))</f>
        <v/>
      </c>
      <c r="G24" s="121" t="str">
        <f>IF(ROUNDDOWN(SUMIF($D$7:$D$22,"〇",G7:G22),-3)&lt;&gt;0,ROUNDDOWN(SUMIF($D$7:$D$22,"〇",G7:G22),-3),IF(COUNTIF(D7:D22,"〇")&gt;0,0,IF(COUNTA($D$7:$D$22)=0,"",0)))</f>
        <v/>
      </c>
      <c r="H24" s="121" t="str">
        <f>IF(G24="","",F24-G24)</f>
        <v/>
      </c>
      <c r="I24" s="121" t="str">
        <f>IF(SUMIF($D$7:$D$22,"〇",I7:I22)&lt;&gt;0,SUMIF($D$7:$D$22,"〇",I7:I22),IF(COUNTA($D$7:$D$22)=0,"",0))</f>
        <v/>
      </c>
      <c r="J24" s="121" t="str">
        <f>IF(ROUNDDOWN(SUMIF($D$7:$D$22,"〇",J7:J22),-3)&lt;&gt;0,ROUNDDOWN(SUMIF($D$7:$D$22,"〇",J7:J22),-3),IF(COUNTA($D$7:$D$22)=0,"",0))</f>
        <v/>
      </c>
      <c r="K24" s="121" t="str">
        <f>IF(J24="","",F24-J24)</f>
        <v/>
      </c>
    </row>
    <row r="25" spans="1:13" ht="33.75" customHeight="1" thickBot="1">
      <c r="A25" s="455" t="s">
        <v>304</v>
      </c>
      <c r="B25" s="456"/>
      <c r="C25" s="456"/>
      <c r="D25" s="457"/>
      <c r="E25" s="122" t="str">
        <f t="shared" ref="E25:G25" si="14">IF(AND(E23="",E24=""),"",SUM(E23:E24))</f>
        <v/>
      </c>
      <c r="F25" s="122" t="str">
        <f t="shared" si="14"/>
        <v/>
      </c>
      <c r="G25" s="122" t="str">
        <f t="shared" si="14"/>
        <v/>
      </c>
      <c r="H25" s="122" t="str">
        <f>IF(AND(H23="",H24=""),"",SUM(H23:H24))</f>
        <v/>
      </c>
      <c r="I25" s="122" t="str">
        <f t="shared" ref="I25" si="15">IF(AND(I23="",I24=""),"",SUM(I23:I24))</f>
        <v/>
      </c>
      <c r="J25" s="122" t="str">
        <f>IF(AND(J23="",J24=""),"",IF(SUM(J23:J24)&gt;=300000000,"300,000,000",SUM(J23:J24)))</f>
        <v/>
      </c>
      <c r="K25" s="122" t="str">
        <f>IF(AND(K23="",K24=""),"",IF(J25="300,000,000",E25-J25,SUM(K23:K24)))</f>
        <v/>
      </c>
    </row>
    <row r="26" spans="1:13" ht="15" customHeight="1">
      <c r="A26" s="485" t="s">
        <v>166</v>
      </c>
      <c r="B26" s="485"/>
      <c r="C26" s="486"/>
      <c r="D26" s="486"/>
      <c r="E26" s="486"/>
      <c r="F26" s="486"/>
      <c r="G26" s="486"/>
      <c r="H26" s="486"/>
      <c r="I26" s="486"/>
      <c r="J26" s="486"/>
      <c r="K26" s="487"/>
    </row>
    <row r="27" spans="1:13" ht="15" customHeight="1">
      <c r="A27" s="478" t="s">
        <v>206</v>
      </c>
      <c r="B27" s="478"/>
      <c r="C27" s="479"/>
      <c r="D27" s="479"/>
      <c r="E27" s="479"/>
      <c r="F27" s="479"/>
      <c r="G27" s="479"/>
      <c r="H27" s="479"/>
      <c r="I27" s="479"/>
      <c r="J27" s="479"/>
      <c r="K27" s="484"/>
    </row>
    <row r="28" spans="1:13" ht="15" customHeight="1">
      <c r="A28" s="478" t="s">
        <v>207</v>
      </c>
      <c r="B28" s="478"/>
      <c r="C28" s="479"/>
      <c r="D28" s="479"/>
      <c r="E28" s="479"/>
      <c r="F28" s="479"/>
      <c r="G28" s="479"/>
      <c r="H28" s="479"/>
      <c r="I28" s="479"/>
      <c r="J28" s="479"/>
      <c r="K28" s="484"/>
    </row>
    <row r="29" spans="1:13" ht="15" customHeight="1">
      <c r="A29" s="478" t="s">
        <v>169</v>
      </c>
      <c r="B29" s="478"/>
      <c r="C29" s="479"/>
      <c r="D29" s="479"/>
      <c r="E29" s="479"/>
      <c r="F29" s="479"/>
      <c r="G29" s="479"/>
      <c r="H29" s="479"/>
      <c r="I29" s="479"/>
      <c r="J29" s="479"/>
      <c r="K29" s="484"/>
    </row>
    <row r="30" spans="1:13" ht="30" customHeight="1">
      <c r="A30" s="478" t="s">
        <v>171</v>
      </c>
      <c r="B30" s="478"/>
      <c r="C30" s="479"/>
      <c r="D30" s="479"/>
      <c r="E30" s="479"/>
      <c r="F30" s="479"/>
      <c r="G30" s="479"/>
      <c r="H30" s="479"/>
      <c r="I30" s="479"/>
      <c r="J30" s="479"/>
      <c r="K30" s="484"/>
    </row>
    <row r="31" spans="1:13" ht="15" customHeight="1">
      <c r="A31" s="156" t="s">
        <v>302</v>
      </c>
      <c r="B31" s="68"/>
      <c r="F31" s="152"/>
      <c r="G31" s="152"/>
      <c r="H31" s="152"/>
    </row>
    <row r="32" spans="1:13" ht="18.75" customHeight="1"/>
    <row r="33" spans="1:8" ht="18.75" customHeight="1" thickBot="1">
      <c r="A33" s="51" t="s">
        <v>172</v>
      </c>
      <c r="B33" s="51"/>
      <c r="C33" s="51"/>
      <c r="D33" s="51"/>
      <c r="E33" s="51"/>
      <c r="F33" s="51"/>
      <c r="G33" s="51"/>
      <c r="H33" s="52" t="s">
        <v>144</v>
      </c>
    </row>
    <row r="34" spans="1:8" ht="18.75" customHeight="1">
      <c r="A34" s="443" t="s">
        <v>173</v>
      </c>
      <c r="B34" s="444"/>
      <c r="C34" s="444"/>
      <c r="D34" s="445"/>
      <c r="E34" s="69" t="s">
        <v>149</v>
      </c>
      <c r="F34" s="69" t="s">
        <v>174</v>
      </c>
      <c r="G34" s="69" t="s">
        <v>175</v>
      </c>
      <c r="H34" s="69" t="s">
        <v>175</v>
      </c>
    </row>
    <row r="35" spans="1:8" ht="18.75" customHeight="1">
      <c r="A35" s="446"/>
      <c r="B35" s="447"/>
      <c r="C35" s="447"/>
      <c r="D35" s="448"/>
      <c r="E35" s="70" t="s">
        <v>155</v>
      </c>
      <c r="F35" s="70"/>
      <c r="G35" s="70" t="s">
        <v>176</v>
      </c>
      <c r="H35" s="70" t="s">
        <v>177</v>
      </c>
    </row>
    <row r="36" spans="1:8" ht="18.75" customHeight="1" thickBot="1">
      <c r="A36" s="449"/>
      <c r="B36" s="450"/>
      <c r="C36" s="450"/>
      <c r="D36" s="451"/>
      <c r="E36" s="71" t="s">
        <v>51</v>
      </c>
      <c r="F36" s="71" t="s">
        <v>178</v>
      </c>
      <c r="G36" s="71" t="s">
        <v>179</v>
      </c>
      <c r="H36" s="71" t="s">
        <v>180</v>
      </c>
    </row>
    <row r="37" spans="1:8" ht="30" customHeight="1">
      <c r="A37" s="492" t="s">
        <v>310</v>
      </c>
      <c r="B37" s="493"/>
      <c r="C37" s="493"/>
      <c r="D37" s="494"/>
      <c r="E37" s="123" t="str">
        <f>E23</f>
        <v/>
      </c>
      <c r="F37" s="123" t="str">
        <f>F23</f>
        <v/>
      </c>
      <c r="G37" s="123" t="str">
        <f>J23</f>
        <v/>
      </c>
      <c r="H37" s="123" t="str">
        <f>K23</f>
        <v/>
      </c>
    </row>
    <row r="38" spans="1:8" ht="30" customHeight="1" thickBot="1">
      <c r="A38" s="489" t="s">
        <v>182</v>
      </c>
      <c r="B38" s="490"/>
      <c r="C38" s="490"/>
      <c r="D38" s="491"/>
      <c r="E38" s="124" t="str">
        <f>E24</f>
        <v/>
      </c>
      <c r="F38" s="124" t="str">
        <f>F24</f>
        <v/>
      </c>
      <c r="G38" s="124" t="str">
        <f>J24</f>
        <v/>
      </c>
      <c r="H38" s="124" t="str">
        <f>K24</f>
        <v/>
      </c>
    </row>
    <row r="39" spans="1:8" ht="15" customHeight="1">
      <c r="A39" s="478" t="s">
        <v>183</v>
      </c>
      <c r="B39" s="478"/>
      <c r="C39" s="479"/>
      <c r="D39" s="479"/>
      <c r="E39" s="479"/>
      <c r="F39" s="479"/>
      <c r="G39" s="479"/>
    </row>
  </sheetData>
  <mergeCells count="116">
    <mergeCell ref="A39:G39"/>
    <mergeCell ref="A30:K30"/>
    <mergeCell ref="A34:D36"/>
    <mergeCell ref="A37:D37"/>
    <mergeCell ref="A38:D38"/>
    <mergeCell ref="A29:K29"/>
    <mergeCell ref="I21:I22"/>
    <mergeCell ref="J21:J22"/>
    <mergeCell ref="K21:K22"/>
    <mergeCell ref="L21:L22"/>
    <mergeCell ref="A24:D24"/>
    <mergeCell ref="A25:D25"/>
    <mergeCell ref="A26:K26"/>
    <mergeCell ref="A27:K27"/>
    <mergeCell ref="A28:K28"/>
    <mergeCell ref="M21:M22"/>
    <mergeCell ref="A23:D23"/>
    <mergeCell ref="K19:K20"/>
    <mergeCell ref="L19:L20"/>
    <mergeCell ref="M19:M20"/>
    <mergeCell ref="A21:A22"/>
    <mergeCell ref="B21:B22"/>
    <mergeCell ref="D21:D22"/>
    <mergeCell ref="E21:E22"/>
    <mergeCell ref="F21:F22"/>
    <mergeCell ref="G21:G22"/>
    <mergeCell ref="H21:H22"/>
    <mergeCell ref="A17:A18"/>
    <mergeCell ref="B17:B18"/>
    <mergeCell ref="D17:D18"/>
    <mergeCell ref="E17:E18"/>
    <mergeCell ref="F17:F18"/>
    <mergeCell ref="M17:M18"/>
    <mergeCell ref="A19:A20"/>
    <mergeCell ref="B19:B20"/>
    <mergeCell ref="D19:D20"/>
    <mergeCell ref="E19:E20"/>
    <mergeCell ref="F19:F20"/>
    <mergeCell ref="G19:G20"/>
    <mergeCell ref="H19:H20"/>
    <mergeCell ref="I19:I20"/>
    <mergeCell ref="J19:J20"/>
    <mergeCell ref="G17:G18"/>
    <mergeCell ref="H17:H18"/>
    <mergeCell ref="I17:I18"/>
    <mergeCell ref="J17:J18"/>
    <mergeCell ref="K17:K18"/>
    <mergeCell ref="L17:L18"/>
    <mergeCell ref="M7:M8"/>
    <mergeCell ref="A15:A16"/>
    <mergeCell ref="B15:B16"/>
    <mergeCell ref="D15:D16"/>
    <mergeCell ref="E15:E16"/>
    <mergeCell ref="F15:F16"/>
    <mergeCell ref="G15:G16"/>
    <mergeCell ref="H15:H16"/>
    <mergeCell ref="I15:I16"/>
    <mergeCell ref="J15:J16"/>
    <mergeCell ref="K15:K16"/>
    <mergeCell ref="L15:L16"/>
    <mergeCell ref="M15:M16"/>
    <mergeCell ref="A9:A10"/>
    <mergeCell ref="B9:B10"/>
    <mergeCell ref="D9:D10"/>
    <mergeCell ref="J9:J10"/>
    <mergeCell ref="K9:K10"/>
    <mergeCell ref="L9:L10"/>
    <mergeCell ref="M9:M10"/>
    <mergeCell ref="A11:A12"/>
    <mergeCell ref="B11:B12"/>
    <mergeCell ref="D11:D12"/>
    <mergeCell ref="E11:E12"/>
    <mergeCell ref="A1:D2"/>
    <mergeCell ref="I1:I2"/>
    <mergeCell ref="J1:J2"/>
    <mergeCell ref="A4:A6"/>
    <mergeCell ref="B4:B6"/>
    <mergeCell ref="C4:C5"/>
    <mergeCell ref="D4:D6"/>
    <mergeCell ref="L4:L6"/>
    <mergeCell ref="A7:A8"/>
    <mergeCell ref="B7:B8"/>
    <mergeCell ref="D7:D8"/>
    <mergeCell ref="E7:E8"/>
    <mergeCell ref="F7:F8"/>
    <mergeCell ref="G7:G8"/>
    <mergeCell ref="H7:H8"/>
    <mergeCell ref="I7:I8"/>
    <mergeCell ref="J7:J8"/>
    <mergeCell ref="K7:K8"/>
    <mergeCell ref="L7:L8"/>
    <mergeCell ref="F11:F12"/>
    <mergeCell ref="G11:G12"/>
    <mergeCell ref="H11:H12"/>
    <mergeCell ref="I11:I12"/>
    <mergeCell ref="J11:J12"/>
    <mergeCell ref="K11:K12"/>
    <mergeCell ref="L11:L12"/>
    <mergeCell ref="M11:M12"/>
    <mergeCell ref="E9:E10"/>
    <mergeCell ref="F9:F10"/>
    <mergeCell ref="G9:G10"/>
    <mergeCell ref="H9:H10"/>
    <mergeCell ref="I9:I10"/>
    <mergeCell ref="L13:L14"/>
    <mergeCell ref="M13:M14"/>
    <mergeCell ref="G13:G14"/>
    <mergeCell ref="H13:H14"/>
    <mergeCell ref="I13:I14"/>
    <mergeCell ref="J13:J14"/>
    <mergeCell ref="K13:K14"/>
    <mergeCell ref="A13:A14"/>
    <mergeCell ref="B13:B14"/>
    <mergeCell ref="D13:D14"/>
    <mergeCell ref="E13:E14"/>
    <mergeCell ref="F13:F14"/>
  </mergeCells>
  <phoneticPr fontId="2"/>
  <conditionalFormatting sqref="J1:J2">
    <cfRule type="expression" dxfId="6" priority="3">
      <formula>IF(COUNTA($E$7:$E$22)&gt;0,$J$1="")</formula>
    </cfRule>
  </conditionalFormatting>
  <conditionalFormatting sqref="J25:K25">
    <cfRule type="expression" dxfId="5" priority="2">
      <formula>SUM($J$23:$J$24)&gt;=1500000000</formula>
    </cfRule>
  </conditionalFormatting>
  <conditionalFormatting sqref="D7:D22">
    <cfRule type="expression" dxfId="4" priority="1">
      <formula>IF(E7&lt;&gt;"",D7="")</formula>
    </cfRule>
  </conditionalFormatting>
  <dataValidations count="2">
    <dataValidation type="list" allowBlank="1" showInputMessage="1" showErrorMessage="1" sqref="D7:D22" xr:uid="{FA1E23BA-212B-47FB-8647-7B7DF42794ED}">
      <formula1>"　,〇,×"</formula1>
    </dataValidation>
    <dataValidation type="list" showInputMessage="1" showErrorMessage="1" sqref="J1:J2" xr:uid="{8F6A383E-B32F-465D-9CB8-17107DB8A82B}">
      <formula1>"　,3/4,1/2,定額(中小、小規模),,定額(中堅、みなし中堅)"</formula1>
    </dataValidation>
  </dataValidations>
  <printOptions horizontalCentered="1"/>
  <pageMargins left="0.51181102362204722" right="0.51181102362204722" top="0.74803149606299213" bottom="0.35433070866141736" header="0.31496062992125984" footer="0.31496062992125984"/>
  <pageSetup paperSize="9" scale="63"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D7D1-22F9-4694-A573-4E007645831A}">
  <sheetPr>
    <tabColor rgb="FF0070C0"/>
    <pageSetUpPr fitToPage="1"/>
  </sheetPr>
  <dimension ref="A1:N35"/>
  <sheetViews>
    <sheetView view="pageBreakPreview" zoomScale="85" zoomScaleNormal="100" zoomScaleSheetLayoutView="85" workbookViewId="0">
      <selection activeCell="I32" sqref="I32"/>
    </sheetView>
  </sheetViews>
  <sheetFormatPr defaultColWidth="9" defaultRowHeight="13.5"/>
  <cols>
    <col min="1" max="2" width="9" style="54" customWidth="1"/>
    <col min="3" max="3" width="31.25" style="54" customWidth="1"/>
    <col min="4" max="5" width="9.75" style="54" bestFit="1" customWidth="1"/>
    <col min="6" max="12" width="17.5" style="54" customWidth="1"/>
    <col min="13" max="13" width="9" style="54" customWidth="1"/>
    <col min="14" max="14" width="19.625" style="54" customWidth="1"/>
    <col min="15" max="16384" width="9" style="54"/>
  </cols>
  <sheetData>
    <row r="1" spans="1:14" s="25" customFormat="1" ht="18.75" customHeight="1">
      <c r="A1" s="496" t="s">
        <v>101</v>
      </c>
      <c r="B1" s="496"/>
      <c r="C1" s="496"/>
      <c r="D1" s="496"/>
      <c r="E1" s="496"/>
      <c r="F1" s="2"/>
      <c r="G1" s="2"/>
      <c r="H1" s="2"/>
      <c r="I1" s="49"/>
      <c r="J1" s="463" t="s">
        <v>142</v>
      </c>
      <c r="K1" s="465"/>
      <c r="L1" s="12"/>
      <c r="M1" s="12"/>
    </row>
    <row r="2" spans="1:14" s="25" customFormat="1" ht="18.75" customHeight="1" thickBot="1">
      <c r="A2" s="496"/>
      <c r="B2" s="496"/>
      <c r="C2" s="496"/>
      <c r="D2" s="496"/>
      <c r="E2" s="496"/>
      <c r="F2" s="2"/>
      <c r="G2" s="2"/>
      <c r="H2" s="2"/>
      <c r="I2" s="50"/>
      <c r="J2" s="464"/>
      <c r="K2" s="466"/>
      <c r="L2" s="12"/>
      <c r="M2" s="12"/>
    </row>
    <row r="3" spans="1:14" ht="18.75" customHeight="1" thickBot="1">
      <c r="A3" s="531" t="s">
        <v>208</v>
      </c>
      <c r="B3" s="531"/>
      <c r="C3" s="532"/>
      <c r="D3" s="532"/>
      <c r="E3" s="532"/>
      <c r="F3" s="532"/>
      <c r="G3" s="532"/>
      <c r="H3" s="532"/>
      <c r="I3" s="532"/>
      <c r="J3" s="532"/>
      <c r="K3" s="532"/>
      <c r="L3" s="53" t="s">
        <v>144</v>
      </c>
    </row>
    <row r="4" spans="1:14" ht="15" customHeight="1">
      <c r="A4" s="470" t="s">
        <v>145</v>
      </c>
      <c r="B4" s="470" t="s">
        <v>185</v>
      </c>
      <c r="C4" s="467" t="s">
        <v>147</v>
      </c>
      <c r="D4" s="539" t="s">
        <v>209</v>
      </c>
      <c r="E4" s="467" t="s">
        <v>148</v>
      </c>
      <c r="F4" s="55" t="s">
        <v>149</v>
      </c>
      <c r="G4" s="55"/>
      <c r="H4" s="55" t="s">
        <v>150</v>
      </c>
      <c r="I4" s="56"/>
      <c r="J4" s="55" t="s">
        <v>151</v>
      </c>
      <c r="K4" s="55" t="s">
        <v>152</v>
      </c>
      <c r="L4" s="55" t="s">
        <v>153</v>
      </c>
      <c r="M4" s="498" t="s">
        <v>154</v>
      </c>
    </row>
    <row r="5" spans="1:14" ht="15" customHeight="1">
      <c r="A5" s="473"/>
      <c r="B5" s="471"/>
      <c r="C5" s="475"/>
      <c r="D5" s="540"/>
      <c r="E5" s="468"/>
      <c r="F5" s="57" t="s">
        <v>155</v>
      </c>
      <c r="G5" s="58" t="s">
        <v>156</v>
      </c>
      <c r="H5" s="58" t="s">
        <v>157</v>
      </c>
      <c r="I5" s="58" t="s">
        <v>158</v>
      </c>
      <c r="J5" s="58" t="s">
        <v>159</v>
      </c>
      <c r="K5" s="58" t="s">
        <v>157</v>
      </c>
      <c r="L5" s="58" t="s">
        <v>160</v>
      </c>
      <c r="M5" s="442"/>
    </row>
    <row r="6" spans="1:14" ht="30" customHeight="1" thickBot="1">
      <c r="A6" s="473"/>
      <c r="B6" s="472"/>
      <c r="C6" s="59" t="s">
        <v>161</v>
      </c>
      <c r="D6" s="541"/>
      <c r="E6" s="469"/>
      <c r="F6" s="59" t="s">
        <v>51</v>
      </c>
      <c r="G6" s="59" t="s">
        <v>53</v>
      </c>
      <c r="H6" s="59" t="s">
        <v>162</v>
      </c>
      <c r="I6" s="59" t="s">
        <v>163</v>
      </c>
      <c r="J6" s="59" t="s">
        <v>164</v>
      </c>
      <c r="K6" s="60" t="s">
        <v>165</v>
      </c>
      <c r="L6" s="59" t="s">
        <v>309</v>
      </c>
      <c r="M6" s="442"/>
    </row>
    <row r="7" spans="1:14" ht="24.95" customHeight="1">
      <c r="A7" s="458"/>
      <c r="B7" s="458"/>
      <c r="C7" s="61"/>
      <c r="D7" s="458"/>
      <c r="E7" s="458"/>
      <c r="F7" s="477"/>
      <c r="G7" s="477"/>
      <c r="H7" s="476" t="str">
        <f>IF(G7&lt;&gt;"",IF($K$1=3/4,ROUNDDOWN(G7*3/4,0),IF($K$1="定額(中小、小規模)",IF(M7=1,100000000+ROUNDDOWN((SUM($G$7:G8)-100000000)*3/4,0),IF(M7=2,ROUNDDOWN(G7*3/4,0),G7)),IF($K$1="定額(中堅、みなし中堅)",IF(M7=1,100000000+ROUNDDOWN((SUM($G$7:G8)-100000000)*1/2,0),IF(M7=2,ROUNDDOWN(G7*1/2,0),G7)),IF($K$1=1/2,ROUNDDOWN(G7*1/2,0),"")))),"")</f>
        <v/>
      </c>
      <c r="I7" s="476" t="str">
        <f>IF(G7="","",G7-H7)</f>
        <v/>
      </c>
      <c r="J7" s="474"/>
      <c r="K7" s="476" t="str">
        <f>IF(I7&gt;=J7,H7,ROUNDDOWN(H7-0.5*(J7-I7),0))</f>
        <v/>
      </c>
      <c r="L7" s="476" t="str">
        <f>IF(K7="","",G7-K7)</f>
        <v/>
      </c>
      <c r="M7" s="442">
        <f>IF(COUNTIF($K$1,"*定額*")&gt;0,IF(SUM($M$6:M6)&gt;0,2,IF(SUM($G$7:G8)&gt;100000000,1,0)),0)</f>
        <v>0</v>
      </c>
      <c r="N7" s="499"/>
    </row>
    <row r="8" spans="1:14" ht="24.95" customHeight="1">
      <c r="A8" s="439"/>
      <c r="B8" s="439"/>
      <c r="C8" s="62"/>
      <c r="D8" s="439"/>
      <c r="E8" s="439"/>
      <c r="F8" s="440"/>
      <c r="G8" s="440"/>
      <c r="H8" s="438"/>
      <c r="I8" s="438"/>
      <c r="J8" s="441"/>
      <c r="K8" s="438"/>
      <c r="L8" s="438"/>
      <c r="M8" s="442"/>
      <c r="N8" s="500"/>
    </row>
    <row r="9" spans="1:14" ht="24.95" customHeight="1">
      <c r="A9" s="439"/>
      <c r="B9" s="439"/>
      <c r="C9" s="63"/>
      <c r="D9" s="439"/>
      <c r="E9" s="439"/>
      <c r="F9" s="440"/>
      <c r="G9" s="440"/>
      <c r="H9" s="438" t="str">
        <f>IF(G9&lt;&gt;"",IF($K$1=3/4,ROUNDDOWN(G9*3/4,0),IF($K$1="定額(中小、小規模)",IF(M9=1,100000000-SUM($G$7:G8)+ROUNDDOWN((SUM($G$7:G10)-100000000)*3/4,0),IF(M9=2,ROUNDDOWN(G9*3/4,0),G9)),IF($K$1="定額(中堅、みなし中堅)",IF(M9=1,100000000-SUM($G$7:G8)+ROUNDDOWN((SUM($G$7:G10)-100000000)*1/2,0),IF(M9=2,ROUNDDOWN(G9*1/2,0),G9)),IF($K$1=1/2,ROUNDDOWN(G9*1/2,0),"")))),"")</f>
        <v/>
      </c>
      <c r="I9" s="438" t="str">
        <f>IF(G9="","",G9-H9)</f>
        <v/>
      </c>
      <c r="J9" s="441"/>
      <c r="K9" s="438" t="str">
        <f>IF(I9&gt;=J9,H9,ROUNDDOWN(H9-0.5*(J9-I9),0))</f>
        <v/>
      </c>
      <c r="L9" s="438" t="str">
        <f>IF(K9="","",G9-K9)</f>
        <v/>
      </c>
      <c r="M9" s="442">
        <f>IF(COUNTIF($K$1,"*定額*")&gt;0,IF(SUM($M$6:M8)&gt;0,2,IF(SUM($G$7:G10)&gt;100000000,1,0)),0)</f>
        <v>0</v>
      </c>
      <c r="N9" s="499"/>
    </row>
    <row r="10" spans="1:14" ht="24.95" customHeight="1">
      <c r="A10" s="439"/>
      <c r="B10" s="439"/>
      <c r="C10" s="64"/>
      <c r="D10" s="439"/>
      <c r="E10" s="439"/>
      <c r="F10" s="440"/>
      <c r="G10" s="440"/>
      <c r="H10" s="438"/>
      <c r="I10" s="438"/>
      <c r="J10" s="441"/>
      <c r="K10" s="438"/>
      <c r="L10" s="438"/>
      <c r="M10" s="442"/>
      <c r="N10" s="500"/>
    </row>
    <row r="11" spans="1:14" ht="24.95" customHeight="1">
      <c r="A11" s="439"/>
      <c r="B11" s="439"/>
      <c r="C11" s="65"/>
      <c r="D11" s="439"/>
      <c r="E11" s="439"/>
      <c r="F11" s="440"/>
      <c r="G11" s="440"/>
      <c r="H11" s="438" t="str">
        <f>IF(G11&lt;&gt;"",IF($K$1=3/4,ROUNDDOWN(G11*3/4,0),IF($K$1="定額(中小、小規模)",IF(M11=1,100000000-SUM($G$7:G10)+ROUNDDOWN((SUM($G$7:G12)-100000000)*3/4,0),IF(M11=2,ROUNDDOWN(G11*3/4,0),G11)),IF($K$1="定額(中堅、みなし中堅)",IF(M11=1,100000000-SUM($G$7:G10)+ROUNDDOWN((SUM($G$7:G12)-100000000)*1/2,0),IF(M11=2,ROUNDDOWN(G11*1/2,0),G11)),IF($K$1=1/2,ROUNDDOWN(G11*1/2,0),"")))),"")</f>
        <v/>
      </c>
      <c r="I11" s="438" t="str">
        <f>IF(G11="","",G11-H11)</f>
        <v/>
      </c>
      <c r="J11" s="441"/>
      <c r="K11" s="438" t="str">
        <f>IF(I11&gt;=J11,H11,ROUNDDOWN(H11-0.5*(J11-I11),0))</f>
        <v/>
      </c>
      <c r="L11" s="438" t="str">
        <f>IF(K11="","",G11-K11)</f>
        <v/>
      </c>
      <c r="M11" s="442">
        <f>IF(COUNTIF($K$1,"*定額*")&gt;0,IF(SUM($M$6:M10)&gt;0,2,IF(SUM($G$7:G12)&gt;100000000,1,0)),0)</f>
        <v>0</v>
      </c>
      <c r="N11" s="499"/>
    </row>
    <row r="12" spans="1:14" ht="24.95" customHeight="1">
      <c r="A12" s="439"/>
      <c r="B12" s="439"/>
      <c r="C12" s="64"/>
      <c r="D12" s="439"/>
      <c r="E12" s="439"/>
      <c r="F12" s="440"/>
      <c r="G12" s="440"/>
      <c r="H12" s="438"/>
      <c r="I12" s="438"/>
      <c r="J12" s="441"/>
      <c r="K12" s="438"/>
      <c r="L12" s="438"/>
      <c r="M12" s="442"/>
      <c r="N12" s="500"/>
    </row>
    <row r="13" spans="1:14" ht="24.95" customHeight="1">
      <c r="A13" s="439"/>
      <c r="B13" s="439"/>
      <c r="C13" s="66"/>
      <c r="D13" s="439"/>
      <c r="E13" s="439"/>
      <c r="F13" s="440"/>
      <c r="G13" s="440"/>
      <c r="H13" s="438" t="str">
        <f>IF(G13&lt;&gt;"",IF($K$1=3/4,ROUNDDOWN(G13*3/4,0),IF($K$1="定額(中小、小規模)",IF(M13=1,100000000-SUM($G$7:G12)+ROUNDDOWN((SUM($G$7:G14)-100000000)*3/4,0),IF(M13=2,ROUNDDOWN(G13*3/4,0),G13)),IF($K$1="定額(中堅、みなし中堅)",IF(M13=1,100000000-SUM($G$7:G12)+ROUNDDOWN((SUM($G$7:G14)-100000000)*1/2,0),IF(M13=2,ROUNDDOWN(G13*1/2,0),G13)),IF($K$1=1/2,ROUNDDOWN(G13*1/2,0),"")))),"")</f>
        <v/>
      </c>
      <c r="I13" s="438" t="str">
        <f>IF(G13="","",G13-H13)</f>
        <v/>
      </c>
      <c r="J13" s="441"/>
      <c r="K13" s="438" t="str">
        <f>IF(I13&gt;=J13,H13,ROUNDDOWN(H13-0.5*(J13-I13),0))</f>
        <v/>
      </c>
      <c r="L13" s="438" t="str">
        <f>IF(K13="","",G13-K13)</f>
        <v/>
      </c>
      <c r="M13" s="442">
        <f>IF(COUNTIF($K$1,"*定額*")&gt;0,IF(SUM($M$6:M12)&gt;0,2,IF(SUM($G$7:G14)&gt;100000000,1,0)),0)</f>
        <v>0</v>
      </c>
      <c r="N13" s="499"/>
    </row>
    <row r="14" spans="1:14" ht="24.95" customHeight="1">
      <c r="A14" s="439"/>
      <c r="B14" s="439"/>
      <c r="C14" s="64"/>
      <c r="D14" s="439"/>
      <c r="E14" s="439"/>
      <c r="F14" s="440"/>
      <c r="G14" s="440"/>
      <c r="H14" s="438"/>
      <c r="I14" s="438"/>
      <c r="J14" s="441"/>
      <c r="K14" s="438"/>
      <c r="L14" s="438"/>
      <c r="M14" s="442"/>
      <c r="N14" s="500"/>
    </row>
    <row r="15" spans="1:14" ht="24.95" customHeight="1">
      <c r="A15" s="439"/>
      <c r="B15" s="439"/>
      <c r="C15" s="66"/>
      <c r="D15" s="439"/>
      <c r="E15" s="439"/>
      <c r="F15" s="440"/>
      <c r="G15" s="440"/>
      <c r="H15" s="438" t="str">
        <f>IF(G15&lt;&gt;"",IF($K$1=3/4,ROUNDDOWN(G15*3/4,0),IF($K$1="定額(中小、小規模)",IF(M15=1,100000000-SUM($G$7:G14)+ROUNDDOWN((SUM($G$7:G16)-100000000)*3/4,0),IF(M15=2,ROUNDDOWN(G15*3/4,0),G15)),IF($K$1="定額(中堅、みなし中堅)",IF(M15=1,100000000-SUM($G$7:G14)+ROUNDDOWN((SUM($G$7:G16)-100000000)*1/2,0),IF(M15=2,ROUNDDOWN(G15*1/2,0),G15)),IF($K$1=1/2,ROUNDDOWN(G15*1/2,0),"")))),"")</f>
        <v/>
      </c>
      <c r="I15" s="438" t="str">
        <f>IF(G15="","",G15-H15)</f>
        <v/>
      </c>
      <c r="J15" s="441"/>
      <c r="K15" s="438" t="str">
        <f>IF(I15&gt;=J15,H15,ROUNDDOWN(H15-0.5*(J15-I15),0))</f>
        <v/>
      </c>
      <c r="L15" s="438" t="str">
        <f>IF(K15="","",G15-K15)</f>
        <v/>
      </c>
      <c r="M15" s="442">
        <f>IF(COUNTIF($K$1,"*定額*")&gt;0,IF(SUM($M$6:M14)&gt;0,2,IF(SUM($G$7:G16)&gt;100000000,1,0)),0)</f>
        <v>0</v>
      </c>
      <c r="N15" s="499"/>
    </row>
    <row r="16" spans="1:14" ht="24.95" customHeight="1" thickBot="1">
      <c r="A16" s="462"/>
      <c r="B16" s="462"/>
      <c r="C16" s="67"/>
      <c r="D16" s="462"/>
      <c r="E16" s="462"/>
      <c r="F16" s="480"/>
      <c r="G16" s="480"/>
      <c r="H16" s="483"/>
      <c r="I16" s="483"/>
      <c r="J16" s="495"/>
      <c r="K16" s="483"/>
      <c r="L16" s="483"/>
      <c r="M16" s="442"/>
      <c r="N16" s="500"/>
    </row>
    <row r="17" spans="1:13" ht="33.75" customHeight="1">
      <c r="A17" s="459" t="s">
        <v>306</v>
      </c>
      <c r="B17" s="460"/>
      <c r="C17" s="460"/>
      <c r="D17" s="460"/>
      <c r="E17" s="461"/>
      <c r="F17" s="120" t="str">
        <f>IF(SUMIFS(F7:F16,$D$7:$D$16,"施設",$E$7:$E$16,"×")&lt;&gt;0,SUMIFS(F7:F16,$D$7:$D$16,"施設",$E$7:$E$16,"×"),IF(COUNTA($E$7:$E$16)=0,"",0))</f>
        <v/>
      </c>
      <c r="G17" s="120" t="str">
        <f>IF(SUMIFS(G7:G16,$D$7:$D$16,"施設",$E$7:$E$16,"×")&lt;&gt;0,SUMIFS(G7:G16,$D$7:$D$16,"施設",$E$7:$E$16,"×"),IF(COUNTA($E$7:$E$16)=0,"",0))</f>
        <v/>
      </c>
      <c r="H17" s="120" t="str">
        <f>IF(ROUNDDOWN(SUMIFS(H7:H16,$D$7:$D$16,"施設",$E$7:$E$16,"×"),-3)&lt;&gt;0,ROUNDDOWN(SUMIFS(H7:H16,$D$7:$D$16,"施設",$E$7:$E$16,"×"),-3),IF(COUNTA($E$7:$E$16)=0,"",0))</f>
        <v/>
      </c>
      <c r="I17" s="154" t="str">
        <f>IF(H17="","",G17-H17)</f>
        <v/>
      </c>
      <c r="J17" s="120" t="str">
        <f t="shared" ref="J17" si="0">IF(SUMIFS(J7:J16,$D$7:$D$16,"施設",$E$7:$E$16,"×")&lt;&gt;0,SUMIFS(J7:J16,$D$7:$D$16,"施設",$E$7:$E$16,"×"),IF(COUNTA($E$7:$E$16)=0,"",0))</f>
        <v/>
      </c>
      <c r="K17" s="120" t="str">
        <f>IF(ROUNDDOWN(SUMIFS(K7:K16,$D$7:$D$16,"施設",$E$7:$E$16,"×"),0)&lt;&gt;0,ROUNDDOWN(SUMIFS(K7:K16,$D$7:$D$16,"施設",$E$7:$E$16,"×"),-3),IF(COUNTA($E$7:$E$16)=0,"",0))</f>
        <v/>
      </c>
      <c r="L17" s="154" t="str">
        <f>IF(K17="","",G17-K17)</f>
        <v/>
      </c>
    </row>
    <row r="18" spans="1:13" ht="33.75" customHeight="1">
      <c r="A18" s="533" t="s">
        <v>307</v>
      </c>
      <c r="B18" s="534"/>
      <c r="C18" s="534"/>
      <c r="D18" s="534"/>
      <c r="E18" s="535"/>
      <c r="F18" s="125" t="str">
        <f>IF(SUMIFS(F7:F16,$D$7:$D$16,"設備",$E$7:$E$16,"×")&lt;&gt;0,SUMIFS(F7:F16,$D$7:$D$16,"設備",$E$7:$E$16,"×"),IF(COUNTA($E$7:$E$16)=0,"",0))</f>
        <v/>
      </c>
      <c r="G18" s="125" t="str">
        <f>IF(SUMIFS(G7:G16,$D$7:$D$16,"設備",$E$7:$E$16,"×")&lt;&gt;0,SUMIFS(G7:G16,$D$7:$D$16,"設備",$E$7:$E$16,"×"),IF(COUNTA($E$7:$E$16)=0,"",0))</f>
        <v/>
      </c>
      <c r="H18" s="125" t="str">
        <f>IF(ROUNDDOWN(SUMIFS(H7:H16,$D$7:$D$16,"設備",$E$7:$E$16,"×"),-3)&lt;&gt;0,ROUNDDOWN(SUMIFS(H7:H16,$D$7:$D$16,"設備",$E$7:$E$16,"×"),-3),IF(COUNTA($E$7:$E$16)=0,"",0))</f>
        <v/>
      </c>
      <c r="I18" s="153" t="str">
        <f t="shared" ref="I18:I19" si="1">IF(H18="","",G18-H18)</f>
        <v/>
      </c>
      <c r="J18" s="125" t="str">
        <f t="shared" ref="J18" si="2">IF(SUMIFS(J7:J16,$D$7:$D$16,"設備",$E$7:$E$16,"×")&lt;&gt;0,SUMIFS(J7:J16,$D$7:$D$16,"設備",$E$7:$E$16,"×"),IF(COUNTA($E$7:$E$16)=0,"",0))</f>
        <v/>
      </c>
      <c r="K18" s="125" t="str">
        <f>IF(ROUNDDOWN(SUMIFS(K7:K16,$D$7:$D$16,"設備",$E$7:$E$16,"×"),-3)&lt;&gt;0,ROUNDDOWN(SUMIFS(K7:K16,$D$7:$D$16,"設備",$E$7:$E$16,"×"),-3),IF(COUNTA($E$7:$E$16)=0,"",0))</f>
        <v/>
      </c>
      <c r="L18" s="153" t="str">
        <f>IF(K18="","",G18-K18)</f>
        <v/>
      </c>
    </row>
    <row r="19" spans="1:13" ht="33.75" customHeight="1" thickBot="1">
      <c r="A19" s="452" t="s">
        <v>305</v>
      </c>
      <c r="B19" s="453"/>
      <c r="C19" s="453"/>
      <c r="D19" s="453"/>
      <c r="E19" s="454"/>
      <c r="F19" s="121" t="str">
        <f>IF(SUMIF($E$7:$E$16,"〇",F7:F16)&lt;&gt;0,SUMIF($E$7:$E$16,"〇",F7:F16),IF(COUNTA($E$7:$E$16)=0,"",0))</f>
        <v/>
      </c>
      <c r="G19" s="121" t="str">
        <f>IF(SUMIF($E$7:$E$16,"〇",G7:G16)&lt;&gt;0,SUMIF($E$7:$E$16,"〇",G7:G16),IF(COUNTA($E$7:$E$16)=0,"",0))</f>
        <v/>
      </c>
      <c r="H19" s="121" t="str">
        <f>IF(ROUNDDOWN(SUMIF($E$7:$E$16,"〇",H7:H16),-3)&lt;&gt;0,ROUNDDOWN(SUMIF($E$7:$E$16,"〇",H7:H16),-3),IF(COUNTA($E$7:$E$16)=0,"",0))</f>
        <v/>
      </c>
      <c r="I19" s="155" t="str">
        <f t="shared" si="1"/>
        <v/>
      </c>
      <c r="J19" s="121" t="str">
        <f t="shared" ref="J19" si="3">IF(SUMIF($E$7:$E$16,"〇",J7:J16)&lt;&gt;0,SUMIF($E$7:$E$16,"〇",J7:J16),IF(COUNTA($E$7:$E$16)=0,"",0))</f>
        <v/>
      </c>
      <c r="K19" s="121" t="str">
        <f>IF(ROUNDDOWN(SUMIF($E$7:$E$16,"〇",K7:K16),-3)&lt;&gt;0,ROUNDDOWN(SUMIF($E$7:$E$16,"〇",K7:K16),-3),IF(COUNTA($E$7:$E$16)=0,"",0))</f>
        <v/>
      </c>
      <c r="L19" s="155" t="str">
        <f>IF(K19="","",G19-K19)</f>
        <v/>
      </c>
    </row>
    <row r="20" spans="1:13" ht="33.75" customHeight="1" thickBot="1">
      <c r="A20" s="455" t="s">
        <v>304</v>
      </c>
      <c r="B20" s="456"/>
      <c r="C20" s="456"/>
      <c r="D20" s="456"/>
      <c r="E20" s="457"/>
      <c r="F20" s="122" t="str">
        <f>IF(SUM(F17:F19)&lt;&gt;0,SUM(F17:F19),"")</f>
        <v/>
      </c>
      <c r="G20" s="122" t="str">
        <f t="shared" ref="G20:I20" si="4">IF(SUM(G17:G19)&lt;&gt;0,SUM(G17:G19),"")</f>
        <v/>
      </c>
      <c r="H20" s="122" t="str">
        <f t="shared" si="4"/>
        <v/>
      </c>
      <c r="I20" s="122" t="str">
        <f t="shared" si="4"/>
        <v/>
      </c>
      <c r="J20" s="122" t="str">
        <f>IF(SUM(J17:J19)&lt;&gt;0,SUM(J17:J19),"")</f>
        <v/>
      </c>
      <c r="K20" s="122" t="str">
        <f>IF(AND(K17="",K18="",K19=""),"",IF(SUM(K17:K19)&gt;=300000000,"300,000,000",SUM(K17:K19)))</f>
        <v/>
      </c>
      <c r="L20" s="122" t="str">
        <f>IF(AND(L17="",L18="",L19=""),"",IF(K20="300,000,000",F20-K20,SUM(L17:L19)))</f>
        <v/>
      </c>
    </row>
    <row r="21" spans="1:13" ht="15" customHeight="1">
      <c r="A21" s="485" t="s">
        <v>166</v>
      </c>
      <c r="B21" s="485"/>
      <c r="C21" s="486"/>
      <c r="D21" s="486"/>
      <c r="E21" s="486"/>
      <c r="F21" s="486"/>
      <c r="G21" s="486"/>
      <c r="H21" s="486"/>
      <c r="I21" s="486"/>
      <c r="J21" s="486"/>
      <c r="K21" s="486"/>
      <c r="L21" s="487"/>
    </row>
    <row r="22" spans="1:13" ht="15" customHeight="1">
      <c r="A22" s="68" t="s">
        <v>210</v>
      </c>
      <c r="B22" s="68"/>
      <c r="C22" s="68"/>
      <c r="D22" s="68"/>
      <c r="E22" s="68"/>
      <c r="F22" s="68"/>
      <c r="G22" s="68"/>
      <c r="H22" s="68"/>
      <c r="I22" s="68"/>
      <c r="J22" s="68"/>
      <c r="K22" s="68"/>
      <c r="L22" s="68"/>
      <c r="M22" s="82"/>
    </row>
    <row r="23" spans="1:13" ht="30" customHeight="1">
      <c r="A23" s="478" t="s">
        <v>168</v>
      </c>
      <c r="B23" s="478"/>
      <c r="C23" s="479"/>
      <c r="D23" s="479"/>
      <c r="E23" s="479"/>
      <c r="F23" s="479"/>
      <c r="G23" s="479"/>
      <c r="H23" s="479"/>
      <c r="I23" s="479"/>
      <c r="J23" s="479"/>
      <c r="K23" s="479"/>
      <c r="L23" s="484"/>
    </row>
    <row r="24" spans="1:13" ht="15" customHeight="1">
      <c r="A24" s="478" t="s">
        <v>169</v>
      </c>
      <c r="B24" s="478"/>
      <c r="C24" s="479"/>
      <c r="D24" s="479"/>
      <c r="E24" s="479"/>
      <c r="F24" s="479"/>
      <c r="G24" s="479"/>
      <c r="H24" s="479"/>
      <c r="I24" s="479"/>
      <c r="J24" s="479"/>
      <c r="K24" s="479"/>
      <c r="L24" s="484"/>
    </row>
    <row r="25" spans="1:13" ht="30" customHeight="1">
      <c r="A25" s="488" t="s">
        <v>211</v>
      </c>
      <c r="B25" s="478"/>
      <c r="C25" s="479"/>
      <c r="D25" s="479"/>
      <c r="E25" s="479"/>
      <c r="F25" s="479"/>
      <c r="G25" s="479"/>
      <c r="H25" s="479"/>
      <c r="I25" s="479"/>
      <c r="J25" s="479"/>
      <c r="K25" s="479"/>
      <c r="L25" s="484"/>
    </row>
    <row r="26" spans="1:13" ht="15" customHeight="1">
      <c r="A26" s="156" t="s">
        <v>302</v>
      </c>
      <c r="B26" s="68"/>
    </row>
    <row r="27" spans="1:13" ht="18.75" customHeight="1"/>
    <row r="28" spans="1:13" ht="18.75" customHeight="1" thickBot="1">
      <c r="A28" s="51" t="s">
        <v>172</v>
      </c>
      <c r="B28" s="51"/>
      <c r="C28" s="51"/>
      <c r="D28" s="51"/>
      <c r="E28" s="51"/>
      <c r="F28" s="51"/>
      <c r="G28" s="51"/>
      <c r="H28" s="51"/>
      <c r="I28" s="52" t="s">
        <v>144</v>
      </c>
    </row>
    <row r="29" spans="1:13" ht="18.75" customHeight="1">
      <c r="A29" s="443" t="s">
        <v>173</v>
      </c>
      <c r="B29" s="444"/>
      <c r="C29" s="444"/>
      <c r="D29" s="444"/>
      <c r="E29" s="445"/>
      <c r="F29" s="69" t="s">
        <v>149</v>
      </c>
      <c r="G29" s="69" t="s">
        <v>174</v>
      </c>
      <c r="H29" s="69" t="s">
        <v>175</v>
      </c>
      <c r="I29" s="69" t="s">
        <v>175</v>
      </c>
    </row>
    <row r="30" spans="1:13" ht="18.75" customHeight="1">
      <c r="A30" s="446"/>
      <c r="B30" s="447"/>
      <c r="C30" s="447"/>
      <c r="D30" s="447"/>
      <c r="E30" s="448"/>
      <c r="F30" s="70" t="s">
        <v>155</v>
      </c>
      <c r="G30" s="70"/>
      <c r="H30" s="70" t="s">
        <v>176</v>
      </c>
      <c r="I30" s="70" t="s">
        <v>177</v>
      </c>
    </row>
    <row r="31" spans="1:13" ht="18.75" customHeight="1" thickBot="1">
      <c r="A31" s="449"/>
      <c r="B31" s="450"/>
      <c r="C31" s="450"/>
      <c r="D31" s="450"/>
      <c r="E31" s="451"/>
      <c r="F31" s="71" t="s">
        <v>51</v>
      </c>
      <c r="G31" s="71" t="s">
        <v>178</v>
      </c>
      <c r="H31" s="71" t="s">
        <v>179</v>
      </c>
      <c r="I31" s="71" t="s">
        <v>180</v>
      </c>
    </row>
    <row r="32" spans="1:13" ht="30" customHeight="1">
      <c r="A32" s="443" t="s">
        <v>181</v>
      </c>
      <c r="B32" s="444"/>
      <c r="C32" s="444"/>
      <c r="D32" s="444"/>
      <c r="E32" s="445"/>
      <c r="F32" s="126" t="str">
        <f t="shared" ref="F32:G34" si="5">F17</f>
        <v/>
      </c>
      <c r="G32" s="126" t="str">
        <f t="shared" si="5"/>
        <v/>
      </c>
      <c r="H32" s="126" t="str">
        <f t="shared" ref="H32:I34" si="6">K17</f>
        <v/>
      </c>
      <c r="I32" s="126" t="str">
        <f t="shared" si="6"/>
        <v/>
      </c>
    </row>
    <row r="33" spans="1:9" ht="30" customHeight="1">
      <c r="A33" s="536" t="s">
        <v>212</v>
      </c>
      <c r="B33" s="537"/>
      <c r="C33" s="537"/>
      <c r="D33" s="537"/>
      <c r="E33" s="538"/>
      <c r="F33" s="127" t="str">
        <f t="shared" si="5"/>
        <v/>
      </c>
      <c r="G33" s="127" t="str">
        <f t="shared" si="5"/>
        <v/>
      </c>
      <c r="H33" s="127" t="str">
        <f t="shared" si="6"/>
        <v/>
      </c>
      <c r="I33" s="127" t="str">
        <f t="shared" si="6"/>
        <v/>
      </c>
    </row>
    <row r="34" spans="1:9" ht="30" customHeight="1" thickBot="1">
      <c r="A34" s="489" t="s">
        <v>182</v>
      </c>
      <c r="B34" s="490"/>
      <c r="C34" s="490"/>
      <c r="D34" s="490"/>
      <c r="E34" s="491"/>
      <c r="F34" s="124" t="str">
        <f t="shared" si="5"/>
        <v/>
      </c>
      <c r="G34" s="124" t="str">
        <f t="shared" si="5"/>
        <v/>
      </c>
      <c r="H34" s="124" t="str">
        <f t="shared" si="6"/>
        <v/>
      </c>
      <c r="I34" s="124" t="str">
        <f t="shared" si="6"/>
        <v/>
      </c>
    </row>
    <row r="35" spans="1:9" ht="15" customHeight="1">
      <c r="A35" s="478" t="s">
        <v>183</v>
      </c>
      <c r="B35" s="478"/>
      <c r="C35" s="479"/>
      <c r="D35" s="479"/>
      <c r="E35" s="479"/>
      <c r="F35" s="479"/>
      <c r="G35" s="479"/>
      <c r="H35" s="479"/>
    </row>
  </sheetData>
  <mergeCells count="88">
    <mergeCell ref="A35:H35"/>
    <mergeCell ref="A3:K3"/>
    <mergeCell ref="A18:E18"/>
    <mergeCell ref="A33:E33"/>
    <mergeCell ref="D4:D6"/>
    <mergeCell ref="D7:D8"/>
    <mergeCell ref="D9:D10"/>
    <mergeCell ref="D11:D12"/>
    <mergeCell ref="D13:D14"/>
    <mergeCell ref="A25:L25"/>
    <mergeCell ref="A29:E31"/>
    <mergeCell ref="A32:E32"/>
    <mergeCell ref="A34:E34"/>
    <mergeCell ref="A19:E19"/>
    <mergeCell ref="A20:E20"/>
    <mergeCell ref="A21:L21"/>
    <mergeCell ref="A23:L23"/>
    <mergeCell ref="A24:L24"/>
    <mergeCell ref="J15:J16"/>
    <mergeCell ref="K15:K16"/>
    <mergeCell ref="L15:L16"/>
    <mergeCell ref="M15:M16"/>
    <mergeCell ref="N15:N16"/>
    <mergeCell ref="A17:E17"/>
    <mergeCell ref="D15:D16"/>
    <mergeCell ref="L13:L14"/>
    <mergeCell ref="M13:M14"/>
    <mergeCell ref="N13:N14"/>
    <mergeCell ref="A15:A16"/>
    <mergeCell ref="B15:B16"/>
    <mergeCell ref="E15:E16"/>
    <mergeCell ref="F15:F16"/>
    <mergeCell ref="G15:G16"/>
    <mergeCell ref="H15:H16"/>
    <mergeCell ref="I15:I16"/>
    <mergeCell ref="N11:N12"/>
    <mergeCell ref="A13:A14"/>
    <mergeCell ref="B13:B14"/>
    <mergeCell ref="E13:E14"/>
    <mergeCell ref="F13:F14"/>
    <mergeCell ref="G13:G14"/>
    <mergeCell ref="H13:H14"/>
    <mergeCell ref="I13:I14"/>
    <mergeCell ref="J13:J14"/>
    <mergeCell ref="K13:K14"/>
    <mergeCell ref="H11:H12"/>
    <mergeCell ref="I11:I12"/>
    <mergeCell ref="J11:J12"/>
    <mergeCell ref="K11:K12"/>
    <mergeCell ref="L11:L12"/>
    <mergeCell ref="M11:M12"/>
    <mergeCell ref="A11:A12"/>
    <mergeCell ref="B11:B12"/>
    <mergeCell ref="E11:E12"/>
    <mergeCell ref="F11:F12"/>
    <mergeCell ref="G11:G12"/>
    <mergeCell ref="N7:N8"/>
    <mergeCell ref="A9:A10"/>
    <mergeCell ref="B9:B10"/>
    <mergeCell ref="E9:E10"/>
    <mergeCell ref="F9:F10"/>
    <mergeCell ref="G9:G10"/>
    <mergeCell ref="H9:H10"/>
    <mergeCell ref="I9:I10"/>
    <mergeCell ref="J9:J10"/>
    <mergeCell ref="K9:K10"/>
    <mergeCell ref="L9:L10"/>
    <mergeCell ref="M9:M10"/>
    <mergeCell ref="N9:N10"/>
    <mergeCell ref="M4:M6"/>
    <mergeCell ref="A7:A8"/>
    <mergeCell ref="B7:B8"/>
    <mergeCell ref="E7:E8"/>
    <mergeCell ref="F7:F8"/>
    <mergeCell ref="G7:G8"/>
    <mergeCell ref="H7:H8"/>
    <mergeCell ref="I7:I8"/>
    <mergeCell ref="J7:J8"/>
    <mergeCell ref="K7:K8"/>
    <mergeCell ref="L7:L8"/>
    <mergeCell ref="M7:M8"/>
    <mergeCell ref="A1:E2"/>
    <mergeCell ref="J1:J2"/>
    <mergeCell ref="K1:K2"/>
    <mergeCell ref="A4:A6"/>
    <mergeCell ref="B4:B6"/>
    <mergeCell ref="C4:C5"/>
    <mergeCell ref="E4:E6"/>
  </mergeCells>
  <phoneticPr fontId="2"/>
  <conditionalFormatting sqref="E7:E16">
    <cfRule type="expression" dxfId="3" priority="4">
      <formula>IF(F7&lt;&gt;"",E7="")</formula>
    </cfRule>
  </conditionalFormatting>
  <conditionalFormatting sqref="K1:K2">
    <cfRule type="expression" dxfId="2" priority="3">
      <formula>IF(COUNTA($F$7:$F$16)&gt;0,$K$1="")</formula>
    </cfRule>
  </conditionalFormatting>
  <conditionalFormatting sqref="K20:L20">
    <cfRule type="expression" dxfId="1" priority="2">
      <formula>SUM($K$17:$K$19)&gt;=1500000000</formula>
    </cfRule>
  </conditionalFormatting>
  <conditionalFormatting sqref="D7:D16">
    <cfRule type="expression" dxfId="0" priority="1">
      <formula>IF(E7&lt;&gt;"",D7="")</formula>
    </cfRule>
  </conditionalFormatting>
  <dataValidations count="3">
    <dataValidation type="list" showInputMessage="1" showErrorMessage="1" sqref="K1:K2" xr:uid="{FBFBE3CB-1167-4213-ABED-E62E7D4E1996}">
      <formula1>"　,3/4,1/2,定額(中小、小規模),,定額(中堅、みなし中堅)"</formula1>
    </dataValidation>
    <dataValidation type="list" allowBlank="1" showInputMessage="1" showErrorMessage="1" sqref="E7:E16" xr:uid="{305BC8D0-93CD-4D78-9219-664322E0E0E3}">
      <formula1>"　,〇,×"</formula1>
    </dataValidation>
    <dataValidation type="list" allowBlank="1" showInputMessage="1" showErrorMessage="1" sqref="D7:D16" xr:uid="{78743C1F-8E52-4354-89F0-EF3BB6F631E6}">
      <formula1>"　,施設,設備"</formula1>
    </dataValidation>
  </dataValidations>
  <printOptions horizontalCentered="1"/>
  <pageMargins left="0.51181102362204722" right="0.51181102362204722" top="0.74803149606299213" bottom="0.35433070866141736" header="0.31496062992125984" footer="0.31496062992125984"/>
  <pageSetup paperSize="9" scale="69"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8"/>
  <sheetViews>
    <sheetView view="pageBreakPreview" zoomScaleNormal="100" zoomScaleSheetLayoutView="100" workbookViewId="0">
      <selection activeCell="D4" sqref="D4"/>
    </sheetView>
  </sheetViews>
  <sheetFormatPr defaultColWidth="9" defaultRowHeight="13.5"/>
  <cols>
    <col min="1" max="1" width="9" style="54"/>
    <col min="2" max="2" width="5.625" style="54" customWidth="1"/>
    <col min="3" max="3" width="14.625" style="54" customWidth="1"/>
    <col min="4" max="5" width="17.5" style="54" customWidth="1"/>
    <col min="6" max="6" width="19.25" style="54" customWidth="1"/>
    <col min="7" max="16384" width="9" style="54"/>
  </cols>
  <sheetData>
    <row r="1" spans="1:6" ht="18.75" customHeight="1" thickBot="1">
      <c r="A1" s="544" t="s">
        <v>213</v>
      </c>
      <c r="B1" s="545"/>
      <c r="C1" s="545"/>
      <c r="D1" s="545"/>
      <c r="E1" s="545"/>
      <c r="F1" s="52" t="s">
        <v>214</v>
      </c>
    </row>
    <row r="2" spans="1:6" ht="30" customHeight="1" thickBot="1">
      <c r="A2" s="569"/>
      <c r="B2" s="570"/>
      <c r="C2" s="571"/>
      <c r="D2" s="83" t="s">
        <v>215</v>
      </c>
      <c r="E2" s="83" t="s">
        <v>216</v>
      </c>
      <c r="F2" s="83" t="s">
        <v>217</v>
      </c>
    </row>
    <row r="3" spans="1:6" ht="30" customHeight="1" thickTop="1" thickBot="1">
      <c r="A3" s="562" t="s">
        <v>218</v>
      </c>
      <c r="B3" s="565" t="s">
        <v>219</v>
      </c>
      <c r="C3" s="566"/>
      <c r="D3" s="129" t="str">
        <f>'４　事業の全体概要'!F21</f>
        <v/>
      </c>
      <c r="E3" s="84" t="s">
        <v>220</v>
      </c>
      <c r="F3" s="85"/>
    </row>
    <row r="4" spans="1:6" ht="30" customHeight="1">
      <c r="A4" s="563"/>
      <c r="B4" s="517" t="s">
        <v>160</v>
      </c>
      <c r="C4" s="518"/>
      <c r="D4" s="130">
        <f>IF(AND(D5="",,D6=""),"",SUM(D5:D6))</f>
        <v>0</v>
      </c>
      <c r="E4" s="86"/>
      <c r="F4" s="86"/>
    </row>
    <row r="5" spans="1:6" ht="30" customHeight="1">
      <c r="A5" s="563"/>
      <c r="B5" s="573" t="s">
        <v>221</v>
      </c>
      <c r="C5" s="87" t="s">
        <v>222</v>
      </c>
      <c r="D5" s="88"/>
      <c r="E5" s="86"/>
      <c r="F5" s="86"/>
    </row>
    <row r="6" spans="1:6" ht="30" customHeight="1" thickBot="1">
      <c r="A6" s="563"/>
      <c r="B6" s="574"/>
      <c r="C6" s="59" t="s">
        <v>223</v>
      </c>
      <c r="D6" s="89"/>
      <c r="E6" s="85"/>
      <c r="F6" s="85"/>
    </row>
    <row r="7" spans="1:6" ht="30" customHeight="1" thickBot="1">
      <c r="A7" s="572"/>
      <c r="B7" s="569" t="s">
        <v>224</v>
      </c>
      <c r="C7" s="571"/>
      <c r="D7" s="131">
        <f>IF(AND(D3&lt;&gt;"",D4&lt;&gt;""),D3+D4,IF(D3&lt;&gt;"",D3,IF(D4&lt;&gt;"",D4,"")))</f>
        <v>0</v>
      </c>
      <c r="E7" s="90"/>
      <c r="F7" s="91"/>
    </row>
    <row r="8" spans="1:6" ht="30" customHeight="1" thickTop="1" thickBot="1">
      <c r="A8" s="562" t="s">
        <v>225</v>
      </c>
      <c r="B8" s="565" t="s">
        <v>226</v>
      </c>
      <c r="C8" s="566"/>
      <c r="D8" s="129" t="str">
        <f>'４　事業の全体概要'!B18</f>
        <v/>
      </c>
      <c r="E8" s="85"/>
      <c r="F8" s="85"/>
    </row>
    <row r="9" spans="1:6" ht="30" customHeight="1" thickBot="1">
      <c r="A9" s="563"/>
      <c r="B9" s="546" t="s">
        <v>227</v>
      </c>
      <c r="C9" s="547"/>
      <c r="D9" s="129" t="str">
        <f>'４　事業の全体概要'!B19</f>
        <v/>
      </c>
      <c r="E9" s="85"/>
      <c r="F9" s="85"/>
    </row>
    <row r="10" spans="1:6" ht="30" customHeight="1">
      <c r="A10" s="563"/>
      <c r="B10" s="567" t="s">
        <v>228</v>
      </c>
      <c r="C10" s="568"/>
      <c r="D10" s="560"/>
      <c r="E10" s="551"/>
      <c r="F10" s="551"/>
    </row>
    <row r="11" spans="1:6" ht="30" customHeight="1">
      <c r="A11" s="563"/>
      <c r="B11" s="555" t="s">
        <v>226</v>
      </c>
      <c r="C11" s="556"/>
      <c r="D11" s="561"/>
      <c r="E11" s="552"/>
      <c r="F11" s="552"/>
    </row>
    <row r="12" spans="1:6" ht="30" customHeight="1">
      <c r="A12" s="563"/>
      <c r="B12" s="553" t="s">
        <v>229</v>
      </c>
      <c r="C12" s="554"/>
      <c r="D12" s="557"/>
      <c r="E12" s="559"/>
      <c r="F12" s="559"/>
    </row>
    <row r="13" spans="1:6" ht="30" customHeight="1" thickBot="1">
      <c r="A13" s="563"/>
      <c r="B13" s="555" t="s">
        <v>227</v>
      </c>
      <c r="C13" s="556"/>
      <c r="D13" s="558"/>
      <c r="E13" s="552"/>
      <c r="F13" s="552"/>
    </row>
    <row r="14" spans="1:6" ht="30" customHeight="1" thickBot="1">
      <c r="A14" s="564"/>
      <c r="B14" s="546" t="s">
        <v>230</v>
      </c>
      <c r="C14" s="547"/>
      <c r="D14" s="128" t="str">
        <f>IF(COUNTIF(D8:D13,"&gt;0")&gt;0,SUM(D8:D13),"")</f>
        <v/>
      </c>
      <c r="E14" s="90"/>
      <c r="F14" s="91"/>
    </row>
    <row r="15" spans="1:6" ht="30" customHeight="1" thickBot="1">
      <c r="A15" s="546" t="s">
        <v>231</v>
      </c>
      <c r="B15" s="548"/>
      <c r="C15" s="547"/>
      <c r="D15" s="129">
        <f>IF(AND(D7&lt;&gt;"",D14&lt;&gt;""),D7-D14,IF(D7&lt;&gt;"",D7,IF(D14&lt;&gt;"",D14,"")))</f>
        <v>0</v>
      </c>
      <c r="E15" s="92"/>
      <c r="F15" s="92"/>
    </row>
    <row r="16" spans="1:6" ht="18.75" customHeight="1">
      <c r="A16" s="549" t="s">
        <v>232</v>
      </c>
      <c r="B16" s="550"/>
      <c r="C16" s="550"/>
      <c r="D16" s="550"/>
      <c r="E16" s="550"/>
      <c r="F16" s="550"/>
    </row>
    <row r="17" spans="1:6" ht="18.75" customHeight="1">
      <c r="A17" s="542" t="s">
        <v>233</v>
      </c>
      <c r="B17" s="543"/>
      <c r="C17" s="543"/>
      <c r="D17" s="543"/>
      <c r="E17" s="543"/>
      <c r="F17" s="543"/>
    </row>
    <row r="18" spans="1:6" ht="18.75" customHeight="1">
      <c r="A18" s="542" t="s">
        <v>234</v>
      </c>
      <c r="B18" s="543"/>
      <c r="C18" s="543"/>
      <c r="D18" s="543"/>
      <c r="E18" s="543"/>
      <c r="F18" s="543"/>
    </row>
  </sheetData>
  <mergeCells count="25">
    <mergeCell ref="B9:C9"/>
    <mergeCell ref="B10:C10"/>
    <mergeCell ref="B11:C11"/>
    <mergeCell ref="A2:C2"/>
    <mergeCell ref="A3:A7"/>
    <mergeCell ref="B3:C3"/>
    <mergeCell ref="B4:C4"/>
    <mergeCell ref="B5:B6"/>
    <mergeCell ref="B7:C7"/>
    <mergeCell ref="A17:F17"/>
    <mergeCell ref="A18:F18"/>
    <mergeCell ref="A1:E1"/>
    <mergeCell ref="B14:C14"/>
    <mergeCell ref="A15:C15"/>
    <mergeCell ref="A16:F16"/>
    <mergeCell ref="E10:E11"/>
    <mergeCell ref="F10:F11"/>
    <mergeCell ref="B12:C12"/>
    <mergeCell ref="B13:C13"/>
    <mergeCell ref="D12:D13"/>
    <mergeCell ref="E12:E13"/>
    <mergeCell ref="F12:F13"/>
    <mergeCell ref="D10:D11"/>
    <mergeCell ref="A8:A14"/>
    <mergeCell ref="B8:C8"/>
  </mergeCells>
  <phoneticPr fontId="2"/>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6"/>
  <sheetViews>
    <sheetView view="pageBreakPreview" zoomScale="85" zoomScaleNormal="100" zoomScaleSheetLayoutView="85" workbookViewId="0">
      <selection sqref="A1:E1"/>
    </sheetView>
  </sheetViews>
  <sheetFormatPr defaultColWidth="9" defaultRowHeight="14.25"/>
  <cols>
    <col min="1" max="1" width="9.625" style="72" customWidth="1"/>
    <col min="2" max="2" width="30.875" style="72" customWidth="1"/>
    <col min="3" max="4" width="17.5" style="72" customWidth="1"/>
    <col min="5" max="5" width="29.375" style="72" bestFit="1" customWidth="1"/>
    <col min="6" max="16384" width="9" style="72"/>
  </cols>
  <sheetData>
    <row r="1" spans="1:5" ht="20.25" customHeight="1">
      <c r="A1" s="578" t="s">
        <v>235</v>
      </c>
      <c r="B1" s="579"/>
      <c r="C1" s="579"/>
      <c r="D1" s="579"/>
      <c r="E1" s="579"/>
    </row>
    <row r="2" spans="1:5" ht="18.75" customHeight="1" thickBot="1">
      <c r="A2" s="580" t="s">
        <v>236</v>
      </c>
      <c r="B2" s="581"/>
      <c r="C2" s="581"/>
      <c r="D2" s="581"/>
      <c r="E2" s="581"/>
    </row>
    <row r="3" spans="1:5" ht="18.75" customHeight="1">
      <c r="A3" s="467" t="s">
        <v>103</v>
      </c>
      <c r="B3" s="591" t="s">
        <v>108</v>
      </c>
      <c r="C3" s="591" t="s">
        <v>104</v>
      </c>
      <c r="D3" s="591" t="s">
        <v>237</v>
      </c>
      <c r="E3" s="593" t="s">
        <v>238</v>
      </c>
    </row>
    <row r="4" spans="1:5" ht="18.75" customHeight="1" thickBot="1">
      <c r="A4" s="526"/>
      <c r="B4" s="592"/>
      <c r="C4" s="592"/>
      <c r="D4" s="592"/>
      <c r="E4" s="594"/>
    </row>
    <row r="5" spans="1:5" ht="16.5" customHeight="1">
      <c r="A5" s="585"/>
      <c r="B5" s="588"/>
      <c r="C5" s="582" t="s">
        <v>239</v>
      </c>
      <c r="D5" s="93" t="s">
        <v>240</v>
      </c>
      <c r="E5" s="94" t="s">
        <v>241</v>
      </c>
    </row>
    <row r="6" spans="1:5" ht="16.5" customHeight="1">
      <c r="A6" s="586"/>
      <c r="B6" s="589"/>
      <c r="C6" s="583"/>
      <c r="D6" s="93" t="s">
        <v>242</v>
      </c>
      <c r="E6" s="94" t="s">
        <v>243</v>
      </c>
    </row>
    <row r="7" spans="1:5" ht="16.5" customHeight="1">
      <c r="A7" s="586"/>
      <c r="B7" s="589"/>
      <c r="C7" s="583"/>
      <c r="D7" s="93" t="s">
        <v>244</v>
      </c>
      <c r="E7" s="94" t="s">
        <v>245</v>
      </c>
    </row>
    <row r="8" spans="1:5" ht="16.5" customHeight="1">
      <c r="A8" s="586"/>
      <c r="B8" s="589"/>
      <c r="C8" s="583"/>
      <c r="D8" s="95" t="s">
        <v>246</v>
      </c>
      <c r="E8" s="96"/>
    </row>
    <row r="9" spans="1:5" ht="16.5" customHeight="1">
      <c r="A9" s="586"/>
      <c r="B9" s="589"/>
      <c r="C9" s="583"/>
      <c r="D9" s="93" t="s">
        <v>247</v>
      </c>
      <c r="E9" s="94"/>
    </row>
    <row r="10" spans="1:5" ht="16.5" customHeight="1">
      <c r="A10" s="586"/>
      <c r="B10" s="589"/>
      <c r="C10" s="583"/>
      <c r="D10" s="93" t="s">
        <v>244</v>
      </c>
      <c r="E10" s="97" t="s">
        <v>241</v>
      </c>
    </row>
    <row r="11" spans="1:5" ht="16.5" customHeight="1" thickBot="1">
      <c r="A11" s="587"/>
      <c r="B11" s="590"/>
      <c r="C11" s="584"/>
      <c r="D11" s="98" t="s">
        <v>248</v>
      </c>
      <c r="E11" s="99" t="s">
        <v>245</v>
      </c>
    </row>
    <row r="12" spans="1:5" ht="16.5" customHeight="1">
      <c r="A12" s="585"/>
      <c r="B12" s="588"/>
      <c r="C12" s="582" t="s">
        <v>239</v>
      </c>
      <c r="D12" s="93" t="s">
        <v>240</v>
      </c>
      <c r="E12" s="94" t="s">
        <v>241</v>
      </c>
    </row>
    <row r="13" spans="1:5" ht="16.5" customHeight="1">
      <c r="A13" s="586"/>
      <c r="B13" s="589"/>
      <c r="C13" s="583"/>
      <c r="D13" s="93" t="s">
        <v>242</v>
      </c>
      <c r="E13" s="94" t="s">
        <v>243</v>
      </c>
    </row>
    <row r="14" spans="1:5" ht="16.5" customHeight="1">
      <c r="A14" s="586"/>
      <c r="B14" s="589"/>
      <c r="C14" s="583"/>
      <c r="D14" s="93" t="s">
        <v>244</v>
      </c>
      <c r="E14" s="94" t="s">
        <v>245</v>
      </c>
    </row>
    <row r="15" spans="1:5" ht="16.5" customHeight="1">
      <c r="A15" s="586"/>
      <c r="B15" s="589"/>
      <c r="C15" s="583"/>
      <c r="D15" s="95" t="s">
        <v>246</v>
      </c>
      <c r="E15" s="96"/>
    </row>
    <row r="16" spans="1:5" ht="16.5" customHeight="1">
      <c r="A16" s="586"/>
      <c r="B16" s="589"/>
      <c r="C16" s="583"/>
      <c r="D16" s="93" t="s">
        <v>247</v>
      </c>
      <c r="E16" s="94"/>
    </row>
    <row r="17" spans="1:5" ht="16.5" customHeight="1">
      <c r="A17" s="586"/>
      <c r="B17" s="589"/>
      <c r="C17" s="583"/>
      <c r="D17" s="93" t="s">
        <v>244</v>
      </c>
      <c r="E17" s="97" t="s">
        <v>241</v>
      </c>
    </row>
    <row r="18" spans="1:5" ht="16.5" customHeight="1" thickBot="1">
      <c r="A18" s="587"/>
      <c r="B18" s="590"/>
      <c r="C18" s="584"/>
      <c r="D18" s="98" t="s">
        <v>248</v>
      </c>
      <c r="E18" s="99" t="s">
        <v>245</v>
      </c>
    </row>
    <row r="19" spans="1:5" ht="16.5" customHeight="1">
      <c r="A19" s="597" t="s">
        <v>249</v>
      </c>
      <c r="B19" s="597"/>
      <c r="C19" s="597"/>
      <c r="D19" s="597"/>
      <c r="E19" s="597"/>
    </row>
    <row r="20" spans="1:5" ht="18.75" customHeight="1">
      <c r="A20" s="100"/>
    </row>
    <row r="21" spans="1:5" ht="18.75" customHeight="1" thickBot="1">
      <c r="A21" s="580" t="s">
        <v>250</v>
      </c>
      <c r="B21" s="581"/>
      <c r="C21" s="581"/>
      <c r="D21" s="581"/>
      <c r="E21" s="581"/>
    </row>
    <row r="22" spans="1:5" ht="51" customHeight="1" thickBot="1">
      <c r="A22" s="101" t="s">
        <v>185</v>
      </c>
      <c r="B22" s="102" t="s">
        <v>251</v>
      </c>
      <c r="C22" s="102" t="s">
        <v>104</v>
      </c>
      <c r="D22" s="102" t="s">
        <v>237</v>
      </c>
      <c r="E22" s="103" t="s">
        <v>238</v>
      </c>
    </row>
    <row r="23" spans="1:5" ht="16.5" customHeight="1">
      <c r="A23" s="585"/>
      <c r="B23" s="588"/>
      <c r="C23" s="582" t="s">
        <v>252</v>
      </c>
      <c r="D23" s="93" t="s">
        <v>253</v>
      </c>
      <c r="E23" s="94" t="s">
        <v>254</v>
      </c>
    </row>
    <row r="24" spans="1:5" ht="16.5" customHeight="1">
      <c r="A24" s="586"/>
      <c r="B24" s="589"/>
      <c r="C24" s="583"/>
      <c r="D24" s="93" t="s">
        <v>242</v>
      </c>
      <c r="E24" s="94" t="s">
        <v>245</v>
      </c>
    </row>
    <row r="25" spans="1:5" ht="16.5" customHeight="1">
      <c r="A25" s="586"/>
      <c r="B25" s="589"/>
      <c r="C25" s="583"/>
      <c r="D25" s="93" t="s">
        <v>244</v>
      </c>
      <c r="E25" s="104"/>
    </row>
    <row r="26" spans="1:5" ht="16.5" customHeight="1">
      <c r="A26" s="586"/>
      <c r="B26" s="589"/>
      <c r="C26" s="583"/>
      <c r="D26" s="95" t="s">
        <v>246</v>
      </c>
      <c r="E26" s="96"/>
    </row>
    <row r="27" spans="1:5" ht="16.5" customHeight="1">
      <c r="A27" s="586"/>
      <c r="B27" s="589"/>
      <c r="C27" s="583"/>
      <c r="D27" s="93" t="s">
        <v>255</v>
      </c>
      <c r="E27" s="94" t="s">
        <v>254</v>
      </c>
    </row>
    <row r="28" spans="1:5" ht="16.5" customHeight="1">
      <c r="A28" s="586"/>
      <c r="B28" s="589"/>
      <c r="C28" s="583"/>
      <c r="D28" s="93" t="s">
        <v>244</v>
      </c>
      <c r="E28" s="94" t="s">
        <v>245</v>
      </c>
    </row>
    <row r="29" spans="1:5" ht="16.5" customHeight="1" thickBot="1">
      <c r="A29" s="587"/>
      <c r="B29" s="590"/>
      <c r="C29" s="584"/>
      <c r="D29" s="98" t="s">
        <v>248</v>
      </c>
      <c r="E29" s="105"/>
    </row>
    <row r="30" spans="1:5" ht="16.5" customHeight="1">
      <c r="A30" s="585"/>
      <c r="B30" s="588"/>
      <c r="C30" s="582" t="s">
        <v>252</v>
      </c>
      <c r="D30" s="93" t="s">
        <v>253</v>
      </c>
      <c r="E30" s="94" t="s">
        <v>254</v>
      </c>
    </row>
    <row r="31" spans="1:5" ht="16.5" customHeight="1">
      <c r="A31" s="586"/>
      <c r="B31" s="589"/>
      <c r="C31" s="583"/>
      <c r="D31" s="93" t="s">
        <v>242</v>
      </c>
      <c r="E31" s="94" t="s">
        <v>245</v>
      </c>
    </row>
    <row r="32" spans="1:5" ht="16.5" customHeight="1">
      <c r="A32" s="586"/>
      <c r="B32" s="589"/>
      <c r="C32" s="583"/>
      <c r="D32" s="93" t="s">
        <v>244</v>
      </c>
      <c r="E32" s="104"/>
    </row>
    <row r="33" spans="1:5" ht="16.5" customHeight="1">
      <c r="A33" s="586"/>
      <c r="B33" s="589"/>
      <c r="C33" s="583"/>
      <c r="D33" s="95" t="s">
        <v>246</v>
      </c>
      <c r="E33" s="96"/>
    </row>
    <row r="34" spans="1:5" ht="16.5" customHeight="1">
      <c r="A34" s="586"/>
      <c r="B34" s="589"/>
      <c r="C34" s="583"/>
      <c r="D34" s="93" t="s">
        <v>255</v>
      </c>
      <c r="E34" s="94" t="s">
        <v>254</v>
      </c>
    </row>
    <row r="35" spans="1:5" ht="16.5" customHeight="1">
      <c r="A35" s="586"/>
      <c r="B35" s="589"/>
      <c r="C35" s="583"/>
      <c r="D35" s="93" t="s">
        <v>244</v>
      </c>
      <c r="E35" s="94" t="s">
        <v>245</v>
      </c>
    </row>
    <row r="36" spans="1:5" ht="16.5" customHeight="1" thickBot="1">
      <c r="A36" s="587"/>
      <c r="B36" s="590"/>
      <c r="C36" s="584"/>
      <c r="D36" s="98" t="s">
        <v>248</v>
      </c>
      <c r="E36" s="105"/>
    </row>
    <row r="37" spans="1:5" ht="16.5" customHeight="1">
      <c r="A37" s="585"/>
      <c r="B37" s="588"/>
      <c r="C37" s="582" t="s">
        <v>252</v>
      </c>
      <c r="D37" s="93" t="s">
        <v>253</v>
      </c>
      <c r="E37" s="94" t="s">
        <v>254</v>
      </c>
    </row>
    <row r="38" spans="1:5" ht="16.5" customHeight="1">
      <c r="A38" s="586"/>
      <c r="B38" s="589"/>
      <c r="C38" s="583"/>
      <c r="D38" s="93" t="s">
        <v>242</v>
      </c>
      <c r="E38" s="94" t="s">
        <v>245</v>
      </c>
    </row>
    <row r="39" spans="1:5" ht="16.5" customHeight="1">
      <c r="A39" s="586"/>
      <c r="B39" s="589"/>
      <c r="C39" s="583"/>
      <c r="D39" s="93" t="s">
        <v>244</v>
      </c>
      <c r="E39" s="104"/>
    </row>
    <row r="40" spans="1:5" ht="16.5" customHeight="1">
      <c r="A40" s="586"/>
      <c r="B40" s="589"/>
      <c r="C40" s="583"/>
      <c r="D40" s="95" t="s">
        <v>246</v>
      </c>
      <c r="E40" s="96"/>
    </row>
    <row r="41" spans="1:5" ht="16.5" customHeight="1">
      <c r="A41" s="586"/>
      <c r="B41" s="589"/>
      <c r="C41" s="583"/>
      <c r="D41" s="93" t="s">
        <v>255</v>
      </c>
      <c r="E41" s="94" t="s">
        <v>254</v>
      </c>
    </row>
    <row r="42" spans="1:5" ht="16.5" customHeight="1">
      <c r="A42" s="586"/>
      <c r="B42" s="589"/>
      <c r="C42" s="583"/>
      <c r="D42" s="93" t="s">
        <v>244</v>
      </c>
      <c r="E42" s="94" t="s">
        <v>245</v>
      </c>
    </row>
    <row r="43" spans="1:5" ht="16.5" customHeight="1" thickBot="1">
      <c r="A43" s="587"/>
      <c r="B43" s="590"/>
      <c r="C43" s="584"/>
      <c r="D43" s="98" t="s">
        <v>248</v>
      </c>
      <c r="E43" s="105"/>
    </row>
    <row r="44" spans="1:5" ht="18.75" customHeight="1">
      <c r="A44" s="595" t="s">
        <v>166</v>
      </c>
      <c r="B44" s="596"/>
      <c r="C44" s="596"/>
      <c r="D44" s="596"/>
      <c r="E44" s="596"/>
    </row>
    <row r="45" spans="1:5" ht="37.5" customHeight="1">
      <c r="A45" s="575" t="s">
        <v>256</v>
      </c>
      <c r="B45" s="576"/>
      <c r="C45" s="576"/>
      <c r="D45" s="576"/>
      <c r="E45" s="576"/>
    </row>
    <row r="46" spans="1:5" ht="90" customHeight="1">
      <c r="A46" s="577" t="s">
        <v>257</v>
      </c>
      <c r="B46" s="576"/>
      <c r="C46" s="576"/>
      <c r="D46" s="576"/>
      <c r="E46" s="576"/>
    </row>
  </sheetData>
  <mergeCells count="27">
    <mergeCell ref="D3:D4"/>
    <mergeCell ref="E3:E4"/>
    <mergeCell ref="A5:A11"/>
    <mergeCell ref="B5:B11"/>
    <mergeCell ref="A44:E44"/>
    <mergeCell ref="C30:C36"/>
    <mergeCell ref="C37:C43"/>
    <mergeCell ref="A37:A43"/>
    <mergeCell ref="B37:B43"/>
    <mergeCell ref="A3:A4"/>
    <mergeCell ref="A19:E19"/>
    <mergeCell ref="A45:E45"/>
    <mergeCell ref="A46:E46"/>
    <mergeCell ref="A1:E1"/>
    <mergeCell ref="A2:E2"/>
    <mergeCell ref="A21:E21"/>
    <mergeCell ref="C5:C11"/>
    <mergeCell ref="C12:C18"/>
    <mergeCell ref="A12:A18"/>
    <mergeCell ref="B12:B18"/>
    <mergeCell ref="A23:A29"/>
    <mergeCell ref="B23:B29"/>
    <mergeCell ref="A30:A36"/>
    <mergeCell ref="B30:B36"/>
    <mergeCell ref="B3:B4"/>
    <mergeCell ref="C3:C4"/>
    <mergeCell ref="C23:C29"/>
  </mergeCells>
  <phoneticPr fontId="2"/>
  <pageMargins left="0.7" right="0.7" top="0.75" bottom="0.75"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１～３　事業者の概要等</vt:lpstr>
      <vt:lpstr>４　事業の全体概要</vt:lpstr>
      <vt:lpstr>５（１）－ア　施設</vt:lpstr>
      <vt:lpstr>５（１）－イ　施設の事業費</vt:lpstr>
      <vt:lpstr>５（２）－ア　設備</vt:lpstr>
      <vt:lpstr>５（２）－イ　設備の事業費</vt:lpstr>
      <vt:lpstr>５（３）施設・設備の内訳なし</vt:lpstr>
      <vt:lpstr>６　収支予算書</vt:lpstr>
      <vt:lpstr>７　担保物件一覧表</vt:lpstr>
      <vt:lpstr>リスト</vt:lpstr>
      <vt:lpstr>'１～３　事業者の概要等'!Print_Area</vt:lpstr>
      <vt:lpstr>'４　事業の全体概要'!Print_Area</vt:lpstr>
      <vt:lpstr>'５（１）－ア　施設'!Print_Area</vt:lpstr>
      <vt:lpstr>'５（１）－イ　施設の事業費'!Print_Area</vt:lpstr>
      <vt:lpstr>'５（２）－イ　設備の事業費'!Print_Area</vt:lpstr>
      <vt:lpstr>'５（３）施設・設備の内訳なし'!Print_Area</vt:lpstr>
      <vt:lpstr>'７　担保物件一覧表'!Print_Area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平田　利加</dc:creator>
  <cp:keywords/>
  <dc:description/>
  <cp:lastModifiedBy>田中　慎吾</cp:lastModifiedBy>
  <cp:revision/>
  <cp:lastPrinted>2024-04-17T02:30:15Z</cp:lastPrinted>
  <dcterms:created xsi:type="dcterms:W3CDTF">2018-10-11T04:42:00Z</dcterms:created>
  <dcterms:modified xsi:type="dcterms:W3CDTF">2024-05-27T02:02:13Z</dcterms:modified>
  <cp:category/>
  <cp:contentStatus/>
</cp:coreProperties>
</file>