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1406水道\調査関係\R5調査・回答\上水道\"/>
    </mc:Choice>
  </mc:AlternateContent>
  <xr:revisionPtr revIDLastSave="0" documentId="13_ncr:1_{1C093103-4A68-4000-9C7C-7F10D7767333}" xr6:coauthVersionLast="36" xr6:coauthVersionMax="36" xr10:uidLastSave="{00000000-0000-0000-0000-000000000000}"/>
  <workbookProtection workbookAlgorithmName="SHA-512" workbookHashValue="c25OkAPw/RQ/j+iyBHqGXvNZ2chy60c/gLf+1SdHZjSvfIo+ePjrXWn2kdz7qp7utcfvyQSbt6KeQwr50/JGXQ==" workbookSaltValue="IaKE00hrrRsozYsb363FX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W10" i="4" s="1"/>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P10" i="4"/>
  <c r="B10" i="4"/>
  <c r="AT8" i="4"/>
  <c r="AL8" i="4"/>
  <c r="AD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<sst xmlns="http://schemas.openxmlformats.org/spreadsheetml/2006/main" count="228" uniqueCount="113">
  <si>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</si>
  <si>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</si>
  <si>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</si>
  <si>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</si>
  <si>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</si>
  <si>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</si>
  <si>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</si>
  <si>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</si>
  <si>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</si>
  <si>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</si>
  <si>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</si>
  <si>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</si>
  <si>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</si>
  <si>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</si>
  <si>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</si>
  <si>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</si>
  <si>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</si>
  <si>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</si>
  <si>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</si>
  <si>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</si>
  <si>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</si>
  <si>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</si>
  <si>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</si>
  <si>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</si>
  <si>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</si>
  <si>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</si>
  <si>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</si>
  <si>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</si>
  <si>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</si>
  <si>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</si>
  <si>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</si>
  <si>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</si>
  <si>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</si>
  <si>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</si>
  <si>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</si>
  <si>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</si>
  <si>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</si>
  <si>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</si>
  <si>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</si>
  <si>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</si>
  <si>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</si>
  <si>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</si>
  <si>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</si>
  <si>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</si>
  <si>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</si>
  <si>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</si>
  <si>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</si>
  <si>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</si>
  <si>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</si>
  <si>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</si>
  <si>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</si>
  <si>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</si>
  <si>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</si>
  <si>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</si>
  <si>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</si>
  <si>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</si>
  <si>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</si>
  <si>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</si>
  <si>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</si>
  <si>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</si>
  <si>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</si>
  <si>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</si>
  <si>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</si>
  <si>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</si>
  <si>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</si>
  <si>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</si>
  <si>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</si>
  <si>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</si>
  <si>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</si>
  <si>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</si>
  <si>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</si>
  <si>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</si>
  <si>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</si>
  <si>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</si>
  <si>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</si>
  <si>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</si>
  <si>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</si>
  <si>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</si>
  <si>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</si>
  <si>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</si>
  <si>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</si>
  <si>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</si>
  <si>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</si>
  <si>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</si>
  <si>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</si>
  <si>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</si>
  <si>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</si>
  <si>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</si>
  <si>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</si>
  <si>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</si>
  <si>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</si>
  <si>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</si>
  <si>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</si>
  <si>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</si>
  <si>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</si>
  <si>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</si>
  <si>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</si>
  <si>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</si>
  <si>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</si>
  <si>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</si>
  <si>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</si>
  <si>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</si>
  <si>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</si>
  <si>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</si>
  <si>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</si>
  <si>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</si>
  <si>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</si>
  <si>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</si>
  <si>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</si>
  <si>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</si>
  <si>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③すべて類似団体平均を下回った。昭和55年の事業発足から40年が経過しており、今後も耐用年数に達し更新時期を迎える管が増加すると考えられるため、事業の平準化を図り、計画的かつ効率的に更新に取り組む必要がある。</t>
    <rPh sb="13" eb="15">
      <t>シタマワ</t>
    </rPh>
    <phoneticPr fontId="4"/>
  </si>
  <si>
    <t xml:space="preserve">　将来的に給水人口の減少と節水機器の普及により、給水収益の減少が見込まれる中で、老朽化した施設や管路の更新を進めていく必要があることから、水道事業の財政は厳しい状況に置かれることが予想される。
　当市では、令和６年に料金改定を実施し、水道料金の適正化による収入の確保、コスト削減等により、水道事業の経営基盤の強化を図ることとしている。
　また持続可能な水道事業を行うためにも、アセットマネジメントによる長期的な更新計画をもとに、財源の確保と経営のバランスを取りながら、長寿命化に取り組んでいく必要がある。
</t>
    <phoneticPr fontId="4"/>
  </si>
  <si>
    <t>①経常収支は100％を上回っており、単年度収支は黒字であるが、類似団体の平均値を下回っている。
②累積欠損金は発生していない。
③流動比率は100％を上回っており、最低限の支払能力は確保されている。当該指標は上昇傾向にあるが、類似団体の平均値を下回っている。
④企業債残高の減により減少したが、類似団体の平均を大きく上回っている。
⑤料金回収率は100％を下回っており、不足する収入を一般会計からの基準外繰入によって補填している状況である。令和４年度は料金改定による給水収益の増により料金回収率が増加している。
⑥主たる水源が地下水であるため、類似団体平均を下回っている。令和４年度は有収水量が減少したため当該指標は増加している。
⑦民営の組合簡易水道の統合を進め、給水人口の維持確保に努めている。令和４年度は１日配水能力の増修正により当該指標は減少している。
⑧漏水調査を実施し、漏水箇所の早期発見に努めることで、高い有収率を維持している。</t>
    <rPh sb="140" eb="141">
      <t>ゲン</t>
    </rPh>
    <rPh sb="144" eb="146">
      <t>ゲンショウ</t>
    </rPh>
    <rPh sb="230" eb="234">
      <t>リョウキンカイテイ</t>
    </rPh>
    <rPh sb="252" eb="254">
      <t>ゾウカ</t>
    </rPh>
    <rPh sb="302" eb="304">
      <t>ゲンショウ</t>
    </rPh>
    <rPh sb="365" eb="367">
      <t>ノウリョク</t>
    </rPh>
    <rPh sb="368" eb="369">
      <t>ゾウ</t>
    </rPh>
    <rPh sb="369" eb="371">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</si>
</sst>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0.52</c:v>
                </c:pt>
                <c:pt idx="1">
                  <c:v>0.56999999999999995</c:v>
                </c:pt>
                <c:pt idx="2">
                  <c:v>0.36</c:v>
                </c:pt>
                <c:pt idx="3">
                  <c:v>0.91</c:v>
                </c:pt>
                <c:pt idx="4">
                  <c:v>0.41</c:v>
                </c:pt>
              </c:numCache>
            </c:numRef>
          </c:val>
          <c:extLst>
            <c:ext xmlns:c16="http://schemas.microsoft.com/office/drawing/2014/chart" uri="{C3380CC4-5D6E-409C-BE32-E72D297353CC}">
              <c16:uniqueId val="{00000000-BD11-4C8D-A3D8-50DFF79AF3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BD11-4C8D-A3D8-50DFF79AF3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39.65</c:v>
                </c:pt>
                <c:pt idx="1">
                  <c:v>43.82</c:v>
                </c:pt>
                <c:pt idx="2">
                  <c:v>47.06</c:v>
                </c:pt>
                <c:pt idx="3">
                  <c:v>46.21</c:v>
                </c:pt>
                <c:pt idx="4">
                  <c:v>29.04</c:v>
                </c:pt>
              </c:numCache>
            </c:numRef>
          </c:val>
          <c:extLst>
            <c:ext xmlns:c16="http://schemas.microsoft.com/office/drawing/2014/chart" uri="{C3380CC4-5D6E-409C-BE32-E72D297353CC}">
              <c16:uniqueId val="{00000000-D4EE-404F-904B-B521D329FA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D4EE-404F-904B-B521D329FA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93.18</c:v>
                </c:pt>
                <c:pt idx="1">
                  <c:v>91.88</c:v>
                </c:pt>
                <c:pt idx="2">
                  <c:v>90.78</c:v>
                </c:pt>
                <c:pt idx="3">
                  <c:v>93.99</c:v>
                </c:pt>
                <c:pt idx="4">
                  <c:v>94.88</c:v>
                </c:pt>
              </c:numCache>
            </c:numRef>
          </c:val>
          <c:extLst>
            <c:ext xmlns:c16="http://schemas.microsoft.com/office/drawing/2014/chart" uri="{C3380CC4-5D6E-409C-BE32-E72D297353CC}">
              <c16:uniqueId val="{00000000-5EFE-43E6-A3E7-B89F7DC8D19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5EFE-43E6-A3E7-B89F7DC8D19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101.44</c:v>
                </c:pt>
                <c:pt idx="1">
                  <c:v>102.07</c:v>
                </c:pt>
                <c:pt idx="2">
                  <c:v>102.15</c:v>
                </c:pt>
                <c:pt idx="3">
                  <c:v>100.87</c:v>
                </c:pt>
                <c:pt idx="4">
                  <c:v>101</c:v>
                </c:pt>
              </c:numCache>
            </c:numRef>
          </c:val>
          <c:extLst>
            <c:ext xmlns:c16="http://schemas.microsoft.com/office/drawing/2014/chart" uri="{C3380CC4-5D6E-409C-BE32-E72D297353CC}">
              <c16:uniqueId val="{00000000-1A74-43EC-B1B6-073E522924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1A74-43EC-B1B6-073E522924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42.6</c:v>
                </c:pt>
                <c:pt idx="1">
                  <c:v>44.14</c:v>
                </c:pt>
                <c:pt idx="2">
                  <c:v>44.17</c:v>
                </c:pt>
                <c:pt idx="3">
                  <c:v>45.35</c:v>
                </c:pt>
                <c:pt idx="4">
                  <c:v>46.82</c:v>
                </c:pt>
              </c:numCache>
            </c:numRef>
          </c:val>
          <c:extLst>
            <c:ext xmlns:c16="http://schemas.microsoft.com/office/drawing/2014/chart" uri="{C3380CC4-5D6E-409C-BE32-E72D297353CC}">
              <c16:uniqueId val="{00000000-E825-4ABB-AECB-0C7445875C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E825-4ABB-AECB-0C7445875C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7.49</c:v>
                </c:pt>
                <c:pt idx="1">
                  <c:v>7.52</c:v>
                </c:pt>
                <c:pt idx="2">
                  <c:v>7.44</c:v>
                </c:pt>
                <c:pt idx="3">
                  <c:v>5.5</c:v>
                </c:pt>
                <c:pt idx="4">
                  <c:v>7.65</c:v>
                </c:pt>
              </c:numCache>
            </c:numRef>
          </c:val>
          <c:extLst>
            <c:ext xmlns:c16="http://schemas.microsoft.com/office/drawing/2014/chart" uri="{C3380CC4-5D6E-409C-BE32-E72D297353CC}">
              <c16:uniqueId val="{00000000-7430-44F0-A695-F2BE9D937F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7430-44F0-A695-F2BE9D937F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5B-4A97-9C1F-9621DEA48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A5B-4A97-9C1F-9621DEA48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145.44</c:v>
                </c:pt>
                <c:pt idx="1">
                  <c:v>170.17</c:v>
                </c:pt>
                <c:pt idx="2">
                  <c:v>220.54</c:v>
                </c:pt>
                <c:pt idx="3">
                  <c:v>291.75</c:v>
                </c:pt>
                <c:pt idx="4">
                  <c:v>353.8</c:v>
                </c:pt>
              </c:numCache>
            </c:numRef>
          </c:val>
          <c:extLst>
            <c:ext xmlns:c16="http://schemas.microsoft.com/office/drawing/2014/chart" uri="{C3380CC4-5D6E-409C-BE32-E72D297353CC}">
              <c16:uniqueId val="{00000000-3CDE-48CF-93E2-423A7621E0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3CDE-48CF-93E2-423A7621E0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1007.1</c:v>
                </c:pt>
                <c:pt idx="1">
                  <c:v>1040.68</c:v>
                </c:pt>
                <c:pt idx="2">
                  <c:v>1038.79</c:v>
                </c:pt>
                <c:pt idx="3">
                  <c:v>1052.46</c:v>
                </c:pt>
                <c:pt idx="4">
                  <c:v>976.06</c:v>
                </c:pt>
              </c:numCache>
            </c:numRef>
          </c:val>
          <c:extLst>
            <c:ext xmlns:c16="http://schemas.microsoft.com/office/drawing/2014/chart" uri="{C3380CC4-5D6E-409C-BE32-E72D297353CC}">
              <c16:uniqueId val="{00000000-C446-4EBC-AE41-5A5CCA846F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C446-4EBC-AE41-5A5CCA846F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80.650000000000006</c:v>
                </c:pt>
                <c:pt idx="1">
                  <c:v>79.16</c:v>
                </c:pt>
                <c:pt idx="2">
                  <c:v>82.82</c:v>
                </c:pt>
                <c:pt idx="3">
                  <c:v>81.430000000000007</c:v>
                </c:pt>
                <c:pt idx="4">
                  <c:v>86.41</c:v>
                </c:pt>
              </c:numCache>
            </c:numRef>
          </c:val>
          <c:extLst>
            <c:ext xmlns:c16="http://schemas.microsoft.com/office/drawing/2014/chart" uri="{C3380CC4-5D6E-409C-BE32-E72D297353CC}">
              <c16:uniqueId val="{00000000-DBF9-41C8-A806-9560082C6F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DBF9-41C8-A806-9560082C6F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104.84</c:v>
                </c:pt>
                <c:pt idx="1">
                  <c:v>107.81</c:v>
                </c:pt>
                <c:pt idx="2">
                  <c:v>102.18</c:v>
                </c:pt>
                <c:pt idx="3">
                  <c:v>104.01</c:v>
                </c:pt>
                <c:pt idx="4">
                  <c:v>106.64</c:v>
                </c:pt>
              </c:numCache>
            </c:numRef>
          </c:val>
          <c:extLst>
            <c:ext xmlns:c16="http://schemas.microsoft.com/office/drawing/2014/chart" uri="{C3380CC4-5D6E-409C-BE32-E72D297353CC}">
              <c16:uniqueId val="{00000000-C6F7-41F1-A230-2F61E142AA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6F7-41F1-A230-2F61E142AA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富山県　黒部市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40072</v>
      </c>
      <c r="AM8" s="45"/>
      <c r="AN8" s="45"/>
      <c r="AO8" s="45"/>
      <c r="AP8" s="45"/>
      <c r="AQ8" s="45"/>
      <c r="AR8" s="45"/>
      <c r="AS8" s="45"/>
      <c r="AT8" s="46">
        <f>データ!$S$6</f>
        <v>426.31</v>
      </c>
      <c r="AU8" s="47"/>
      <c r="AV8" s="47"/>
      <c r="AW8" s="47"/>
      <c r="AX8" s="47"/>
      <c r="AY8" s="47"/>
      <c r="AZ8" s="47"/>
      <c r="BA8" s="47"/>
      <c r="BB8" s="48">
        <f>データ!$T$6</f>
        <v>94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55.22</v>
      </c>
      <c r="J10" s="47"/>
      <c r="K10" s="47"/>
      <c r="L10" s="47"/>
      <c r="M10" s="47"/>
      <c r="N10" s="47"/>
      <c r="O10" s="81"/>
      <c r="P10" s="48">
        <f>データ!$P$6</f>
        <v>61.6</v>
      </c>
      <c r="Q10" s="48"/>
      <c r="R10" s="48"/>
      <c r="S10" s="48"/>
      <c r="T10" s="48"/>
      <c r="U10" s="48"/>
      <c r="V10" s="48"/>
      <c r="W10" s="45">
        <f>データ!$Q$6</f>
        <v>1925</v>
      </c>
      <c r="X10" s="45"/>
      <c r="Y10" s="45"/>
      <c r="Z10" s="45"/>
      <c r="AA10" s="45"/>
      <c r="AB10" s="45"/>
      <c r="AC10" s="45"/>
      <c r="AD10" s="2"/>
      <c r="AE10" s="2"/>
      <c r="AF10" s="2"/>
      <c r="AG10" s="2"/>
      <c r="AH10" s="2"/>
      <c r="AI10" s="2"/>
      <c r="AJ10" s="2"/>
      <c r="AK10" s="2"/>
      <c r="AL10" s="45">
        <f>データ!$U$6</f>
        <v>24519</v>
      </c>
      <c r="AM10" s="45"/>
      <c r="AN10" s="45"/>
      <c r="AO10" s="45"/>
      <c r="AP10" s="45"/>
      <c r="AQ10" s="45"/>
      <c r="AR10" s="45"/>
      <c r="AS10" s="45"/>
      <c r="AT10" s="46">
        <f>データ!$V$6</f>
        <v>41.48</v>
      </c>
      <c r="AU10" s="47"/>
      <c r="AV10" s="47"/>
      <c r="AW10" s="47"/>
      <c r="AX10" s="47"/>
      <c r="AY10" s="47"/>
      <c r="AZ10" s="47"/>
      <c r="BA10" s="47"/>
      <c r="BB10" s="48">
        <f>データ!$W$6</f>
        <v>591.1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sQSBwQJVVZL8qRqJKuMERuP9mE9ei5DEe9MVBDVGrJ9RDSFYCcy4jd3bFZi6XKaTNJoUdioVvpb86cRxqP9TA==" saltValue="TEAfPM+HmYFCCAIdo6sz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162078</v>
      </c>
      <c r="D6" s="20">
        <f t="shared" si="3"/>
        <v>46</v>
      </c>
      <c r="E6" s="20">
        <f t="shared" si="3"/>
        <v>1</v>
      </c>
      <c r="F6" s="20">
        <f t="shared" si="3"/>
        <v>0</v>
      </c>
      <c r="G6" s="20">
        <f t="shared" si="3"/>
        <v>1</v>
      </c>
      <c r="H6" s="20" t="str">
        <f t="shared" si="3"/>
        <v>富山県　黒部市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55.22</v>
      </c>
      <c r="P6" s="21">
        <f t="shared" si="3"/>
        <v>61.6</v>
      </c>
      <c r="Q6" s="21">
        <f t="shared" si="3"/>
        <v>1925</v>
      </c>
      <c r="R6" s="21">
        <f t="shared" si="3"/>
        <v>40072</v>
      </c>
      <c r="S6" s="21">
        <f t="shared" si="3"/>
        <v>426.31</v>
      </c>
      <c r="T6" s="21">
        <f t="shared" si="3"/>
        <v>94</v>
      </c>
      <c r="U6" s="21">
        <f t="shared" si="3"/>
        <v>24519</v>
      </c>
      <c r="V6" s="21">
        <f t="shared" si="3"/>
        <v>41.48</v>
      </c>
      <c r="W6" s="21">
        <f t="shared" si="3"/>
        <v>591.1</v>
      </c>
      <c r="X6" s="22">
        <f>IF(X7="",NA(),X7)</f>
        <v>101.44</v>
      </c>
      <c r="Y6" s="22">
        <f t="shared" ref="Y6:AG6" si="4">IF(Y7="",NA(),Y7)</f>
        <v>102.07</v>
      </c>
      <c r="Z6" s="22">
        <f t="shared" si="4"/>
        <v>102.15</v>
      </c>
      <c r="AA6" s="22">
        <f t="shared" si="4"/>
        <v>100.87</v>
      </c>
      <c r="AB6" s="22">
        <f t="shared" si="4"/>
        <v>101</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145.44</v>
      </c>
      <c r="AU6" s="22">
        <f t="shared" ref="AU6:BC6" si="6">IF(AU7="",NA(),AU7)</f>
        <v>170.17</v>
      </c>
      <c r="AV6" s="22">
        <f t="shared" si="6"/>
        <v>220.54</v>
      </c>
      <c r="AW6" s="22">
        <f t="shared" si="6"/>
        <v>291.75</v>
      </c>
      <c r="AX6" s="22">
        <f t="shared" si="6"/>
        <v>353.8</v>
      </c>
      <c r="AY6" s="22">
        <f t="shared" si="6"/>
        <v>369.69</v>
      </c>
      <c r="AZ6" s="22">
        <f t="shared" si="6"/>
        <v>379.08</v>
      </c>
      <c r="BA6" s="22">
        <f t="shared" si="6"/>
        <v>367.55</v>
      </c>
      <c r="BB6" s="22">
        <f t="shared" si="6"/>
        <v>378.56</v>
      </c>
      <c r="BC6" s="22">
        <f t="shared" si="6"/>
        <v>364.46</v>
      </c>
      <c r="BD6" s="21" t="str">
        <f>IF(BD7="","",IF(BD7="-","【-】","【"&amp;SUBSTITUTE(TEXT(BD7,"#,##0.00"),"-","△")&amp;"】"))</f>
        <v>【252.29】</v>
      </c>
      <c r="BE6" s="22">
        <f>IF(BE7="",NA(),BE7)</f>
        <v>1007.1</v>
      </c>
      <c r="BF6" s="22">
        <f t="shared" ref="BF6:BN6" si="7">IF(BF7="",NA(),BF7)</f>
        <v>1040.68</v>
      </c>
      <c r="BG6" s="22">
        <f t="shared" si="7"/>
        <v>1038.79</v>
      </c>
      <c r="BH6" s="22">
        <f t="shared" si="7"/>
        <v>1052.46</v>
      </c>
      <c r="BI6" s="22">
        <f t="shared" si="7"/>
        <v>976.06</v>
      </c>
      <c r="BJ6" s="22">
        <f t="shared" si="7"/>
        <v>402.99</v>
      </c>
      <c r="BK6" s="22">
        <f t="shared" si="7"/>
        <v>398.98</v>
      </c>
      <c r="BL6" s="22">
        <f t="shared" si="7"/>
        <v>418.68</v>
      </c>
      <c r="BM6" s="22">
        <f t="shared" si="7"/>
        <v>395.68</v>
      </c>
      <c r="BN6" s="22">
        <f t="shared" si="7"/>
        <v>403.72</v>
      </c>
      <c r="BO6" s="21" t="str">
        <f>IF(BO7="","",IF(BO7="-","【-】","【"&amp;SUBSTITUTE(TEXT(BO7,"#,##0.00"),"-","△")&amp;"】"))</f>
        <v>【268.07】</v>
      </c>
      <c r="BP6" s="22">
        <f>IF(BP7="",NA(),BP7)</f>
        <v>80.650000000000006</v>
      </c>
      <c r="BQ6" s="22">
        <f t="shared" ref="BQ6:BY6" si="8">IF(BQ7="",NA(),BQ7)</f>
        <v>79.16</v>
      </c>
      <c r="BR6" s="22">
        <f t="shared" si="8"/>
        <v>82.82</v>
      </c>
      <c r="BS6" s="22">
        <f t="shared" si="8"/>
        <v>81.430000000000007</v>
      </c>
      <c r="BT6" s="22">
        <f t="shared" si="8"/>
        <v>86.41</v>
      </c>
      <c r="BU6" s="22">
        <f t="shared" si="8"/>
        <v>98.66</v>
      </c>
      <c r="BV6" s="22">
        <f t="shared" si="8"/>
        <v>98.64</v>
      </c>
      <c r="BW6" s="22">
        <f t="shared" si="8"/>
        <v>94.78</v>
      </c>
      <c r="BX6" s="22">
        <f t="shared" si="8"/>
        <v>97.59</v>
      </c>
      <c r="BY6" s="22">
        <f t="shared" si="8"/>
        <v>92.17</v>
      </c>
      <c r="BZ6" s="21" t="str">
        <f>IF(BZ7="","",IF(BZ7="-","【-】","【"&amp;SUBSTITUTE(TEXT(BZ7,"#,##0.00"),"-","△")&amp;"】"))</f>
        <v>【97.47】</v>
      </c>
      <c r="CA6" s="22">
        <f>IF(CA7="",NA(),CA7)</f>
        <v>104.84</v>
      </c>
      <c r="CB6" s="22">
        <f t="shared" ref="CB6:CJ6" si="9">IF(CB7="",NA(),CB7)</f>
        <v>107.81</v>
      </c>
      <c r="CC6" s="22">
        <f t="shared" si="9"/>
        <v>102.18</v>
      </c>
      <c r="CD6" s="22">
        <f t="shared" si="9"/>
        <v>104.01</v>
      </c>
      <c r="CE6" s="22">
        <f t="shared" si="9"/>
        <v>106.64</v>
      </c>
      <c r="CF6" s="22">
        <f t="shared" si="9"/>
        <v>178.59</v>
      </c>
      <c r="CG6" s="22">
        <f t="shared" si="9"/>
        <v>178.92</v>
      </c>
      <c r="CH6" s="22">
        <f t="shared" si="9"/>
        <v>181.3</v>
      </c>
      <c r="CI6" s="22">
        <f t="shared" si="9"/>
        <v>181.71</v>
      </c>
      <c r="CJ6" s="22">
        <f t="shared" si="9"/>
        <v>188.51</v>
      </c>
      <c r="CK6" s="21" t="str">
        <f>IF(CK7="","",IF(CK7="-","【-】","【"&amp;SUBSTITUTE(TEXT(CK7,"#,##0.00"),"-","△")&amp;"】"))</f>
        <v>【174.75】</v>
      </c>
      <c r="CL6" s="22">
        <f>IF(CL7="",NA(),CL7)</f>
        <v>39.65</v>
      </c>
      <c r="CM6" s="22">
        <f t="shared" ref="CM6:CU6" si="10">IF(CM7="",NA(),CM7)</f>
        <v>43.82</v>
      </c>
      <c r="CN6" s="22">
        <f t="shared" si="10"/>
        <v>47.06</v>
      </c>
      <c r="CO6" s="22">
        <f t="shared" si="10"/>
        <v>46.21</v>
      </c>
      <c r="CP6" s="22">
        <f t="shared" si="10"/>
        <v>29.04</v>
      </c>
      <c r="CQ6" s="22">
        <f t="shared" si="10"/>
        <v>55.03</v>
      </c>
      <c r="CR6" s="22">
        <f t="shared" si="10"/>
        <v>55.14</v>
      </c>
      <c r="CS6" s="22">
        <f t="shared" si="10"/>
        <v>55.89</v>
      </c>
      <c r="CT6" s="22">
        <f t="shared" si="10"/>
        <v>55.72</v>
      </c>
      <c r="CU6" s="22">
        <f t="shared" si="10"/>
        <v>55.31</v>
      </c>
      <c r="CV6" s="21" t="str">
        <f>IF(CV7="","",IF(CV7="-","【-】","【"&amp;SUBSTITUTE(TEXT(CV7,"#,##0.00"),"-","△")&amp;"】"))</f>
        <v>【59.97】</v>
      </c>
      <c r="CW6" s="22">
        <f>IF(CW7="",NA(),CW7)</f>
        <v>93.18</v>
      </c>
      <c r="CX6" s="22">
        <f t="shared" ref="CX6:DF6" si="11">IF(CX7="",NA(),CX7)</f>
        <v>91.88</v>
      </c>
      <c r="CY6" s="22">
        <f t="shared" si="11"/>
        <v>90.78</v>
      </c>
      <c r="CZ6" s="22">
        <f t="shared" si="11"/>
        <v>93.99</v>
      </c>
      <c r="DA6" s="22">
        <f t="shared" si="11"/>
        <v>94.88</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42.6</v>
      </c>
      <c r="DI6" s="22">
        <f t="shared" ref="DI6:DQ6" si="12">IF(DI7="",NA(),DI7)</f>
        <v>44.14</v>
      </c>
      <c r="DJ6" s="22">
        <f t="shared" si="12"/>
        <v>44.17</v>
      </c>
      <c r="DK6" s="22">
        <f t="shared" si="12"/>
        <v>45.35</v>
      </c>
      <c r="DL6" s="22">
        <f t="shared" si="12"/>
        <v>46.82</v>
      </c>
      <c r="DM6" s="22">
        <f t="shared" si="12"/>
        <v>48.87</v>
      </c>
      <c r="DN6" s="22">
        <f t="shared" si="12"/>
        <v>49.92</v>
      </c>
      <c r="DO6" s="22">
        <f t="shared" si="12"/>
        <v>50.63</v>
      </c>
      <c r="DP6" s="22">
        <f t="shared" si="12"/>
        <v>51.29</v>
      </c>
      <c r="DQ6" s="22">
        <f t="shared" si="12"/>
        <v>52.2</v>
      </c>
      <c r="DR6" s="21" t="str">
        <f>IF(DR7="","",IF(DR7="-","【-】","【"&amp;SUBSTITUTE(TEXT(DR7,"#,##0.00"),"-","△")&amp;"】"))</f>
        <v>【51.51】</v>
      </c>
      <c r="DS6" s="22">
        <f>IF(DS7="",NA(),DS7)</f>
        <v>7.49</v>
      </c>
      <c r="DT6" s="22">
        <f t="shared" ref="DT6:EB6" si="13">IF(DT7="",NA(),DT7)</f>
        <v>7.52</v>
      </c>
      <c r="DU6" s="22">
        <f t="shared" si="13"/>
        <v>7.44</v>
      </c>
      <c r="DV6" s="22">
        <f t="shared" si="13"/>
        <v>5.5</v>
      </c>
      <c r="DW6" s="22">
        <f t="shared" si="13"/>
        <v>7.65</v>
      </c>
      <c r="DX6" s="22">
        <f t="shared" si="13"/>
        <v>14.85</v>
      </c>
      <c r="DY6" s="22">
        <f t="shared" si="13"/>
        <v>16.88</v>
      </c>
      <c r="DZ6" s="22">
        <f t="shared" si="13"/>
        <v>18.28</v>
      </c>
      <c r="EA6" s="22">
        <f t="shared" si="13"/>
        <v>19.61</v>
      </c>
      <c r="EB6" s="22">
        <f t="shared" si="13"/>
        <v>20.73</v>
      </c>
      <c r="EC6" s="21" t="str">
        <f>IF(EC7="","",IF(EC7="-","【-】","【"&amp;SUBSTITUTE(TEXT(EC7,"#,##0.00"),"-","△")&amp;"】"))</f>
        <v>【23.75】</v>
      </c>
      <c r="ED6" s="22">
        <f>IF(ED7="",NA(),ED7)</f>
        <v>0.52</v>
      </c>
      <c r="EE6" s="22">
        <f t="shared" ref="EE6:EM6" si="14">IF(EE7="",NA(),EE7)</f>
        <v>0.56999999999999995</v>
      </c>
      <c r="EF6" s="22">
        <f t="shared" si="14"/>
        <v>0.36</v>
      </c>
      <c r="EG6" s="22">
        <f t="shared" si="14"/>
        <v>0.91</v>
      </c>
      <c r="EH6" s="22">
        <f t="shared" si="14"/>
        <v>0.41</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162078</v>
      </c>
      <c r="D7" s="24">
        <v>46</v>
      </c>
      <c r="E7" s="24">
        <v>1</v>
      </c>
      <c r="F7" s="24">
        <v>0</v>
      </c>
      <c r="G7" s="24">
        <v>1</v>
      </c>
      <c r="H7" s="24" t="s">
        <v>93</v>
      </c>
      <c r="I7" s="24" t="s">
        <v>94</v>
      </c>
      <c r="J7" s="24" t="s">
        <v>95</v>
      </c>
      <c r="K7" s="24" t="s">
        <v>96</v>
      </c>
      <c r="L7" s="24" t="s">
        <v>97</v>
      </c>
      <c r="M7" s="24" t="s">
        <v>98</v>
      </c>
      <c r="N7" s="25" t="s">
        <v>99</v>
      </c>
      <c r="O7" s="25">
        <v>55.22</v>
      </c>
      <c r="P7" s="25">
        <v>61.6</v>
      </c>
      <c r="Q7" s="25">
        <v>1925</v>
      </c>
      <c r="R7" s="25">
        <v>40072</v>
      </c>
      <c r="S7" s="25">
        <v>426.31</v>
      </c>
      <c r="T7" s="25">
        <v>94</v>
      </c>
      <c r="U7" s="25">
        <v>24519</v>
      </c>
      <c r="V7" s="25">
        <v>41.48</v>
      </c>
      <c r="W7" s="25">
        <v>591.1</v>
      </c>
      <c r="X7" s="25">
        <v>101.44</v>
      </c>
      <c r="Y7" s="25">
        <v>102.07</v>
      </c>
      <c r="Z7" s="25">
        <v>102.15</v>
      </c>
      <c r="AA7" s="25">
        <v>100.87</v>
      </c>
      <c r="AB7" s="25">
        <v>101</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145.44</v>
      </c>
      <c r="AU7" s="25">
        <v>170.17</v>
      </c>
      <c r="AV7" s="25">
        <v>220.54</v>
      </c>
      <c r="AW7" s="25">
        <v>291.75</v>
      </c>
      <c r="AX7" s="25">
        <v>353.8</v>
      </c>
      <c r="AY7" s="25">
        <v>369.69</v>
      </c>
      <c r="AZ7" s="25">
        <v>379.08</v>
      </c>
      <c r="BA7" s="25">
        <v>367.55</v>
      </c>
      <c r="BB7" s="25">
        <v>378.56</v>
      </c>
      <c r="BC7" s="25">
        <v>364.46</v>
      </c>
      <c r="BD7" s="25">
        <v>252.29</v>
      </c>
      <c r="BE7" s="25">
        <v>1007.1</v>
      </c>
      <c r="BF7" s="25">
        <v>1040.68</v>
      </c>
      <c r="BG7" s="25">
        <v>1038.79</v>
      </c>
      <c r="BH7" s="25">
        <v>1052.46</v>
      </c>
      <c r="BI7" s="25">
        <v>976.06</v>
      </c>
      <c r="BJ7" s="25">
        <v>402.99</v>
      </c>
      <c r="BK7" s="25">
        <v>398.98</v>
      </c>
      <c r="BL7" s="25">
        <v>418.68</v>
      </c>
      <c r="BM7" s="25">
        <v>395.68</v>
      </c>
      <c r="BN7" s="25">
        <v>403.72</v>
      </c>
      <c r="BO7" s="25">
        <v>268.07</v>
      </c>
      <c r="BP7" s="25">
        <v>80.650000000000006</v>
      </c>
      <c r="BQ7" s="25">
        <v>79.16</v>
      </c>
      <c r="BR7" s="25">
        <v>82.82</v>
      </c>
      <c r="BS7" s="25">
        <v>81.430000000000007</v>
      </c>
      <c r="BT7" s="25">
        <v>86.41</v>
      </c>
      <c r="BU7" s="25">
        <v>98.66</v>
      </c>
      <c r="BV7" s="25">
        <v>98.64</v>
      </c>
      <c r="BW7" s="25">
        <v>94.78</v>
      </c>
      <c r="BX7" s="25">
        <v>97.59</v>
      </c>
      <c r="BY7" s="25">
        <v>92.17</v>
      </c>
      <c r="BZ7" s="25">
        <v>97.47</v>
      </c>
      <c r="CA7" s="25">
        <v>104.84</v>
      </c>
      <c r="CB7" s="25">
        <v>107.81</v>
      </c>
      <c r="CC7" s="25">
        <v>102.18</v>
      </c>
      <c r="CD7" s="25">
        <v>104.01</v>
      </c>
      <c r="CE7" s="25">
        <v>106.64</v>
      </c>
      <c r="CF7" s="25">
        <v>178.59</v>
      </c>
      <c r="CG7" s="25">
        <v>178.92</v>
      </c>
      <c r="CH7" s="25">
        <v>181.3</v>
      </c>
      <c r="CI7" s="25">
        <v>181.71</v>
      </c>
      <c r="CJ7" s="25">
        <v>188.51</v>
      </c>
      <c r="CK7" s="25">
        <v>174.75</v>
      </c>
      <c r="CL7" s="25">
        <v>39.65</v>
      </c>
      <c r="CM7" s="25">
        <v>43.82</v>
      </c>
      <c r="CN7" s="25">
        <v>47.06</v>
      </c>
      <c r="CO7" s="25">
        <v>46.21</v>
      </c>
      <c r="CP7" s="25">
        <v>29.04</v>
      </c>
      <c r="CQ7" s="25">
        <v>55.03</v>
      </c>
      <c r="CR7" s="25">
        <v>55.14</v>
      </c>
      <c r="CS7" s="25">
        <v>55.89</v>
      </c>
      <c r="CT7" s="25">
        <v>55.72</v>
      </c>
      <c r="CU7" s="25">
        <v>55.31</v>
      </c>
      <c r="CV7" s="25">
        <v>59.97</v>
      </c>
      <c r="CW7" s="25">
        <v>93.18</v>
      </c>
      <c r="CX7" s="25">
        <v>91.88</v>
      </c>
      <c r="CY7" s="25">
        <v>90.78</v>
      </c>
      <c r="CZ7" s="25">
        <v>93.99</v>
      </c>
      <c r="DA7" s="25">
        <v>94.88</v>
      </c>
      <c r="DB7" s="25">
        <v>81.900000000000006</v>
      </c>
      <c r="DC7" s="25">
        <v>81.39</v>
      </c>
      <c r="DD7" s="25">
        <v>81.27</v>
      </c>
      <c r="DE7" s="25">
        <v>81.260000000000005</v>
      </c>
      <c r="DF7" s="25">
        <v>80.36</v>
      </c>
      <c r="DG7" s="25">
        <v>89.76</v>
      </c>
      <c r="DH7" s="25">
        <v>42.6</v>
      </c>
      <c r="DI7" s="25">
        <v>44.14</v>
      </c>
      <c r="DJ7" s="25">
        <v>44.17</v>
      </c>
      <c r="DK7" s="25">
        <v>45.35</v>
      </c>
      <c r="DL7" s="25">
        <v>46.82</v>
      </c>
      <c r="DM7" s="25">
        <v>48.87</v>
      </c>
      <c r="DN7" s="25">
        <v>49.92</v>
      </c>
      <c r="DO7" s="25">
        <v>50.63</v>
      </c>
      <c r="DP7" s="25">
        <v>51.29</v>
      </c>
      <c r="DQ7" s="25">
        <v>52.2</v>
      </c>
      <c r="DR7" s="25">
        <v>51.51</v>
      </c>
      <c r="DS7" s="25">
        <v>7.49</v>
      </c>
      <c r="DT7" s="25">
        <v>7.52</v>
      </c>
      <c r="DU7" s="25">
        <v>7.44</v>
      </c>
      <c r="DV7" s="25">
        <v>5.5</v>
      </c>
      <c r="DW7" s="25">
        <v>7.65</v>
      </c>
      <c r="DX7" s="25">
        <v>14.85</v>
      </c>
      <c r="DY7" s="25">
        <v>16.88</v>
      </c>
      <c r="DZ7" s="25">
        <v>18.28</v>
      </c>
      <c r="EA7" s="25">
        <v>19.61</v>
      </c>
      <c r="EB7" s="25">
        <v>20.73</v>
      </c>
      <c r="EC7" s="25">
        <v>23.75</v>
      </c>
      <c r="ED7" s="25">
        <v>0.52</v>
      </c>
      <c r="EE7" s="25">
        <v>0.56999999999999995</v>
      </c>
      <c r="EF7" s="25">
        <v>0.36</v>
      </c>
      <c r="EG7" s="25">
        <v>0.91</v>
      </c>
      <c r="EH7" s="25">
        <v>0.41</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河田 詩織</cp:lastModifiedBy>
  <cp:lastPrinted>2024-01-22T05:59:05Z</cp:lastPrinted>
  <dcterms:created xsi:type="dcterms:W3CDTF">2023-12-05T00:52:55Z</dcterms:created>
  <dcterms:modified xsi:type="dcterms:W3CDTF">2024-01-22T06:46:51Z</dcterms:modified>
  <cp:category/>
</cp:coreProperties>
</file>