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3 市営・月極駐車場\01 市営駐車場\10 照会・調査関係\R05\20240124　公営企業に係る経営比較分析表（令和4年度決算）の分析等について\提出\"/>
    </mc:Choice>
  </mc:AlternateContent>
  <workbookProtection workbookAlgorithmName="SHA-512" workbookHashValue="T8WndNmwmw3GFqQBmRlDssjCQGc5dpWr4HDfKNy53iwBb24Au2yopZaTtQEwRabCACdJpbZqMSAz0vkE2G37Xg==" workbookSaltValue="Gj8I3DXL6RBhGGhvUrOsR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BZ51" i="4"/>
  <c r="LT76" i="4"/>
  <c r="GQ51" i="4"/>
  <c r="LH30" i="4"/>
  <c r="IE76" i="4"/>
  <c r="GQ30" i="4"/>
  <c r="BG30" i="4"/>
  <c r="KO30" i="4"/>
  <c r="HP76" i="4"/>
  <c r="BG51" i="4"/>
  <c r="FX30" i="4"/>
  <c r="AV76" i="4"/>
  <c r="KO51" i="4"/>
  <c r="LE76" i="4"/>
  <c r="FX51" i="4"/>
  <c r="FE51" i="4"/>
  <c r="HA76" i="4"/>
  <c r="AN51" i="4"/>
  <c r="FE30"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<sst xmlns="http://schemas.openxmlformats.org/spreadsheetml/2006/main" count="278" uniqueCount="141">
  <si>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</si>
  <si>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</si>
  <si>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</si>
  <si>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</si>
  <si>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</si>
  <si>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</si>
  <si>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</si>
  <si>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</si>
  <si>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</si>
  <si>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</si>
  <si>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</si>
  <si>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</si>
  <si>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</si>
  <si>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</si>
  <si>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</si>
  <si>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</si>
  <si>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</si>
  <si>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</si>
  <si>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</si>
  <si>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</si>
  <si>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</si>
  <si>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</si>
  <si>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</si>
  <si>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</si>
  <si>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</si>
  <si>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</si>
  <si>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</si>
  <si>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</si>
  <si>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</si>
  <si>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</si>
  <si>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</si>
  <si>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</si>
  <si>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</si>
  <si>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</si>
  <si>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</si>
  <si>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</si>
  <si>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</si>
  <si>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</si>
  <si>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</si>
  <si>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</si>
  <si>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</si>
  <si>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</si>
  <si>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</si>
  <si>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</si>
  <si>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</si>
  <si>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</si>
  <si>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</si>
  <si>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</si>
  <si>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</si>
  <si>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</si>
  <si>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</si>
  <si>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</si>
  <si>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</si>
  <si>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</si>
  <si>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</si>
  <si>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</si>
  <si>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</si>
  <si>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</si>
  <si>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</si>
  <si>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</si>
  <si>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</si>
  <si>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</si>
  <si>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</si>
  <si>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</si>
  <si>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</si>
  <si>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</si>
  <si>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</si>
  <si>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</si>
  <si>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</si>
  <si>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</si>
  <si>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</si>
  <si>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</si>
  <si>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</si>
  <si>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</si>
  <si>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</si>
  <si>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</si>
  <si>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</si>
  <si>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</si>
  <si>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</si>
  <si>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</si>
  <si>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</si>
  <si>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</si>
  <si>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</si>
  <si>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</si>
  <si>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</si>
  <si>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</si>
  <si>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</si>
  <si>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</si>
  <si>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</si>
  <si>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</si>
  <si>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</si>
  <si>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</si>
  <si>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</si>
  <si>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</si>
  <si>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</si>
  <si>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</si>
  <si>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</si>
  <si>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</si>
  <si>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</si>
  <si>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</si>
  <si>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</si>
  <si>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</si>
  <si>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</si>
  <si>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</si>
  <si>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</si>
  <si>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</si>
  <si>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</si>
  <si>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</si>
  <si>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当該値(N-1)</t>
    <phoneticPr fontId="5"/>
  </si>
  <si>
    <t>当該値(N-3)</t>
    <phoneticPr fontId="5"/>
  </si>
  <si>
    <t>当該値(N-2)</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</si>
  <si>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</si>
  <si>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</si>
  <si>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</si>
  <si>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</si>
  <si>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</si>
  <si>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</si>
  <si>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</si>
  <si>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</si>
  <si>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</si>
  <si>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</si>
  <si>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</si>
  <si>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</si>
  <si>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</si>
  <si>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</si>
  <si>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</si>
  <si>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</si>
  <si>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</si>
  <si>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</si>
  <si>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</si>
  <si>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</si>
  <si>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</si>
  <si>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</si>
  <si>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</si>
  <si>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</si>
  <si>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</si>
  <si>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</si>
  <si>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</si>
  <si>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令和4年度は、新型コロナウイルス感染症の影響を大きく受けた令和2・3年度に比べ⑪稼働率が増加したものの、コロナ禍前の水準までには回復しなかった。
　今後も引き続き利用状況の動向や近隣の民間駐車場の状況を踏まえ、稼働率の向上に努めたい。</t>
    <rPh sb="24" eb="25">
      <t>オオ</t>
    </rPh>
    <rPh sb="27" eb="28">
      <t>ウ</t>
    </rPh>
    <rPh sb="30" eb="32">
      <t>レイワ</t>
    </rPh>
    <rPh sb="35" eb="37">
      <t>ネンド</t>
    </rPh>
    <rPh sb="38" eb="39">
      <t>クラ</t>
    </rPh>
    <rPh sb="45" eb="47">
      <t>ゾウカ</t>
    </rPh>
    <rPh sb="56" eb="57">
      <t>カ</t>
    </rPh>
    <rPh sb="57" eb="58">
      <t>マエ</t>
    </rPh>
    <rPh sb="59" eb="61">
      <t>スイジュン</t>
    </rPh>
    <rPh sb="65" eb="67">
      <t>カイフク</t>
    </rPh>
    <phoneticPr fontId="5"/>
  </si>
  <si>
    <t>　コスト削減にあたり、平成18年度から指定管理者制度を導入しており、令和3年度からは、地上部の城址公園と一体的な管理運営が行える新たな指定管理者を選定したところである。
　施設の規模等の特性から各指標の振れ幅が大きく表れる傾向であるが、今後も指定管理者制度の導入によるコスト削減やお客様サービスの向上等を通じ、安定した駐車場運営が行えるよう努めたい。</t>
    <rPh sb="89" eb="91">
      <t>キボ</t>
    </rPh>
    <rPh sb="91" eb="92">
      <t>トウ</t>
    </rPh>
    <rPh sb="97" eb="98">
      <t>カク</t>
    </rPh>
    <rPh sb="98" eb="100">
      <t>シヒョウ</t>
    </rPh>
    <rPh sb="101" eb="102">
      <t>フ</t>
    </rPh>
    <rPh sb="103" eb="104">
      <t>ハバ</t>
    </rPh>
    <rPh sb="105" eb="106">
      <t>オオ</t>
    </rPh>
    <rPh sb="108" eb="109">
      <t>アラワ</t>
    </rPh>
    <rPh sb="111" eb="113">
      <t>ケイコウ</t>
    </rPh>
    <phoneticPr fontId="5"/>
  </si>
  <si>
    <t>　令和4年度は前年度と比較し、総収益が約23％の増加となったが、多額の経費を要する設備更新を行ったことにより総費用が総収益を上回った。また、②他会計補助金比率については、新型コロナウイルス感染症対応地方創生臨時交付金を活用してキャッシュレス決済を導入したことによるものである。本駐車場は収容台数が101台と本市の他の駐車場に比べ少なく、当然に料金収入も少なくなることから、必要な設備更新を行った年度には指標の振れ幅が大きくなる傾向である。
　今後も駐車場の経年劣化に伴う設備更新や修繕に係る費用が増加することが予想されるが、計画的に設備更新等を実施するなどし、引き続き健全経営に努めたい。</t>
    <rPh sb="15" eb="16">
      <t>ソウ</t>
    </rPh>
    <rPh sb="19" eb="20">
      <t>ヤク</t>
    </rPh>
    <rPh sb="24" eb="26">
      <t>ゾウカ</t>
    </rPh>
    <rPh sb="54" eb="55">
      <t>ソウ</t>
    </rPh>
    <rPh sb="58" eb="59">
      <t>ソウ</t>
    </rPh>
    <rPh sb="59" eb="61">
      <t>シュウエキ</t>
    </rPh>
    <rPh sb="62" eb="64">
      <t>ウワマワ</t>
    </rPh>
    <rPh sb="85" eb="87">
      <t>シンガタ</t>
    </rPh>
    <rPh sb="94" eb="97">
      <t>カンセンショウ</t>
    </rPh>
    <rPh sb="97" eb="99">
      <t>タイオウ</t>
    </rPh>
    <rPh sb="99" eb="101">
      <t>チホウ</t>
    </rPh>
    <rPh sb="101" eb="103">
      <t>ソウセイ</t>
    </rPh>
    <rPh sb="103" eb="108">
      <t>リンジコウフキン</t>
    </rPh>
    <rPh sb="109" eb="111">
      <t>カツヨウ</t>
    </rPh>
    <rPh sb="120" eb="122">
      <t>ケッサイ</t>
    </rPh>
    <rPh sb="123" eb="125">
      <t>ドウニュウ</t>
    </rPh>
    <rPh sb="194" eb="19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</si>
</sst>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114.9</c:v>
                </c:pt>
                <c:pt idx="1">
                  <c:v>88.7</c:v>
                </c:pt>
                <c:pt idx="2">
                  <c:v>44.9</c:v>
                </c:pt>
                <c:pt idx="3">
                  <c:v>102.2</c:v>
                </c:pt>
                <c:pt idx="4">
                  <c:v>89.9</c:v>
                </c:pt>
              </c:numCache>
            </c:numRef>
          </c:val>
          <c:extLst>
            <c:ext xmlns:c16="http://schemas.microsoft.com/office/drawing/2014/chart" uri="{C3380CC4-5D6E-409C-BE32-E72D297353CC}">
              <c16:uniqueId val="{00000000-8D7E-4C7F-B331-555665CC3BC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8D7E-4C7F-B331-555665CC3BC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23-4C0E-9534-6A791BC82B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2723-4C0E-9534-6A791BC82BD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913-406B-8086-1EF3B1FE22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913-406B-8086-1EF3B1FE224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D6E-4139-83C7-F82721DEE9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6E-4139-83C7-F82721DEE9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0.4</c:v>
                </c:pt>
                <c:pt idx="1">
                  <c:v>0</c:v>
                </c:pt>
                <c:pt idx="2">
                  <c:v>0</c:v>
                </c:pt>
                <c:pt idx="3">
                  <c:v>0</c:v>
                </c:pt>
                <c:pt idx="4">
                  <c:v>6</c:v>
                </c:pt>
              </c:numCache>
            </c:numRef>
          </c:val>
          <c:extLst>
            <c:ext xmlns:c16="http://schemas.microsoft.com/office/drawing/2014/chart" uri="{C3380CC4-5D6E-409C-BE32-E72D297353CC}">
              <c16:uniqueId val="{00000000-2450-4D59-A96D-F6A6A6FF140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2450-4D59-A96D-F6A6A6FF140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c:v>
                </c:pt>
                <c:pt idx="1">
                  <c:v>0</c:v>
                </c:pt>
                <c:pt idx="2">
                  <c:v>0</c:v>
                </c:pt>
                <c:pt idx="3">
                  <c:v>0</c:v>
                </c:pt>
                <c:pt idx="4">
                  <c:v>38</c:v>
                </c:pt>
              </c:numCache>
            </c:numRef>
          </c:val>
          <c:extLst>
            <c:ext xmlns:c16="http://schemas.microsoft.com/office/drawing/2014/chart" uri="{C3380CC4-5D6E-409C-BE32-E72D297353CC}">
              <c16:uniqueId val="{00000000-14F7-4C61-AB52-9A20970FE7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14F7-4C61-AB52-9A20970FE7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173.3</c:v>
                </c:pt>
                <c:pt idx="1">
                  <c:v>178.2</c:v>
                </c:pt>
                <c:pt idx="2">
                  <c:v>107.9</c:v>
                </c:pt>
                <c:pt idx="3">
                  <c:v>105.9</c:v>
                </c:pt>
                <c:pt idx="4">
                  <c:v>145.5</c:v>
                </c:pt>
              </c:numCache>
            </c:numRef>
          </c:val>
          <c:extLst>
            <c:ext xmlns:c16="http://schemas.microsoft.com/office/drawing/2014/chart" uri="{C3380CC4-5D6E-409C-BE32-E72D297353CC}">
              <c16:uniqueId val="{00000000-6124-49E6-8768-9B4E10D419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6124-49E6-8768-9B4E10D419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24.1</c:v>
                </c:pt>
                <c:pt idx="1">
                  <c:v>-3.6</c:v>
                </c:pt>
                <c:pt idx="2">
                  <c:v>-108.2</c:v>
                </c:pt>
                <c:pt idx="3">
                  <c:v>5</c:v>
                </c:pt>
                <c:pt idx="4">
                  <c:v>-10</c:v>
                </c:pt>
              </c:numCache>
            </c:numRef>
          </c:val>
          <c:extLst>
            <c:ext xmlns:c16="http://schemas.microsoft.com/office/drawing/2014/chart" uri="{C3380CC4-5D6E-409C-BE32-E72D297353CC}">
              <c16:uniqueId val="{00000000-03A3-4D8D-9BFB-895D05B9F7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03A3-4D8D-9BFB-895D05B9F7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4996</c:v>
                </c:pt>
                <c:pt idx="1">
                  <c:v>-4967</c:v>
                </c:pt>
                <c:pt idx="2">
                  <c:v>-30317</c:v>
                </c:pt>
                <c:pt idx="3">
                  <c:v>534</c:v>
                </c:pt>
                <c:pt idx="4">
                  <c:v>-5524</c:v>
                </c:pt>
              </c:numCache>
            </c:numRef>
          </c:val>
          <c:extLst>
            <c:ext xmlns:c16="http://schemas.microsoft.com/office/drawing/2014/chart" uri="{C3380CC4-5D6E-409C-BE32-E72D297353CC}">
              <c16:uniqueId val="{00000000-86E9-48EF-9A72-18B44D14F3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86E9-48EF-9A72-18B44D14F3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富山県富山市　富山市営城址公園駐車場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4236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114.9</v>
      </c>
      <c r="V31" s="116"/>
      <c r="W31" s="116"/>
      <c r="X31" s="116"/>
      <c r="Y31" s="116"/>
      <c r="Z31" s="116"/>
      <c r="AA31" s="116"/>
      <c r="AB31" s="116"/>
      <c r="AC31" s="116"/>
      <c r="AD31" s="116"/>
      <c r="AE31" s="116"/>
      <c r="AF31" s="116"/>
      <c r="AG31" s="116"/>
      <c r="AH31" s="116"/>
      <c r="AI31" s="116"/>
      <c r="AJ31" s="116"/>
      <c r="AK31" s="116"/>
      <c r="AL31" s="116"/>
      <c r="AM31" s="116"/>
      <c r="AN31" s="116">
        <f>データ!Z7</f>
        <v>88.7</v>
      </c>
      <c r="AO31" s="116"/>
      <c r="AP31" s="116"/>
      <c r="AQ31" s="116"/>
      <c r="AR31" s="116"/>
      <c r="AS31" s="116"/>
      <c r="AT31" s="116"/>
      <c r="AU31" s="116"/>
      <c r="AV31" s="116"/>
      <c r="AW31" s="116"/>
      <c r="AX31" s="116"/>
      <c r="AY31" s="116"/>
      <c r="AZ31" s="116"/>
      <c r="BA31" s="116"/>
      <c r="BB31" s="116"/>
      <c r="BC31" s="116"/>
      <c r="BD31" s="116"/>
      <c r="BE31" s="116"/>
      <c r="BF31" s="116"/>
      <c r="BG31" s="116">
        <f>データ!AA7</f>
        <v>44.9</v>
      </c>
      <c r="BH31" s="116"/>
      <c r="BI31" s="116"/>
      <c r="BJ31" s="116"/>
      <c r="BK31" s="116"/>
      <c r="BL31" s="116"/>
      <c r="BM31" s="116"/>
      <c r="BN31" s="116"/>
      <c r="BO31" s="116"/>
      <c r="BP31" s="116"/>
      <c r="BQ31" s="116"/>
      <c r="BR31" s="116"/>
      <c r="BS31" s="116"/>
      <c r="BT31" s="116"/>
      <c r="BU31" s="116"/>
      <c r="BV31" s="116"/>
      <c r="BW31" s="116"/>
      <c r="BX31" s="116"/>
      <c r="BY31" s="116"/>
      <c r="BZ31" s="116">
        <f>データ!AB7</f>
        <v>102.2</v>
      </c>
      <c r="CA31" s="116"/>
      <c r="CB31" s="116"/>
      <c r="CC31" s="116"/>
      <c r="CD31" s="116"/>
      <c r="CE31" s="116"/>
      <c r="CF31" s="116"/>
      <c r="CG31" s="116"/>
      <c r="CH31" s="116"/>
      <c r="CI31" s="116"/>
      <c r="CJ31" s="116"/>
      <c r="CK31" s="116"/>
      <c r="CL31" s="116"/>
      <c r="CM31" s="116"/>
      <c r="CN31" s="116"/>
      <c r="CO31" s="116"/>
      <c r="CP31" s="116"/>
      <c r="CQ31" s="116"/>
      <c r="CR31" s="116"/>
      <c r="CS31" s="116">
        <f>データ!AC7</f>
        <v>89.9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0.4</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173.3</v>
      </c>
      <c r="JD31" s="111"/>
      <c r="JE31" s="111"/>
      <c r="JF31" s="111"/>
      <c r="JG31" s="111"/>
      <c r="JH31" s="111"/>
      <c r="JI31" s="111"/>
      <c r="JJ31" s="111"/>
      <c r="JK31" s="111"/>
      <c r="JL31" s="111"/>
      <c r="JM31" s="111"/>
      <c r="JN31" s="111"/>
      <c r="JO31" s="111"/>
      <c r="JP31" s="111"/>
      <c r="JQ31" s="111"/>
      <c r="JR31" s="111"/>
      <c r="JS31" s="111"/>
      <c r="JT31" s="111"/>
      <c r="JU31" s="112"/>
      <c r="JV31" s="110">
        <f>データ!DL7</f>
        <v>178.2</v>
      </c>
      <c r="JW31" s="111"/>
      <c r="JX31" s="111"/>
      <c r="JY31" s="111"/>
      <c r="JZ31" s="111"/>
      <c r="KA31" s="111"/>
      <c r="KB31" s="111"/>
      <c r="KC31" s="111"/>
      <c r="KD31" s="111"/>
      <c r="KE31" s="111"/>
      <c r="KF31" s="111"/>
      <c r="KG31" s="111"/>
      <c r="KH31" s="111"/>
      <c r="KI31" s="111"/>
      <c r="KJ31" s="111"/>
      <c r="KK31" s="111"/>
      <c r="KL31" s="111"/>
      <c r="KM31" s="111"/>
      <c r="KN31" s="112"/>
      <c r="KO31" s="110">
        <f>データ!DM7</f>
        <v>107.9</v>
      </c>
      <c r="KP31" s="111"/>
      <c r="KQ31" s="111"/>
      <c r="KR31" s="111"/>
      <c r="KS31" s="111"/>
      <c r="KT31" s="111"/>
      <c r="KU31" s="111"/>
      <c r="KV31" s="111"/>
      <c r="KW31" s="111"/>
      <c r="KX31" s="111"/>
      <c r="KY31" s="111"/>
      <c r="KZ31" s="111"/>
      <c r="LA31" s="111"/>
      <c r="LB31" s="111"/>
      <c r="LC31" s="111"/>
      <c r="LD31" s="111"/>
      <c r="LE31" s="111"/>
      <c r="LF31" s="111"/>
      <c r="LG31" s="112"/>
      <c r="LH31" s="110">
        <f>データ!DN7</f>
        <v>105.9</v>
      </c>
      <c r="LI31" s="111"/>
      <c r="LJ31" s="111"/>
      <c r="LK31" s="111"/>
      <c r="LL31" s="111"/>
      <c r="LM31" s="111"/>
      <c r="LN31" s="111"/>
      <c r="LO31" s="111"/>
      <c r="LP31" s="111"/>
      <c r="LQ31" s="111"/>
      <c r="LR31" s="111"/>
      <c r="LS31" s="111"/>
      <c r="LT31" s="111"/>
      <c r="LU31" s="111"/>
      <c r="LV31" s="111"/>
      <c r="LW31" s="111"/>
      <c r="LX31" s="111"/>
      <c r="LY31" s="111"/>
      <c r="LZ31" s="112"/>
      <c r="MA31" s="110">
        <f>データ!DO7</f>
        <v>145.5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2</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38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24.1</v>
      </c>
      <c r="EM52" s="116"/>
      <c r="EN52" s="116"/>
      <c r="EO52" s="116"/>
      <c r="EP52" s="116"/>
      <c r="EQ52" s="116"/>
      <c r="ER52" s="116"/>
      <c r="ES52" s="116"/>
      <c r="ET52" s="116"/>
      <c r="EU52" s="116"/>
      <c r="EV52" s="116"/>
      <c r="EW52" s="116"/>
      <c r="EX52" s="116"/>
      <c r="EY52" s="116"/>
      <c r="EZ52" s="116"/>
      <c r="FA52" s="116"/>
      <c r="FB52" s="116"/>
      <c r="FC52" s="116"/>
      <c r="FD52" s="116"/>
      <c r="FE52" s="116">
        <f>データ!BG7</f>
        <v>-3.6</v>
      </c>
      <c r="FF52" s="116"/>
      <c r="FG52" s="116"/>
      <c r="FH52" s="116"/>
      <c r="FI52" s="116"/>
      <c r="FJ52" s="116"/>
      <c r="FK52" s="116"/>
      <c r="FL52" s="116"/>
      <c r="FM52" s="116"/>
      <c r="FN52" s="116"/>
      <c r="FO52" s="116"/>
      <c r="FP52" s="116"/>
      <c r="FQ52" s="116"/>
      <c r="FR52" s="116"/>
      <c r="FS52" s="116"/>
      <c r="FT52" s="116"/>
      <c r="FU52" s="116"/>
      <c r="FV52" s="116"/>
      <c r="FW52" s="116"/>
      <c r="FX52" s="116">
        <f>データ!BH7</f>
        <v>-108.2</v>
      </c>
      <c r="FY52" s="116"/>
      <c r="FZ52" s="116"/>
      <c r="GA52" s="116"/>
      <c r="GB52" s="116"/>
      <c r="GC52" s="116"/>
      <c r="GD52" s="116"/>
      <c r="GE52" s="116"/>
      <c r="GF52" s="116"/>
      <c r="GG52" s="116"/>
      <c r="GH52" s="116"/>
      <c r="GI52" s="116"/>
      <c r="GJ52" s="116"/>
      <c r="GK52" s="116"/>
      <c r="GL52" s="116"/>
      <c r="GM52" s="116"/>
      <c r="GN52" s="116"/>
      <c r="GO52" s="116"/>
      <c r="GP52" s="116"/>
      <c r="GQ52" s="116">
        <f>データ!BI7</f>
        <v>5</v>
      </c>
      <c r="GR52" s="116"/>
      <c r="GS52" s="116"/>
      <c r="GT52" s="116"/>
      <c r="GU52" s="116"/>
      <c r="GV52" s="116"/>
      <c r="GW52" s="116"/>
      <c r="GX52" s="116"/>
      <c r="GY52" s="116"/>
      <c r="GZ52" s="116"/>
      <c r="HA52" s="116"/>
      <c r="HB52" s="116"/>
      <c r="HC52" s="116"/>
      <c r="HD52" s="116"/>
      <c r="HE52" s="116"/>
      <c r="HF52" s="116"/>
      <c r="HG52" s="116"/>
      <c r="HH52" s="116"/>
      <c r="HI52" s="116"/>
      <c r="HJ52" s="116">
        <f>データ!BJ7</f>
        <v>-10</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4996</v>
      </c>
      <c r="JD52" s="120"/>
      <c r="JE52" s="120"/>
      <c r="JF52" s="120"/>
      <c r="JG52" s="120"/>
      <c r="JH52" s="120"/>
      <c r="JI52" s="120"/>
      <c r="JJ52" s="120"/>
      <c r="JK52" s="120"/>
      <c r="JL52" s="120"/>
      <c r="JM52" s="120"/>
      <c r="JN52" s="120"/>
      <c r="JO52" s="120"/>
      <c r="JP52" s="120"/>
      <c r="JQ52" s="120"/>
      <c r="JR52" s="120"/>
      <c r="JS52" s="120"/>
      <c r="JT52" s="120"/>
      <c r="JU52" s="120"/>
      <c r="JV52" s="120">
        <f>データ!BR7</f>
        <v>-4967</v>
      </c>
      <c r="JW52" s="120"/>
      <c r="JX52" s="120"/>
      <c r="JY52" s="120"/>
      <c r="JZ52" s="120"/>
      <c r="KA52" s="120"/>
      <c r="KB52" s="120"/>
      <c r="KC52" s="120"/>
      <c r="KD52" s="120"/>
      <c r="KE52" s="120"/>
      <c r="KF52" s="120"/>
      <c r="KG52" s="120"/>
      <c r="KH52" s="120"/>
      <c r="KI52" s="120"/>
      <c r="KJ52" s="120"/>
      <c r="KK52" s="120"/>
      <c r="KL52" s="120"/>
      <c r="KM52" s="120"/>
      <c r="KN52" s="120"/>
      <c r="KO52" s="120">
        <f>データ!BS7</f>
        <v>-30317</v>
      </c>
      <c r="KP52" s="120"/>
      <c r="KQ52" s="120"/>
      <c r="KR52" s="120"/>
      <c r="KS52" s="120"/>
      <c r="KT52" s="120"/>
      <c r="KU52" s="120"/>
      <c r="KV52" s="120"/>
      <c r="KW52" s="120"/>
      <c r="KX52" s="120"/>
      <c r="KY52" s="120"/>
      <c r="KZ52" s="120"/>
      <c r="LA52" s="120"/>
      <c r="LB52" s="120"/>
      <c r="LC52" s="120"/>
      <c r="LD52" s="120"/>
      <c r="LE52" s="120"/>
      <c r="LF52" s="120"/>
      <c r="LG52" s="120"/>
      <c r="LH52" s="120">
        <f>データ!BT7</f>
        <v>534</v>
      </c>
      <c r="LI52" s="120"/>
      <c r="LJ52" s="120"/>
      <c r="LK52" s="120"/>
      <c r="LL52" s="120"/>
      <c r="LM52" s="120"/>
      <c r="LN52" s="120"/>
      <c r="LO52" s="120"/>
      <c r="LP52" s="120"/>
      <c r="LQ52" s="120"/>
      <c r="LR52" s="120"/>
      <c r="LS52" s="120"/>
      <c r="LT52" s="120"/>
      <c r="LU52" s="120"/>
      <c r="LV52" s="120"/>
      <c r="LW52" s="120"/>
      <c r="LX52" s="120"/>
      <c r="LY52" s="120"/>
      <c r="LZ52" s="120"/>
      <c r="MA52" s="120">
        <f>データ!BU7</f>
        <v>-5524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134817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SuRwouYJbbSgZjDn25CGDVkKb2Q4XF6bdR45nv8i9ipYyNXzPzpEKfg7lTD1omuZJ+PkqDb04QCRiKyd9vGbQ==" saltValue="ugCTgDVn/JLyltw7IqdeL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100</v>
      </c>
      <c r="AV5" s="47" t="s">
        <v>101</v>
      </c>
      <c r="AW5" s="47" t="s">
        <v>102</v>
      </c>
      <c r="AX5" s="47" t="s">
        <v>105</v>
      </c>
      <c r="AY5" s="47" t="s">
        <v>106</v>
      </c>
      <c r="AZ5" s="47" t="s">
        <v>94</v>
      </c>
      <c r="BA5" s="47" t="s">
        <v>95</v>
      </c>
      <c r="BB5" s="47" t="s">
        <v>96</v>
      </c>
      <c r="BC5" s="47" t="s">
        <v>97</v>
      </c>
      <c r="BD5" s="47" t="s">
        <v>98</v>
      </c>
      <c r="BE5" s="47" t="s">
        <v>99</v>
      </c>
      <c r="BF5" s="47" t="s">
        <v>107</v>
      </c>
      <c r="BG5" s="47" t="s">
        <v>101</v>
      </c>
      <c r="BH5" s="47" t="s">
        <v>102</v>
      </c>
      <c r="BI5" s="47" t="s">
        <v>103</v>
      </c>
      <c r="BJ5" s="47" t="s">
        <v>106</v>
      </c>
      <c r="BK5" s="47" t="s">
        <v>94</v>
      </c>
      <c r="BL5" s="47" t="s">
        <v>95</v>
      </c>
      <c r="BM5" s="47" t="s">
        <v>96</v>
      </c>
      <c r="BN5" s="47" t="s">
        <v>97</v>
      </c>
      <c r="BO5" s="47" t="s">
        <v>98</v>
      </c>
      <c r="BP5" s="47" t="s">
        <v>99</v>
      </c>
      <c r="BQ5" s="47" t="s">
        <v>107</v>
      </c>
      <c r="BR5" s="47" t="s">
        <v>101</v>
      </c>
      <c r="BS5" s="47" t="s">
        <v>102</v>
      </c>
      <c r="BT5" s="47" t="s">
        <v>108</v>
      </c>
      <c r="BU5" s="47" t="s">
        <v>104</v>
      </c>
      <c r="BV5" s="47" t="s">
        <v>94</v>
      </c>
      <c r="BW5" s="47" t="s">
        <v>95</v>
      </c>
      <c r="BX5" s="47" t="s">
        <v>96</v>
      </c>
      <c r="BY5" s="47" t="s">
        <v>97</v>
      </c>
      <c r="BZ5" s="47" t="s">
        <v>98</v>
      </c>
      <c r="CA5" s="47" t="s">
        <v>99</v>
      </c>
      <c r="CB5" s="47" t="s">
        <v>89</v>
      </c>
      <c r="CC5" s="47" t="s">
        <v>109</v>
      </c>
      <c r="CD5" s="47" t="s">
        <v>110</v>
      </c>
      <c r="CE5" s="47" t="s">
        <v>108</v>
      </c>
      <c r="CF5" s="47" t="s">
        <v>104</v>
      </c>
      <c r="CG5" s="47" t="s">
        <v>94</v>
      </c>
      <c r="CH5" s="47" t="s">
        <v>95</v>
      </c>
      <c r="CI5" s="47" t="s">
        <v>96</v>
      </c>
      <c r="CJ5" s="47" t="s">
        <v>97</v>
      </c>
      <c r="CK5" s="47" t="s">
        <v>98</v>
      </c>
      <c r="CL5" s="47" t="s">
        <v>99</v>
      </c>
      <c r="CM5" s="145"/>
      <c r="CN5" s="145"/>
      <c r="CO5" s="47" t="s">
        <v>111</v>
      </c>
      <c r="CP5" s="47" t="s">
        <v>109</v>
      </c>
      <c r="CQ5" s="47" t="s">
        <v>110</v>
      </c>
      <c r="CR5" s="47" t="s">
        <v>105</v>
      </c>
      <c r="CS5" s="47" t="s">
        <v>93</v>
      </c>
      <c r="CT5" s="47" t="s">
        <v>94</v>
      </c>
      <c r="CU5" s="47" t="s">
        <v>95</v>
      </c>
      <c r="CV5" s="47" t="s">
        <v>96</v>
      </c>
      <c r="CW5" s="47" t="s">
        <v>97</v>
      </c>
      <c r="CX5" s="47" t="s">
        <v>98</v>
      </c>
      <c r="CY5" s="47" t="s">
        <v>99</v>
      </c>
      <c r="CZ5" s="47" t="s">
        <v>107</v>
      </c>
      <c r="DA5" s="47" t="s">
        <v>101</v>
      </c>
      <c r="DB5" s="47" t="s">
        <v>110</v>
      </c>
      <c r="DC5" s="47" t="s">
        <v>105</v>
      </c>
      <c r="DD5" s="47" t="s">
        <v>104</v>
      </c>
      <c r="DE5" s="47" t="s">
        <v>94</v>
      </c>
      <c r="DF5" s="47" t="s">
        <v>95</v>
      </c>
      <c r="DG5" s="47" t="s">
        <v>96</v>
      </c>
      <c r="DH5" s="47" t="s">
        <v>97</v>
      </c>
      <c r="DI5" s="47" t="s">
        <v>98</v>
      </c>
      <c r="DJ5" s="47" t="s">
        <v>35</v>
      </c>
      <c r="DK5" s="47" t="s">
        <v>100</v>
      </c>
      <c r="DL5" s="47" t="s">
        <v>112</v>
      </c>
      <c r="DM5" s="47" t="s">
        <v>113</v>
      </c>
      <c r="DN5" s="47" t="s">
        <v>108</v>
      </c>
      <c r="DO5" s="47" t="s">
        <v>106</v>
      </c>
      <c r="DP5" s="47" t="s">
        <v>94</v>
      </c>
      <c r="DQ5" s="47" t="s">
        <v>95</v>
      </c>
      <c r="DR5" s="47" t="s">
        <v>96</v>
      </c>
      <c r="DS5" s="47" t="s">
        <v>97</v>
      </c>
      <c r="DT5" s="47" t="s">
        <v>98</v>
      </c>
      <c r="DU5" s="47" t="s">
        <v>99</v>
      </c>
    </row>
    <row r="6" spans="1:125" s="54" customFormat="1" x14ac:dyDescent="0.15">
      <c r="A6" s="37" t="s">
        <v>114</v>
      </c>
      <c r="B6" s="48">
        <f>B8</f>
        <v>2022</v>
      </c>
      <c r="C6" s="48">
        <f t="shared" ref="C6:X6" si="1">C8</f>
        <v>162019</v>
      </c>
      <c r="D6" s="48">
        <f t="shared" si="1"/>
        <v>47</v>
      </c>
      <c r="E6" s="48">
        <f t="shared" si="1"/>
        <v>14</v>
      </c>
      <c r="F6" s="48">
        <f t="shared" si="1"/>
        <v>0</v>
      </c>
      <c r="G6" s="48">
        <f t="shared" si="1"/>
        <v>1</v>
      </c>
      <c r="H6" s="48" t="str">
        <f>SUBSTITUTE(H8,"　","")</f>
        <v>富山県富山市</v>
      </c>
      <c r="I6" s="48" t="str">
        <f t="shared" si="1"/>
        <v>富山市営城址公園駐車場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51</v>
      </c>
      <c r="S6" s="50" t="str">
        <f t="shared" si="1"/>
        <v>公共施設</v>
      </c>
      <c r="T6" s="50" t="str">
        <f t="shared" si="1"/>
        <v>無</v>
      </c>
      <c r="U6" s="51">
        <f t="shared" si="1"/>
        <v>4236</v>
      </c>
      <c r="V6" s="51">
        <f t="shared" si="1"/>
        <v>101</v>
      </c>
      <c r="W6" s="51">
        <f t="shared" si="1"/>
        <v>330</v>
      </c>
      <c r="X6" s="50" t="str">
        <f t="shared" si="1"/>
        <v>代行制</v>
      </c>
      <c r="Y6" s="52">
        <f>IF(Y8="-",NA(),Y8)</f>
        <v>114.9</v>
      </c>
      <c r="Z6" s="52">
        <f t="shared" ref="Z6:AH6" si="2">IF(Z8="-",NA(),Z8)</f>
        <v>88.7</v>
      </c>
      <c r="AA6" s="52">
        <f t="shared" si="2"/>
        <v>44.9</v>
      </c>
      <c r="AB6" s="52">
        <f t="shared" si="2"/>
        <v>102.2</v>
      </c>
      <c r="AC6" s="52">
        <f t="shared" si="2"/>
        <v>89.9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0.4</v>
      </c>
      <c r="AK6" s="52">
        <f t="shared" ref="AK6:AS6" si="3">IF(AK8="-",NA(),AK8)</f>
        <v>0</v>
      </c>
      <c r="AL6" s="52">
        <f t="shared" si="3"/>
        <v>0</v>
      </c>
      <c r="AM6" s="52">
        <f t="shared" si="3"/>
        <v>0</v>
      </c>
      <c r="AN6" s="52">
        <f t="shared" si="3"/>
        <v>6</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2</v>
      </c>
      <c r="AV6" s="53">
        <f t="shared" ref="AV6:BD6" si="4">IF(AV8="-",NA(),AV8)</f>
        <v>0</v>
      </c>
      <c r="AW6" s="53">
        <f t="shared" si="4"/>
        <v>0</v>
      </c>
      <c r="AX6" s="53">
        <f t="shared" si="4"/>
        <v>0</v>
      </c>
      <c r="AY6" s="53">
        <f t="shared" si="4"/>
        <v>38</v>
      </c>
      <c r="AZ6" s="53">
        <f t="shared" si="4"/>
        <v>45</v>
      </c>
      <c r="BA6" s="53">
        <f t="shared" si="4"/>
        <v>45</v>
      </c>
      <c r="BB6" s="53">
        <f t="shared" si="4"/>
        <v>67</v>
      </c>
      <c r="BC6" s="53">
        <f t="shared" si="4"/>
        <v>56</v>
      </c>
      <c r="BD6" s="53">
        <f t="shared" si="4"/>
        <v>65</v>
      </c>
      <c r="BE6" s="51" t="str">
        <f>IF(BE8="-","",IF(BE8="-","【-】","【"&amp;SUBSTITUTE(TEXT(BE8,"#,##0"),"-","△")&amp;"】"))</f>
        <v>【33】</v>
      </c>
      <c r="BF6" s="52">
        <f>IF(BF8="-",NA(),BF8)</f>
        <v>24.1</v>
      </c>
      <c r="BG6" s="52">
        <f t="shared" ref="BG6:BO6" si="5">IF(BG8="-",NA(),BG8)</f>
        <v>-3.6</v>
      </c>
      <c r="BH6" s="52">
        <f t="shared" si="5"/>
        <v>-108.2</v>
      </c>
      <c r="BI6" s="52">
        <f t="shared" si="5"/>
        <v>5</v>
      </c>
      <c r="BJ6" s="52">
        <f t="shared" si="5"/>
        <v>-10</v>
      </c>
      <c r="BK6" s="52">
        <f t="shared" si="5"/>
        <v>-0.1</v>
      </c>
      <c r="BL6" s="52">
        <f t="shared" si="5"/>
        <v>-9.8000000000000007</v>
      </c>
      <c r="BM6" s="52">
        <f t="shared" si="5"/>
        <v>-25.9</v>
      </c>
      <c r="BN6" s="52">
        <f t="shared" si="5"/>
        <v>-24.6</v>
      </c>
      <c r="BO6" s="52">
        <f t="shared" si="5"/>
        <v>-29.2</v>
      </c>
      <c r="BP6" s="49" t="str">
        <f>IF(BP8="-","",IF(BP8="-","【-】","【"&amp;SUBSTITUTE(TEXT(BP8,"#,##0.0"),"-","△")&amp;"】"))</f>
        <v>【12.8】</v>
      </c>
      <c r="BQ6" s="53">
        <f>IF(BQ8="-",NA(),BQ8)</f>
        <v>4996</v>
      </c>
      <c r="BR6" s="53">
        <f t="shared" ref="BR6:BZ6" si="6">IF(BR8="-",NA(),BR8)</f>
        <v>-4967</v>
      </c>
      <c r="BS6" s="53">
        <f t="shared" si="6"/>
        <v>-30317</v>
      </c>
      <c r="BT6" s="53">
        <f t="shared" si="6"/>
        <v>534</v>
      </c>
      <c r="BU6" s="53">
        <f t="shared" si="6"/>
        <v>-5524</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115</v>
      </c>
      <c r="CM6" s="51">
        <f t="shared" ref="CM6:CN6" si="7">CM8</f>
        <v>111</v>
      </c>
      <c r="CN6" s="51">
        <f t="shared" si="7"/>
        <v>134817</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173.3</v>
      </c>
      <c r="DL6" s="52">
        <f t="shared" ref="DL6:DT6" si="9">IF(DL8="-",NA(),DL8)</f>
        <v>178.2</v>
      </c>
      <c r="DM6" s="52">
        <f t="shared" si="9"/>
        <v>107.9</v>
      </c>
      <c r="DN6" s="52">
        <f t="shared" si="9"/>
        <v>105.9</v>
      </c>
      <c r="DO6" s="52">
        <f t="shared" si="9"/>
        <v>145.5</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116</v>
      </c>
      <c r="B7" s="48">
        <f t="shared" ref="B7:X7" si="10">B8</f>
        <v>2022</v>
      </c>
      <c r="C7" s="48">
        <f t="shared" si="10"/>
        <v>162019</v>
      </c>
      <c r="D7" s="48">
        <f t="shared" si="10"/>
        <v>47</v>
      </c>
      <c r="E7" s="48">
        <f t="shared" si="10"/>
        <v>14</v>
      </c>
      <c r="F7" s="48">
        <f t="shared" si="10"/>
        <v>0</v>
      </c>
      <c r="G7" s="48">
        <f t="shared" si="10"/>
        <v>1</v>
      </c>
      <c r="H7" s="48" t="str">
        <f t="shared" si="10"/>
        <v>富山県　富山市</v>
      </c>
      <c r="I7" s="48" t="str">
        <f t="shared" si="10"/>
        <v>富山市営城址公園駐車場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51</v>
      </c>
      <c r="S7" s="50" t="str">
        <f t="shared" si="10"/>
        <v>公共施設</v>
      </c>
      <c r="T7" s="50" t="str">
        <f t="shared" si="10"/>
        <v>無</v>
      </c>
      <c r="U7" s="51">
        <f t="shared" si="10"/>
        <v>4236</v>
      </c>
      <c r="V7" s="51">
        <f t="shared" si="10"/>
        <v>101</v>
      </c>
      <c r="W7" s="51">
        <f t="shared" si="10"/>
        <v>330</v>
      </c>
      <c r="X7" s="50" t="str">
        <f t="shared" si="10"/>
        <v>代行制</v>
      </c>
      <c r="Y7" s="52">
        <f>Y8</f>
        <v>114.9</v>
      </c>
      <c r="Z7" s="52">
        <f t="shared" ref="Z7:AH7" si="11">Z8</f>
        <v>88.7</v>
      </c>
      <c r="AA7" s="52">
        <f t="shared" si="11"/>
        <v>44.9</v>
      </c>
      <c r="AB7" s="52">
        <f t="shared" si="11"/>
        <v>102.2</v>
      </c>
      <c r="AC7" s="52">
        <f t="shared" si="11"/>
        <v>89.9</v>
      </c>
      <c r="AD7" s="52">
        <f t="shared" si="11"/>
        <v>150.30000000000001</v>
      </c>
      <c r="AE7" s="52">
        <f t="shared" si="11"/>
        <v>136.1</v>
      </c>
      <c r="AF7" s="52">
        <f t="shared" si="11"/>
        <v>127.8</v>
      </c>
      <c r="AG7" s="52">
        <f t="shared" si="11"/>
        <v>146.5</v>
      </c>
      <c r="AH7" s="52">
        <f t="shared" si="11"/>
        <v>142.69999999999999</v>
      </c>
      <c r="AI7" s="49"/>
      <c r="AJ7" s="52">
        <f>AJ8</f>
        <v>0.4</v>
      </c>
      <c r="AK7" s="52">
        <f t="shared" ref="AK7:AS7" si="12">AK8</f>
        <v>0</v>
      </c>
      <c r="AL7" s="52">
        <f t="shared" si="12"/>
        <v>0</v>
      </c>
      <c r="AM7" s="52">
        <f t="shared" si="12"/>
        <v>0</v>
      </c>
      <c r="AN7" s="52">
        <f t="shared" si="12"/>
        <v>6</v>
      </c>
      <c r="AO7" s="52">
        <f t="shared" si="12"/>
        <v>3.8</v>
      </c>
      <c r="AP7" s="52">
        <f t="shared" si="12"/>
        <v>4.0999999999999996</v>
      </c>
      <c r="AQ7" s="52">
        <f t="shared" si="12"/>
        <v>6.6</v>
      </c>
      <c r="AR7" s="52">
        <f t="shared" si="12"/>
        <v>5.5</v>
      </c>
      <c r="AS7" s="52">
        <f t="shared" si="12"/>
        <v>4.0999999999999996</v>
      </c>
      <c r="AT7" s="49"/>
      <c r="AU7" s="53">
        <f>AU8</f>
        <v>2</v>
      </c>
      <c r="AV7" s="53">
        <f t="shared" ref="AV7:BD7" si="13">AV8</f>
        <v>0</v>
      </c>
      <c r="AW7" s="53">
        <f t="shared" si="13"/>
        <v>0</v>
      </c>
      <c r="AX7" s="53">
        <f t="shared" si="13"/>
        <v>0</v>
      </c>
      <c r="AY7" s="53">
        <f t="shared" si="13"/>
        <v>38</v>
      </c>
      <c r="AZ7" s="53">
        <f t="shared" si="13"/>
        <v>45</v>
      </c>
      <c r="BA7" s="53">
        <f t="shared" si="13"/>
        <v>45</v>
      </c>
      <c r="BB7" s="53">
        <f t="shared" si="13"/>
        <v>67</v>
      </c>
      <c r="BC7" s="53">
        <f t="shared" si="13"/>
        <v>56</v>
      </c>
      <c r="BD7" s="53">
        <f t="shared" si="13"/>
        <v>65</v>
      </c>
      <c r="BE7" s="51"/>
      <c r="BF7" s="52">
        <f>BF8</f>
        <v>24.1</v>
      </c>
      <c r="BG7" s="52">
        <f t="shared" ref="BG7:BO7" si="14">BG8</f>
        <v>-3.6</v>
      </c>
      <c r="BH7" s="52">
        <f t="shared" si="14"/>
        <v>-108.2</v>
      </c>
      <c r="BI7" s="52">
        <f t="shared" si="14"/>
        <v>5</v>
      </c>
      <c r="BJ7" s="52">
        <f t="shared" si="14"/>
        <v>-10</v>
      </c>
      <c r="BK7" s="52">
        <f t="shared" si="14"/>
        <v>-0.1</v>
      </c>
      <c r="BL7" s="52">
        <f t="shared" si="14"/>
        <v>-9.8000000000000007</v>
      </c>
      <c r="BM7" s="52">
        <f t="shared" si="14"/>
        <v>-25.9</v>
      </c>
      <c r="BN7" s="52">
        <f t="shared" si="14"/>
        <v>-24.6</v>
      </c>
      <c r="BO7" s="52">
        <f t="shared" si="14"/>
        <v>-29.2</v>
      </c>
      <c r="BP7" s="49"/>
      <c r="BQ7" s="53">
        <f>BQ8</f>
        <v>4996</v>
      </c>
      <c r="BR7" s="53">
        <f t="shared" ref="BR7:BZ7" si="15">BR8</f>
        <v>-4967</v>
      </c>
      <c r="BS7" s="53">
        <f t="shared" si="15"/>
        <v>-30317</v>
      </c>
      <c r="BT7" s="53">
        <f t="shared" si="15"/>
        <v>534</v>
      </c>
      <c r="BU7" s="53">
        <f t="shared" si="15"/>
        <v>-5524</v>
      </c>
      <c r="BV7" s="53">
        <f t="shared" si="15"/>
        <v>16973</v>
      </c>
      <c r="BW7" s="53">
        <f t="shared" si="15"/>
        <v>5206</v>
      </c>
      <c r="BX7" s="53">
        <f t="shared" si="15"/>
        <v>2220</v>
      </c>
      <c r="BY7" s="53">
        <f t="shared" si="15"/>
        <v>3097</v>
      </c>
      <c r="BZ7" s="53">
        <f t="shared" si="15"/>
        <v>6051</v>
      </c>
      <c r="CA7" s="51"/>
      <c r="CB7" s="52" t="s">
        <v>117</v>
      </c>
      <c r="CC7" s="52" t="s">
        <v>117</v>
      </c>
      <c r="CD7" s="52" t="s">
        <v>117</v>
      </c>
      <c r="CE7" s="52" t="s">
        <v>117</v>
      </c>
      <c r="CF7" s="52" t="s">
        <v>117</v>
      </c>
      <c r="CG7" s="52" t="s">
        <v>117</v>
      </c>
      <c r="CH7" s="52" t="s">
        <v>117</v>
      </c>
      <c r="CI7" s="52" t="s">
        <v>117</v>
      </c>
      <c r="CJ7" s="52" t="s">
        <v>117</v>
      </c>
      <c r="CK7" s="52" t="s">
        <v>118</v>
      </c>
      <c r="CL7" s="49"/>
      <c r="CM7" s="51">
        <f>CM8</f>
        <v>111</v>
      </c>
      <c r="CN7" s="51">
        <f>CN8</f>
        <v>134817</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173.3</v>
      </c>
      <c r="DL7" s="52">
        <f t="shared" ref="DL7:DT7" si="17">DL8</f>
        <v>178.2</v>
      </c>
      <c r="DM7" s="52">
        <f t="shared" si="17"/>
        <v>107.9</v>
      </c>
      <c r="DN7" s="52">
        <f t="shared" si="17"/>
        <v>105.9</v>
      </c>
      <c r="DO7" s="52">
        <f t="shared" si="17"/>
        <v>145.5</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162019</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51</v>
      </c>
      <c r="S8" s="57" t="s">
        <v>129</v>
      </c>
      <c r="T8" s="57" t="s">
        <v>130</v>
      </c>
      <c r="U8" s="58">
        <v>4236</v>
      </c>
      <c r="V8" s="58">
        <v>101</v>
      </c>
      <c r="W8" s="58">
        <v>330</v>
      </c>
      <c r="X8" s="57" t="s">
        <v>131</v>
      </c>
      <c r="Y8" s="59">
        <v>114.9</v>
      </c>
      <c r="Z8" s="59">
        <v>88.7</v>
      </c>
      <c r="AA8" s="59">
        <v>44.9</v>
      </c>
      <c r="AB8" s="59">
        <v>102.2</v>
      </c>
      <c r="AC8" s="59">
        <v>89.9</v>
      </c>
      <c r="AD8" s="59">
        <v>150.30000000000001</v>
      </c>
      <c r="AE8" s="59">
        <v>136.1</v>
      </c>
      <c r="AF8" s="59">
        <v>127.8</v>
      </c>
      <c r="AG8" s="59">
        <v>146.5</v>
      </c>
      <c r="AH8" s="59">
        <v>142.69999999999999</v>
      </c>
      <c r="AI8" s="56">
        <v>676.8</v>
      </c>
      <c r="AJ8" s="59">
        <v>0.4</v>
      </c>
      <c r="AK8" s="59">
        <v>0</v>
      </c>
      <c r="AL8" s="59">
        <v>0</v>
      </c>
      <c r="AM8" s="59">
        <v>0</v>
      </c>
      <c r="AN8" s="59">
        <v>6</v>
      </c>
      <c r="AO8" s="59">
        <v>3.8</v>
      </c>
      <c r="AP8" s="59">
        <v>4.0999999999999996</v>
      </c>
      <c r="AQ8" s="59">
        <v>6.6</v>
      </c>
      <c r="AR8" s="59">
        <v>5.5</v>
      </c>
      <c r="AS8" s="59">
        <v>4.0999999999999996</v>
      </c>
      <c r="AT8" s="56">
        <v>3.6</v>
      </c>
      <c r="AU8" s="60">
        <v>2</v>
      </c>
      <c r="AV8" s="60">
        <v>0</v>
      </c>
      <c r="AW8" s="60">
        <v>0</v>
      </c>
      <c r="AX8" s="60">
        <v>0</v>
      </c>
      <c r="AY8" s="60">
        <v>38</v>
      </c>
      <c r="AZ8" s="60">
        <v>45</v>
      </c>
      <c r="BA8" s="60">
        <v>45</v>
      </c>
      <c r="BB8" s="60">
        <v>67</v>
      </c>
      <c r="BC8" s="60">
        <v>56</v>
      </c>
      <c r="BD8" s="60">
        <v>65</v>
      </c>
      <c r="BE8" s="60">
        <v>33</v>
      </c>
      <c r="BF8" s="59">
        <v>24.1</v>
      </c>
      <c r="BG8" s="59">
        <v>-3.6</v>
      </c>
      <c r="BH8" s="59">
        <v>-108.2</v>
      </c>
      <c r="BI8" s="59">
        <v>5</v>
      </c>
      <c r="BJ8" s="59">
        <v>-10</v>
      </c>
      <c r="BK8" s="59">
        <v>-0.1</v>
      </c>
      <c r="BL8" s="59">
        <v>-9.8000000000000007</v>
      </c>
      <c r="BM8" s="59">
        <v>-25.9</v>
      </c>
      <c r="BN8" s="59">
        <v>-24.6</v>
      </c>
      <c r="BO8" s="59">
        <v>-29.2</v>
      </c>
      <c r="BP8" s="56">
        <v>12.8</v>
      </c>
      <c r="BQ8" s="60">
        <v>4996</v>
      </c>
      <c r="BR8" s="60">
        <v>-4967</v>
      </c>
      <c r="BS8" s="60">
        <v>-30317</v>
      </c>
      <c r="BT8" s="61">
        <v>534</v>
      </c>
      <c r="BU8" s="61">
        <v>-5524</v>
      </c>
      <c r="BV8" s="60">
        <v>16973</v>
      </c>
      <c r="BW8" s="60">
        <v>5206</v>
      </c>
      <c r="BX8" s="60">
        <v>2220</v>
      </c>
      <c r="BY8" s="60">
        <v>3097</v>
      </c>
      <c r="BZ8" s="60">
        <v>6051</v>
      </c>
      <c r="CA8" s="58">
        <v>10556</v>
      </c>
      <c r="CB8" s="59" t="s">
        <v>123</v>
      </c>
      <c r="CC8" s="59" t="s">
        <v>123</v>
      </c>
      <c r="CD8" s="59" t="s">
        <v>123</v>
      </c>
      <c r="CE8" s="59" t="s">
        <v>123</v>
      </c>
      <c r="CF8" s="59" t="s">
        <v>123</v>
      </c>
      <c r="CG8" s="59" t="s">
        <v>123</v>
      </c>
      <c r="CH8" s="59" t="s">
        <v>123</v>
      </c>
      <c r="CI8" s="59" t="s">
        <v>123</v>
      </c>
      <c r="CJ8" s="59" t="s">
        <v>123</v>
      </c>
      <c r="CK8" s="59" t="s">
        <v>123</v>
      </c>
      <c r="CL8" s="56" t="s">
        <v>123</v>
      </c>
      <c r="CM8" s="58">
        <v>111</v>
      </c>
      <c r="CN8" s="58">
        <v>134817</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108.2</v>
      </c>
      <c r="DF8" s="59">
        <v>117.1</v>
      </c>
      <c r="DG8" s="59">
        <v>145.19999999999999</v>
      </c>
      <c r="DH8" s="59">
        <v>219.9</v>
      </c>
      <c r="DI8" s="59">
        <v>107.1</v>
      </c>
      <c r="DJ8" s="56">
        <v>72.2</v>
      </c>
      <c r="DK8" s="59">
        <v>173.3</v>
      </c>
      <c r="DL8" s="59">
        <v>178.2</v>
      </c>
      <c r="DM8" s="59">
        <v>107.9</v>
      </c>
      <c r="DN8" s="59">
        <v>105.9</v>
      </c>
      <c r="DO8" s="59">
        <v>145.5</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諭司</cp:lastModifiedBy>
  <cp:lastPrinted>2024-01-24T07:59:59Z</cp:lastPrinted>
  <dcterms:created xsi:type="dcterms:W3CDTF">2024-01-11T00:09:51Z</dcterms:created>
  <dcterms:modified xsi:type="dcterms:W3CDTF">2024-01-24T08:00:05Z</dcterms:modified>
  <cp:category/>
</cp:coreProperties>
</file>