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02.toyama-city.local\リダイレクト\104034\Desktop\attach\提出用\"/>
    </mc:Choice>
  </mc:AlternateContent>
  <workbookProtection workbookAlgorithmName="SHA-512" workbookHashValue="odEIZCJ4qFr7P8cRW+A16Tnhc3DPnpPfNEWQJ1MaU8gTT73Sf64gy4HmO415+dWV/I8mpaXQXvr42lFF8W/O9w==" workbookSaltValue="OXYkNrgmSl8rbrUTnjn0lA==" workbookSpinCount="100000" lockStructure="1"/>
  <bookViews>
    <workbookView xWindow="0" yWindow="0" windowWidth="21600" windowHeight="963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<sst xmlns="http://schemas.openxmlformats.org/spreadsheetml/2006/main" count="231" uniqueCount="118">
  <si>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</si>
  <si>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</si>
  <si>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</si>
  <si>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</si>
  <si>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</si>
  <si>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</si>
  <si>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</si>
  <si>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</si>
  <si>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</si>
  <si>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</si>
  <si>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</si>
  <si>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</si>
  <si>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</si>
  <si>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</si>
  <si>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</si>
  <si>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</si>
  <si>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</si>
  <si>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</si>
  <si>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</si>
  <si>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</si>
  <si>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</si>
  <si>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</si>
  <si>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</si>
  <si>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</si>
  <si>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</si>
  <si>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</si>
  <si>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</si>
  <si>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</si>
  <si>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</si>
  <si>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</si>
  <si>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</si>
  <si>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</si>
  <si>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</si>
  <si>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</si>
  <si>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</si>
  <si>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</si>
  <si>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</si>
  <si>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</si>
  <si>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</si>
  <si>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</si>
  <si>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</si>
  <si>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</si>
  <si>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</si>
  <si>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</si>
  <si>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</si>
  <si>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</si>
  <si>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</si>
  <si>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</si>
  <si>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</si>
  <si>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</si>
  <si>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</si>
  <si>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</si>
  <si>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</si>
  <si>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</si>
  <si>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</si>
  <si>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</si>
  <si>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</si>
  <si>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</si>
  <si>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</si>
  <si>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</si>
  <si>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</si>
  <si>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</si>
  <si>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</si>
  <si>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</si>
  <si>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</si>
  <si>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</si>
  <si>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</si>
  <si>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</si>
  <si>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</si>
  <si>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</si>
  <si>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</si>
  <si>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</si>
  <si>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</si>
  <si>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</si>
  <si>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</si>
  <si>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</si>
  <si>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</si>
  <si>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</si>
  <si>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</si>
  <si>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</si>
  <si>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</si>
  <si>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</si>
  <si>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</si>
  <si>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</si>
  <si>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</si>
  <si>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</si>
  <si>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</si>
  <si>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</si>
  <si>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</si>
  <si>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</si>
  <si>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</si>
  <si>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</si>
  <si>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</si>
  <si>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</si>
  <si>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</si>
  <si>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</si>
  <si>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</si>
  <si>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</si>
  <si>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</si>
  <si>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</si>
  <si>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</si>
  <si>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</si>
  <si>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</si>
  <si>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</si>
  <si>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</si>
  <si>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</si>
  <si>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</si>
  <si>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</si>
  <si>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</si>
  <si>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</si>
  <si>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</si>
  <si>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</si>
  <si>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</si>
  <si>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</si>
  <si>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</si>
  <si>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・有形固定資産減価償却率及び管渠老朽化率は、管渠・処理場等の老朽化が進んでいることから、年々高くなっています。
・これらの老朽化対策として、管渠については、経過年数や災害時における影響度等を勘案し、緊急度の高いものから、内部の腐食状況等を確認するカメラ調査を進めています。また、調査の結果、対策が必要と判断したものから計画的に更新を行い、合わせて耐震化を図っています。
・処理場については、予防保全の観点から計画的に機械・設備類を更新していくことにより長寿命化を図っています。</t>
    <phoneticPr fontId="4"/>
  </si>
  <si>
    <r>
      <t>・経常収支比率は、年によって増減はありますが、経常収支が黒字を示す100％以上を維持しています。これは、収入の面では、主要な財源である下水道収益（使用料収入）が人口減等によりやや減少傾向ではあるものの、横ばいで推移している一方で、費用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を償還しているためであり、H30年度以降は償還の進捗に伴う改善が見受けられます。
・企業債残高対事業規模比率は、企業債の償還を着実に進めているため、類似団体と比べ低い値となっています。今後も引き続き減少していくものと見込んでいます。
・経費回収率については、消化ガス売却収入等を充当しているため100％を下回っていますが、当該分を除けば汚水処理に要する費用は使用料収入で賄われているため経費回収率は100％となります。
・施設利用率については、近年減少傾向にあることから、類似施設の統廃合等を踏まえた効率的な施設運営の検討が必要であると考えます。
・水洗化率は、下水道未接続世帯への啓発活動を継続して取り組み普及促進を図っていることから、未接続世帯の解消とともに</t>
    </r>
    <r>
      <rPr>
        <sz val="10"/>
        <rFont val="ＭＳ ゴシック"/>
        <family val="3"/>
        <charset val="128"/>
      </rPr>
      <t>若干ではありますが、</t>
    </r>
    <r>
      <rPr>
        <sz val="10"/>
        <color theme="1"/>
        <rFont val="ＭＳ ゴシック"/>
        <family val="3"/>
        <charset val="128"/>
      </rPr>
      <t>年々高くなっています。</t>
    </r>
    <rPh sb="80" eb="83">
      <t>ジンコウゲン</t>
    </rPh>
    <rPh sb="83" eb="84">
      <t>トウ</t>
    </rPh>
    <rPh sb="89" eb="91">
      <t>ゲンショウ</t>
    </rPh>
    <rPh sb="91" eb="93">
      <t>ケイコウ</t>
    </rPh>
    <rPh sb="428" eb="430">
      <t>シセツ</t>
    </rPh>
    <rPh sb="430" eb="433">
      <t>リヨウリツ</t>
    </rPh>
    <rPh sb="439" eb="441">
      <t>キンネン</t>
    </rPh>
    <rPh sb="441" eb="443">
      <t>ゲンショウ</t>
    </rPh>
    <rPh sb="443" eb="445">
      <t>ケイコウ</t>
    </rPh>
    <rPh sb="453" eb="455">
      <t>ルイジ</t>
    </rPh>
    <rPh sb="455" eb="457">
      <t>シセツ</t>
    </rPh>
    <rPh sb="458" eb="461">
      <t>トウハイゴウ</t>
    </rPh>
    <rPh sb="461" eb="462">
      <t>トウ</t>
    </rPh>
    <rPh sb="463" eb="464">
      <t>フ</t>
    </rPh>
    <rPh sb="467" eb="470">
      <t>コウリツテキ</t>
    </rPh>
    <rPh sb="471" eb="473">
      <t>シセツ</t>
    </rPh>
    <rPh sb="473" eb="475">
      <t>ウンエイ</t>
    </rPh>
    <rPh sb="476" eb="478">
      <t>ケントウ</t>
    </rPh>
    <rPh sb="479" eb="481">
      <t>ヒツヨウ</t>
    </rPh>
    <rPh sb="485" eb="486">
      <t>カンガ</t>
    </rPh>
    <rPh sb="536" eb="537">
      <t>ミ</t>
    </rPh>
    <rPh sb="542" eb="544">
      <t>カイショウ</t>
    </rPh>
    <rPh sb="548" eb="550">
      <t>ジャッカン</t>
    </rPh>
    <phoneticPr fontId="4"/>
  </si>
  <si>
    <r>
      <t>・短期的な支払い能力を示す流動比率の数値が低い状況にありますが、企業債償還の進捗に伴い改善しているほか、経常収支比率が100％を超えていることなど、概ね健全な状況にあると考えています。
・しかしながら、平成28年度をもって計画的な面的整備が完了し、今後、下水道接続件数の大幅な増加は見込めず、</t>
    </r>
    <r>
      <rPr>
        <sz val="10"/>
        <rFont val="ＭＳ ゴシック"/>
        <family val="3"/>
        <charset val="128"/>
      </rPr>
      <t>動力費等の経費が上昇していることからも、経営に影響を及ぼすことが懸念されるため、一層の費用削減に努めてまいります。</t>
    </r>
    <r>
      <rPr>
        <sz val="10"/>
        <color theme="1"/>
        <rFont val="ＭＳ ゴシック"/>
        <family val="3"/>
        <charset val="128"/>
      </rPr>
      <t xml:space="preserve">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
    <rPh sb="38" eb="40">
      <t>シンチョク</t>
    </rPh>
    <rPh sb="41" eb="42">
      <t>トモナ</t>
    </rPh>
    <rPh sb="149" eb="150">
      <t>トウ</t>
    </rPh>
    <rPh sb="186" eb="188">
      <t>イッソウ</t>
    </rPh>
    <rPh sb="189" eb="193">
      <t>ヒヨウサクゲン</t>
    </rPh>
    <rPh sb="194" eb="1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</si>
</sst>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4.38</c:v>
                </c:pt>
                <c:pt idx="1">
                  <c:v>3.38</c:v>
                </c:pt>
                <c:pt idx="2">
                  <c:v>2.6</c:v>
                </c:pt>
                <c:pt idx="3">
                  <c:v>2.48</c:v>
                </c:pt>
                <c:pt idx="4">
                  <c:v>2.6</c:v>
                </c:pt>
              </c:numCache>
            </c:numRef>
          </c:val>
          <c:extLst>
            <c:ext xmlns:c16="http://schemas.microsoft.com/office/drawing/2014/chart" uri="{C3380CC4-5D6E-409C-BE32-E72D297353CC}">
              <c16:uniqueId val="{00000000-CF06-4BDE-8023-AE5A0E9830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CF06-4BDE-8023-AE5A0E9830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116.69</c:v>
                </c:pt>
                <c:pt idx="1">
                  <c:v>117.51</c:v>
                </c:pt>
                <c:pt idx="2">
                  <c:v>116.38</c:v>
                </c:pt>
                <c:pt idx="3">
                  <c:v>116.46</c:v>
                </c:pt>
                <c:pt idx="4">
                  <c:v>115.11</c:v>
                </c:pt>
              </c:numCache>
            </c:numRef>
          </c:val>
          <c:extLst>
            <c:ext xmlns:c16="http://schemas.microsoft.com/office/drawing/2014/chart" uri="{C3380CC4-5D6E-409C-BE32-E72D297353CC}">
              <c16:uniqueId val="{00000000-11E3-4D33-9C9C-7473CA381A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11E3-4D33-9C9C-7473CA381A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39.049999999999997</c:v>
                </c:pt>
                <c:pt idx="1">
                  <c:v>40.630000000000003</c:v>
                </c:pt>
                <c:pt idx="2">
                  <c:v>42.3</c:v>
                </c:pt>
                <c:pt idx="3">
                  <c:v>43.89</c:v>
                </c:pt>
                <c:pt idx="4">
                  <c:v>45.64</c:v>
                </c:pt>
              </c:numCache>
            </c:numRef>
          </c:val>
          <c:extLst>
            <c:ext xmlns:c16="http://schemas.microsoft.com/office/drawing/2014/chart" uri="{C3380CC4-5D6E-409C-BE32-E72D297353CC}">
              <c16:uniqueId val="{00000000-8BE6-4B15-8567-87CFEB2A3B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8BE6-4B15-8567-87CFEB2A3B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4.68</c:v>
                </c:pt>
                <c:pt idx="1">
                  <c:v>5.52</c:v>
                </c:pt>
                <c:pt idx="2">
                  <c:v>6.42</c:v>
                </c:pt>
                <c:pt idx="3">
                  <c:v>7.4</c:v>
                </c:pt>
                <c:pt idx="4">
                  <c:v>8.18</c:v>
                </c:pt>
              </c:numCache>
            </c:numRef>
          </c:val>
          <c:extLst>
            <c:ext xmlns:c16="http://schemas.microsoft.com/office/drawing/2014/chart" uri="{C3380CC4-5D6E-409C-BE32-E72D297353CC}">
              <c16:uniqueId val="{00000000-F389-47CC-B777-C0D2F9B8D4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F389-47CC-B777-C0D2F9B8D4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F0-49CC-9880-F81F55D22A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10F0-49CC-9880-F81F55D22A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27.03</c:v>
                </c:pt>
                <c:pt idx="1">
                  <c:v>29.85</c:v>
                </c:pt>
                <c:pt idx="2">
                  <c:v>38.340000000000003</c:v>
                </c:pt>
                <c:pt idx="3">
                  <c:v>37.770000000000003</c:v>
                </c:pt>
                <c:pt idx="4">
                  <c:v>47.9</c:v>
                </c:pt>
              </c:numCache>
            </c:numRef>
          </c:val>
          <c:extLst>
            <c:ext xmlns:c16="http://schemas.microsoft.com/office/drawing/2014/chart" uri="{C3380CC4-5D6E-409C-BE32-E72D297353CC}">
              <c16:uniqueId val="{00000000-F627-4A7E-819D-38EA327F73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F627-4A7E-819D-38EA327F73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554.16999999999996</c:v>
                </c:pt>
                <c:pt idx="1">
                  <c:v>560.29</c:v>
                </c:pt>
                <c:pt idx="2">
                  <c:v>512.77</c:v>
                </c:pt>
                <c:pt idx="3">
                  <c:v>474.64</c:v>
                </c:pt>
                <c:pt idx="4">
                  <c:v>434.16</c:v>
                </c:pt>
              </c:numCache>
            </c:numRef>
          </c:val>
          <c:extLst>
            <c:ext xmlns:c16="http://schemas.microsoft.com/office/drawing/2014/chart" uri="{C3380CC4-5D6E-409C-BE32-E72D297353CC}">
              <c16:uniqueId val="{00000000-4B57-402E-953C-13BFD9103D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4B57-402E-953C-13BFD9103D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99.84</c:v>
                </c:pt>
                <c:pt idx="1">
                  <c:v>99.1</c:v>
                </c:pt>
                <c:pt idx="2">
                  <c:v>98.76</c:v>
                </c:pt>
                <c:pt idx="3">
                  <c:v>98.85</c:v>
                </c:pt>
                <c:pt idx="4">
                  <c:v>98.85</c:v>
                </c:pt>
              </c:numCache>
            </c:numRef>
          </c:val>
          <c:extLst>
            <c:ext xmlns:c16="http://schemas.microsoft.com/office/drawing/2014/chart" uri="{C3380CC4-5D6E-409C-BE32-E72D297353CC}">
              <c16:uniqueId val="{00000000-77DC-4C03-86E9-B8B127D975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77DC-4C03-86E9-B8B127D975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182.53</c:v>
                </c:pt>
                <c:pt idx="1">
                  <c:v>183.81</c:v>
                </c:pt>
                <c:pt idx="2">
                  <c:v>181.45</c:v>
                </c:pt>
                <c:pt idx="3">
                  <c:v>181.21</c:v>
                </c:pt>
                <c:pt idx="4">
                  <c:v>181.52</c:v>
                </c:pt>
              </c:numCache>
            </c:numRef>
          </c:val>
          <c:extLst>
            <c:ext xmlns:c16="http://schemas.microsoft.com/office/drawing/2014/chart" uri="{C3380CC4-5D6E-409C-BE32-E72D297353CC}">
              <c16:uniqueId val="{00000000-7F4D-4B81-BD7F-34CF988243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7F4D-4B81-BD7F-34CF988243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66.819999999999993</c:v>
                </c:pt>
                <c:pt idx="1">
                  <c:v>66.64</c:v>
                </c:pt>
                <c:pt idx="2">
                  <c:v>66.17</c:v>
                </c:pt>
                <c:pt idx="3">
                  <c:v>64.55</c:v>
                </c:pt>
                <c:pt idx="4">
                  <c:v>64.34</c:v>
                </c:pt>
              </c:numCache>
            </c:numRef>
          </c:val>
          <c:extLst>
            <c:ext xmlns:c16="http://schemas.microsoft.com/office/drawing/2014/chart" uri="{C3380CC4-5D6E-409C-BE32-E72D297353CC}">
              <c16:uniqueId val="{00000000-6959-4746-8546-0E1FF461D5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6959-4746-8546-0E1FF461D5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97.05</c:v>
                </c:pt>
                <c:pt idx="1">
                  <c:v>97.23</c:v>
                </c:pt>
                <c:pt idx="2">
                  <c:v>97.36</c:v>
                </c:pt>
                <c:pt idx="3">
                  <c:v>97.49</c:v>
                </c:pt>
                <c:pt idx="4">
                  <c:v>97.65</c:v>
                </c:pt>
              </c:numCache>
            </c:numRef>
          </c:val>
          <c:extLst>
            <c:ext xmlns:c16="http://schemas.microsoft.com/office/drawing/2014/chart" uri="{C3380CC4-5D6E-409C-BE32-E72D297353CC}">
              <c16:uniqueId val="{00000000-332B-4E50-8DA4-781CE6812C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332B-4E50-8DA4-781CE6812C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P94" sqref="BP94"/>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9" t="str">
        <f>データ!H6</f>
        <v>富山県　富山市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2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自治体職員</v>
      </c>
      <c r="AE8" s="67"/>
      <c r="AF8" s="67"/>
      <c r="AG8" s="67"/>
      <c r="AH8" s="67"/>
      <c r="AI8" s="67"/>
      <c r="AJ8" s="67"/>
      <c r="AK8" s="3"/>
      <c r="AL8" s="46">
        <f>データ!S6</f>
        <v>409075</v>
      </c>
      <c r="AM8" s="46"/>
      <c r="AN8" s="46"/>
      <c r="AO8" s="46"/>
      <c r="AP8" s="46"/>
      <c r="AQ8" s="46"/>
      <c r="AR8" s="46"/>
      <c r="AS8" s="46"/>
      <c r="AT8" s="45">
        <f>データ!T6</f>
        <v>1241.7</v>
      </c>
      <c r="AU8" s="45"/>
      <c r="AV8" s="45"/>
      <c r="AW8" s="45"/>
      <c r="AX8" s="45"/>
      <c r="AY8" s="45"/>
      <c r="AZ8" s="45"/>
      <c r="BA8" s="45"/>
      <c r="BB8" s="45">
        <f>データ!U6</f>
        <v>329.45</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64.709999999999994</v>
      </c>
      <c r="J10" s="45"/>
      <c r="K10" s="45"/>
      <c r="L10" s="45"/>
      <c r="M10" s="45"/>
      <c r="N10" s="45"/>
      <c r="O10" s="45"/>
      <c r="P10" s="45">
        <f>データ!P6</f>
        <v>74.56</v>
      </c>
      <c r="Q10" s="45"/>
      <c r="R10" s="45"/>
      <c r="S10" s="45"/>
      <c r="T10" s="45"/>
      <c r="U10" s="45"/>
      <c r="V10" s="45"/>
      <c r="W10" s="45">
        <f>データ!Q6</f>
        <v>81.430000000000007</v>
      </c>
      <c r="X10" s="45"/>
      <c r="Y10" s="45"/>
      <c r="Z10" s="45"/>
      <c r="AA10" s="45"/>
      <c r="AB10" s="45"/>
      <c r="AC10" s="45"/>
      <c r="AD10" s="46">
        <f>データ!R6</f>
        <v>3080</v>
      </c>
      <c r="AE10" s="46"/>
      <c r="AF10" s="46"/>
      <c r="AG10" s="46"/>
      <c r="AH10" s="46"/>
      <c r="AI10" s="46"/>
      <c r="AJ10" s="46"/>
      <c r="AK10" s="2"/>
      <c r="AL10" s="46">
        <f>データ!V6</f>
        <v>303878</v>
      </c>
      <c r="AM10" s="46"/>
      <c r="AN10" s="46"/>
      <c r="AO10" s="46"/>
      <c r="AP10" s="46"/>
      <c r="AQ10" s="46"/>
      <c r="AR10" s="46"/>
      <c r="AS10" s="46"/>
      <c r="AT10" s="45">
        <f>データ!W6</f>
        <v>73.260000000000005</v>
      </c>
      <c r="AU10" s="45"/>
      <c r="AV10" s="45"/>
      <c r="AW10" s="45"/>
      <c r="AX10" s="45"/>
      <c r="AY10" s="45"/>
      <c r="AZ10" s="45"/>
      <c r="BA10" s="45"/>
      <c r="BB10" s="45">
        <f>データ!X6</f>
        <v>4147.9399999999996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61"/>
      <c r="BN16" s="61"/>
      <c r="BO16" s="61"/>
      <c r="BP16" s="61"/>
      <c r="BQ16" s="61"/>
      <c r="BR16" s="61"/>
      <c r="BS16" s="61"/>
      <c r="BT16" s="61"/>
      <c r="BU16" s="61"/>
      <c r="BV16" s="61"/>
      <c r="BW16" s="61"/>
      <c r="BX16" s="61"/>
      <c r="BY16" s="61"/>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E+5ada/X+4WSGVgMMLiMNODRx81iZERsqdBP5eG400nEcGM7xNaCqh3j4ljGFQjEMV5oAsgQBiNGrU+iyNBA==" saltValue="VIZ2/D44LdV/jPiA+R7A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162019</v>
      </c>
      <c r="D6" s="19">
        <f t="shared" si="3"/>
        <v>46</v>
      </c>
      <c r="E6" s="19">
        <f t="shared" si="3"/>
        <v>17</v>
      </c>
      <c r="F6" s="19">
        <f t="shared" si="3"/>
        <v>1</v>
      </c>
      <c r="G6" s="19">
        <f t="shared" si="3"/>
        <v>0</v>
      </c>
      <c r="H6" s="19" t="str">
        <f t="shared" si="3"/>
        <v>富山県　富山市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64.709999999999994</v>
      </c>
      <c r="P6" s="20">
        <f t="shared" si="3"/>
        <v>74.56</v>
      </c>
      <c r="Q6" s="20">
        <f t="shared" si="3"/>
        <v>81.430000000000007</v>
      </c>
      <c r="R6" s="20">
        <f t="shared" si="3"/>
        <v>3080</v>
      </c>
      <c r="S6" s="20">
        <f t="shared" si="3"/>
        <v>409075</v>
      </c>
      <c r="T6" s="20">
        <f t="shared" si="3"/>
        <v>1241.7</v>
      </c>
      <c r="U6" s="20">
        <f t="shared" si="3"/>
        <v>329.45</v>
      </c>
      <c r="V6" s="20">
        <f t="shared" si="3"/>
        <v>303878</v>
      </c>
      <c r="W6" s="20">
        <f t="shared" si="3"/>
        <v>73.260000000000005</v>
      </c>
      <c r="X6" s="20">
        <f t="shared" si="3"/>
        <v>4147.9399999999996</v>
      </c>
      <c r="Y6" s="21">
        <f>IF(Y7="",NA(),Y7)</f>
        <v>116.69</v>
      </c>
      <c r="Z6" s="21">
        <f t="shared" ref="Z6:AH6" si="4">IF(Z7="",NA(),Z7)</f>
        <v>117.51</v>
      </c>
      <c r="AA6" s="21">
        <f t="shared" si="4"/>
        <v>116.38</v>
      </c>
      <c r="AB6" s="21">
        <f t="shared" si="4"/>
        <v>116.46</v>
      </c>
      <c r="AC6" s="21">
        <f t="shared" si="4"/>
        <v>115.11</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27.03</v>
      </c>
      <c r="AV6" s="21">
        <f t="shared" ref="AV6:BD6" si="6">IF(AV7="",NA(),AV7)</f>
        <v>29.85</v>
      </c>
      <c r="AW6" s="21">
        <f t="shared" si="6"/>
        <v>38.340000000000003</v>
      </c>
      <c r="AX6" s="21">
        <f t="shared" si="6"/>
        <v>37.770000000000003</v>
      </c>
      <c r="AY6" s="21">
        <f t="shared" si="6"/>
        <v>47.9</v>
      </c>
      <c r="AZ6" s="21">
        <f t="shared" si="6"/>
        <v>62.12</v>
      </c>
      <c r="BA6" s="21">
        <f t="shared" si="6"/>
        <v>61.57</v>
      </c>
      <c r="BB6" s="21">
        <f t="shared" si="6"/>
        <v>60.82</v>
      </c>
      <c r="BC6" s="21">
        <f t="shared" si="6"/>
        <v>63.48</v>
      </c>
      <c r="BD6" s="21">
        <f t="shared" si="6"/>
        <v>65.510000000000005</v>
      </c>
      <c r="BE6" s="20" t="str">
        <f>IF(BE7="","",IF(BE7="-","【-】","【"&amp;SUBSTITUTE(TEXT(BE7,"#,##0.00"),"-","△")&amp;"】"))</f>
        <v>【73.44】</v>
      </c>
      <c r="BF6" s="21">
        <f>IF(BF7="",NA(),BF7)</f>
        <v>554.16999999999996</v>
      </c>
      <c r="BG6" s="21">
        <f t="shared" ref="BG6:BO6" si="7">IF(BG7="",NA(),BG7)</f>
        <v>560.29</v>
      </c>
      <c r="BH6" s="21">
        <f t="shared" si="7"/>
        <v>512.77</v>
      </c>
      <c r="BI6" s="21">
        <f t="shared" si="7"/>
        <v>474.64</v>
      </c>
      <c r="BJ6" s="21">
        <f t="shared" si="7"/>
        <v>434.16</v>
      </c>
      <c r="BK6" s="21">
        <f t="shared" si="7"/>
        <v>875.53</v>
      </c>
      <c r="BL6" s="21">
        <f t="shared" si="7"/>
        <v>867.39</v>
      </c>
      <c r="BM6" s="21">
        <f t="shared" si="7"/>
        <v>920.83</v>
      </c>
      <c r="BN6" s="21">
        <f t="shared" si="7"/>
        <v>874.02</v>
      </c>
      <c r="BO6" s="21">
        <f t="shared" si="7"/>
        <v>827.43</v>
      </c>
      <c r="BP6" s="20" t="str">
        <f>IF(BP7="","",IF(BP7="-","【-】","【"&amp;SUBSTITUTE(TEXT(BP7,"#,##0.00"),"-","△")&amp;"】"))</f>
        <v>【652.82】</v>
      </c>
      <c r="BQ6" s="21">
        <f>IF(BQ7="",NA(),BQ7)</f>
        <v>99.84</v>
      </c>
      <c r="BR6" s="21">
        <f t="shared" ref="BR6:BZ6" si="8">IF(BR7="",NA(),BR7)</f>
        <v>99.1</v>
      </c>
      <c r="BS6" s="21">
        <f t="shared" si="8"/>
        <v>98.76</v>
      </c>
      <c r="BT6" s="21">
        <f t="shared" si="8"/>
        <v>98.85</v>
      </c>
      <c r="BU6" s="21">
        <f t="shared" si="8"/>
        <v>98.85</v>
      </c>
      <c r="BV6" s="21">
        <f t="shared" si="8"/>
        <v>99.83</v>
      </c>
      <c r="BW6" s="21">
        <f t="shared" si="8"/>
        <v>100.91</v>
      </c>
      <c r="BX6" s="21">
        <f t="shared" si="8"/>
        <v>99.82</v>
      </c>
      <c r="BY6" s="21">
        <f t="shared" si="8"/>
        <v>100.32</v>
      </c>
      <c r="BZ6" s="21">
        <f t="shared" si="8"/>
        <v>99.71</v>
      </c>
      <c r="CA6" s="20" t="str">
        <f>IF(CA7="","",IF(CA7="-","【-】","【"&amp;SUBSTITUTE(TEXT(CA7,"#,##0.00"),"-","△")&amp;"】"))</f>
        <v>【97.61】</v>
      </c>
      <c r="CB6" s="21">
        <f>IF(CB7="",NA(),CB7)</f>
        <v>182.53</v>
      </c>
      <c r="CC6" s="21">
        <f t="shared" ref="CC6:CK6" si="9">IF(CC7="",NA(),CC7)</f>
        <v>183.81</v>
      </c>
      <c r="CD6" s="21">
        <f t="shared" si="9"/>
        <v>181.45</v>
      </c>
      <c r="CE6" s="21">
        <f t="shared" si="9"/>
        <v>181.21</v>
      </c>
      <c r="CF6" s="21">
        <f t="shared" si="9"/>
        <v>181.52</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66.819999999999993</v>
      </c>
      <c r="CN6" s="21">
        <f t="shared" ref="CN6:CV6" si="10">IF(CN7="",NA(),CN7)</f>
        <v>66.64</v>
      </c>
      <c r="CO6" s="21">
        <f t="shared" si="10"/>
        <v>66.17</v>
      </c>
      <c r="CP6" s="21">
        <f t="shared" si="10"/>
        <v>64.55</v>
      </c>
      <c r="CQ6" s="21">
        <f t="shared" si="10"/>
        <v>64.34</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97.05</v>
      </c>
      <c r="CY6" s="21">
        <f t="shared" ref="CY6:DG6" si="11">IF(CY7="",NA(),CY7)</f>
        <v>97.23</v>
      </c>
      <c r="CZ6" s="21">
        <f t="shared" si="11"/>
        <v>97.36</v>
      </c>
      <c r="DA6" s="21">
        <f t="shared" si="11"/>
        <v>97.49</v>
      </c>
      <c r="DB6" s="21">
        <f t="shared" si="11"/>
        <v>97.65</v>
      </c>
      <c r="DC6" s="21">
        <f t="shared" si="11"/>
        <v>93.96</v>
      </c>
      <c r="DD6" s="21">
        <f t="shared" si="11"/>
        <v>94.06</v>
      </c>
      <c r="DE6" s="21">
        <f t="shared" si="11"/>
        <v>94.41</v>
      </c>
      <c r="DF6" s="21">
        <f t="shared" si="11"/>
        <v>94.43</v>
      </c>
      <c r="DG6" s="21">
        <f t="shared" si="11"/>
        <v>94.58</v>
      </c>
      <c r="DH6" s="20" t="str">
        <f>IF(DH7="","",IF(DH7="-","【-】","【"&amp;SUBSTITUTE(TEXT(DH7,"#,##0.00"),"-","△")&amp;"】"))</f>
        <v>【95.82】</v>
      </c>
      <c r="DI6" s="21">
        <f>IF(DI7="",NA(),DI7)</f>
        <v>39.049999999999997</v>
      </c>
      <c r="DJ6" s="21">
        <f t="shared" ref="DJ6:DR6" si="12">IF(DJ7="",NA(),DJ7)</f>
        <v>40.630000000000003</v>
      </c>
      <c r="DK6" s="21">
        <f t="shared" si="12"/>
        <v>42.3</v>
      </c>
      <c r="DL6" s="21">
        <f t="shared" si="12"/>
        <v>43.89</v>
      </c>
      <c r="DM6" s="21">
        <f t="shared" si="12"/>
        <v>45.64</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4.68</v>
      </c>
      <c r="DU6" s="21">
        <f t="shared" ref="DU6:EC6" si="13">IF(DU7="",NA(),DU7)</f>
        <v>5.52</v>
      </c>
      <c r="DV6" s="21">
        <f t="shared" si="13"/>
        <v>6.42</v>
      </c>
      <c r="DW6" s="21">
        <f t="shared" si="13"/>
        <v>7.4</v>
      </c>
      <c r="DX6" s="21">
        <f t="shared" si="13"/>
        <v>8.18</v>
      </c>
      <c r="DY6" s="21">
        <f t="shared" si="13"/>
        <v>5.04</v>
      </c>
      <c r="DZ6" s="21">
        <f t="shared" si="13"/>
        <v>5.1100000000000003</v>
      </c>
      <c r="EA6" s="21">
        <f t="shared" si="13"/>
        <v>5.18</v>
      </c>
      <c r="EB6" s="21">
        <f t="shared" si="13"/>
        <v>6.01</v>
      </c>
      <c r="EC6" s="21">
        <f t="shared" si="13"/>
        <v>6.84</v>
      </c>
      <c r="ED6" s="20" t="str">
        <f>IF(ED7="","",IF(ED7="-","【-】","【"&amp;SUBSTITUTE(TEXT(ED7,"#,##0.00"),"-","△")&amp;"】"))</f>
        <v>【7.62】</v>
      </c>
      <c r="EE6" s="21">
        <f>IF(EE7="",NA(),EE7)</f>
        <v>4.38</v>
      </c>
      <c r="EF6" s="21">
        <f t="shared" ref="EF6:EN6" si="14">IF(EF7="",NA(),EF7)</f>
        <v>3.38</v>
      </c>
      <c r="EG6" s="21">
        <f t="shared" si="14"/>
        <v>2.6</v>
      </c>
      <c r="EH6" s="21">
        <f t="shared" si="14"/>
        <v>2.48</v>
      </c>
      <c r="EI6" s="21">
        <f t="shared" si="14"/>
        <v>2.6</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25">
      <c r="A7" s="14"/>
      <c r="B7" s="23">
        <v>2022</v>
      </c>
      <c r="C7" s="23">
        <v>162019</v>
      </c>
      <c r="D7" s="23">
        <v>46</v>
      </c>
      <c r="E7" s="23">
        <v>17</v>
      </c>
      <c r="F7" s="23">
        <v>1</v>
      </c>
      <c r="G7" s="23">
        <v>0</v>
      </c>
      <c r="H7" s="23" t="s">
        <v>96</v>
      </c>
      <c r="I7" s="23" t="s">
        <v>97</v>
      </c>
      <c r="J7" s="23" t="s">
        <v>98</v>
      </c>
      <c r="K7" s="23" t="s">
        <v>99</v>
      </c>
      <c r="L7" s="23" t="s">
        <v>100</v>
      </c>
      <c r="M7" s="23" t="s">
        <v>101</v>
      </c>
      <c r="N7" s="24" t="s">
        <v>102</v>
      </c>
      <c r="O7" s="24">
        <v>64.709999999999994</v>
      </c>
      <c r="P7" s="24">
        <v>74.56</v>
      </c>
      <c r="Q7" s="24">
        <v>81.430000000000007</v>
      </c>
      <c r="R7" s="24">
        <v>3080</v>
      </c>
      <c r="S7" s="24">
        <v>409075</v>
      </c>
      <c r="T7" s="24">
        <v>1241.7</v>
      </c>
      <c r="U7" s="24">
        <v>329.45</v>
      </c>
      <c r="V7" s="24">
        <v>303878</v>
      </c>
      <c r="W7" s="24">
        <v>73.260000000000005</v>
      </c>
      <c r="X7" s="24">
        <v>4147.9399999999996</v>
      </c>
      <c r="Y7" s="24">
        <v>116.69</v>
      </c>
      <c r="Z7" s="24">
        <v>117.51</v>
      </c>
      <c r="AA7" s="24">
        <v>116.38</v>
      </c>
      <c r="AB7" s="24">
        <v>116.46</v>
      </c>
      <c r="AC7" s="24">
        <v>115.11</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27.03</v>
      </c>
      <c r="AV7" s="24">
        <v>29.85</v>
      </c>
      <c r="AW7" s="24">
        <v>38.340000000000003</v>
      </c>
      <c r="AX7" s="24">
        <v>37.770000000000003</v>
      </c>
      <c r="AY7" s="24">
        <v>47.9</v>
      </c>
      <c r="AZ7" s="24">
        <v>62.12</v>
      </c>
      <c r="BA7" s="24">
        <v>61.57</v>
      </c>
      <c r="BB7" s="24">
        <v>60.82</v>
      </c>
      <c r="BC7" s="24">
        <v>63.48</v>
      </c>
      <c r="BD7" s="24">
        <v>65.510000000000005</v>
      </c>
      <c r="BE7" s="24">
        <v>73.44</v>
      </c>
      <c r="BF7" s="24">
        <v>554.16999999999996</v>
      </c>
      <c r="BG7" s="24">
        <v>560.29</v>
      </c>
      <c r="BH7" s="24">
        <v>512.77</v>
      </c>
      <c r="BI7" s="24">
        <v>474.64</v>
      </c>
      <c r="BJ7" s="24">
        <v>434.16</v>
      </c>
      <c r="BK7" s="24">
        <v>875.53</v>
      </c>
      <c r="BL7" s="24">
        <v>867.39</v>
      </c>
      <c r="BM7" s="24">
        <v>920.83</v>
      </c>
      <c r="BN7" s="24">
        <v>874.02</v>
      </c>
      <c r="BO7" s="24">
        <v>827.43</v>
      </c>
      <c r="BP7" s="24">
        <v>652.82000000000005</v>
      </c>
      <c r="BQ7" s="24">
        <v>99.84</v>
      </c>
      <c r="BR7" s="24">
        <v>99.1</v>
      </c>
      <c r="BS7" s="24">
        <v>98.76</v>
      </c>
      <c r="BT7" s="24">
        <v>98.85</v>
      </c>
      <c r="BU7" s="24">
        <v>98.85</v>
      </c>
      <c r="BV7" s="24">
        <v>99.83</v>
      </c>
      <c r="BW7" s="24">
        <v>100.91</v>
      </c>
      <c r="BX7" s="24">
        <v>99.82</v>
      </c>
      <c r="BY7" s="24">
        <v>100.32</v>
      </c>
      <c r="BZ7" s="24">
        <v>99.71</v>
      </c>
      <c r="CA7" s="24">
        <v>97.61</v>
      </c>
      <c r="CB7" s="24">
        <v>182.53</v>
      </c>
      <c r="CC7" s="24">
        <v>183.81</v>
      </c>
      <c r="CD7" s="24">
        <v>181.45</v>
      </c>
      <c r="CE7" s="24">
        <v>181.21</v>
      </c>
      <c r="CF7" s="24">
        <v>181.52</v>
      </c>
      <c r="CG7" s="24">
        <v>158.94</v>
      </c>
      <c r="CH7" s="24">
        <v>158.04</v>
      </c>
      <c r="CI7" s="24">
        <v>156.77000000000001</v>
      </c>
      <c r="CJ7" s="24">
        <v>157.63999999999999</v>
      </c>
      <c r="CK7" s="24">
        <v>159.59</v>
      </c>
      <c r="CL7" s="24">
        <v>138.29</v>
      </c>
      <c r="CM7" s="24">
        <v>66.819999999999993</v>
      </c>
      <c r="CN7" s="24">
        <v>66.64</v>
      </c>
      <c r="CO7" s="24">
        <v>66.17</v>
      </c>
      <c r="CP7" s="24">
        <v>64.55</v>
      </c>
      <c r="CQ7" s="24">
        <v>64.34</v>
      </c>
      <c r="CR7" s="24">
        <v>67.069999999999993</v>
      </c>
      <c r="CS7" s="24">
        <v>66.78</v>
      </c>
      <c r="CT7" s="24">
        <v>67</v>
      </c>
      <c r="CU7" s="24">
        <v>66.650000000000006</v>
      </c>
      <c r="CV7" s="24">
        <v>64.45</v>
      </c>
      <c r="CW7" s="24">
        <v>59.1</v>
      </c>
      <c r="CX7" s="24">
        <v>97.05</v>
      </c>
      <c r="CY7" s="24">
        <v>97.23</v>
      </c>
      <c r="CZ7" s="24">
        <v>97.36</v>
      </c>
      <c r="DA7" s="24">
        <v>97.49</v>
      </c>
      <c r="DB7" s="24">
        <v>97.65</v>
      </c>
      <c r="DC7" s="24">
        <v>93.96</v>
      </c>
      <c r="DD7" s="24">
        <v>94.06</v>
      </c>
      <c r="DE7" s="24">
        <v>94.41</v>
      </c>
      <c r="DF7" s="24">
        <v>94.43</v>
      </c>
      <c r="DG7" s="24">
        <v>94.58</v>
      </c>
      <c r="DH7" s="24">
        <v>95.82</v>
      </c>
      <c r="DI7" s="24">
        <v>39.049999999999997</v>
      </c>
      <c r="DJ7" s="24">
        <v>40.630000000000003</v>
      </c>
      <c r="DK7" s="24">
        <v>42.3</v>
      </c>
      <c r="DL7" s="24">
        <v>43.89</v>
      </c>
      <c r="DM7" s="24">
        <v>45.64</v>
      </c>
      <c r="DN7" s="24">
        <v>33.090000000000003</v>
      </c>
      <c r="DO7" s="24">
        <v>34.33</v>
      </c>
      <c r="DP7" s="24">
        <v>34.15</v>
      </c>
      <c r="DQ7" s="24">
        <v>35.53</v>
      </c>
      <c r="DR7" s="24">
        <v>37.51</v>
      </c>
      <c r="DS7" s="24">
        <v>39.74</v>
      </c>
      <c r="DT7" s="24">
        <v>4.68</v>
      </c>
      <c r="DU7" s="24">
        <v>5.52</v>
      </c>
      <c r="DV7" s="24">
        <v>6.42</v>
      </c>
      <c r="DW7" s="24">
        <v>7.4</v>
      </c>
      <c r="DX7" s="24">
        <v>8.18</v>
      </c>
      <c r="DY7" s="24">
        <v>5.04</v>
      </c>
      <c r="DZ7" s="24">
        <v>5.1100000000000003</v>
      </c>
      <c r="EA7" s="24">
        <v>5.18</v>
      </c>
      <c r="EB7" s="24">
        <v>6.01</v>
      </c>
      <c r="EC7" s="24">
        <v>6.84</v>
      </c>
      <c r="ED7" s="24">
        <v>7.62</v>
      </c>
      <c r="EE7" s="24">
        <v>4.38</v>
      </c>
      <c r="EF7" s="24">
        <v>3.38</v>
      </c>
      <c r="EG7" s="24">
        <v>2.6</v>
      </c>
      <c r="EH7" s="24">
        <v>2.48</v>
      </c>
      <c r="EI7" s="24">
        <v>2.6</v>
      </c>
      <c r="EJ7" s="24">
        <v>0.25</v>
      </c>
      <c r="EK7" s="24">
        <v>0.21</v>
      </c>
      <c r="EL7" s="24">
        <v>0.33</v>
      </c>
      <c r="EM7" s="24">
        <v>0.22</v>
      </c>
      <c r="EN7" s="24">
        <v>0.23</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篤史</cp:lastModifiedBy>
  <cp:lastPrinted>2024-01-17T09:03:03Z</cp:lastPrinted>
  <dcterms:created xsi:type="dcterms:W3CDTF">2023-12-12T00:46:03Z</dcterms:created>
  <dcterms:modified xsi:type="dcterms:W3CDTF">2024-01-17T23:38:12Z</dcterms:modified>
  <cp:category/>
</cp:coreProperties>
</file>