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移行データ\財政係\08  公会計制度\R05\230906_(作成中)令和３年度財政状況資料集の作成について（2回目・地方公会計関係）\03_合体版\"/>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AM38" i="10"/>
  <c r="C38" i="10"/>
  <c r="BE37" i="10"/>
  <c r="AM37" i="10"/>
  <c r="C37" i="10"/>
  <c r="BE36" i="10"/>
  <c r="C36" i="10"/>
  <c r="BE35" i="10"/>
  <c r="CO34" i="10"/>
  <c r="CO35" i="10" s="1"/>
  <c r="CO36" i="10" s="1"/>
  <c r="CO37" i="10" s="1"/>
  <c r="CO38" i="10" s="1"/>
  <c r="CO39" i="10" s="1"/>
  <c r="CO40" i="10" s="1"/>
  <c r="CO41" i="10" s="1"/>
  <c r="CO42" i="10" s="1"/>
  <c r="CO43" i="10" s="1"/>
  <c r="BW34" i="10"/>
  <c r="BW35" i="10" s="1"/>
  <c r="BW36" i="10" s="1"/>
  <c r="BW37" i="10" s="1"/>
  <c r="BW38" i="10" s="1"/>
  <c r="BW39" i="10" s="1"/>
  <c r="BW40" i="10" s="1"/>
  <c r="BW41" i="10" s="1"/>
  <c r="BW42" i="10" s="1"/>
  <c r="BW43"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AM34" i="10" l="1"/>
  <c r="AM35" i="10" s="1"/>
  <c r="AM36" i="10" s="1"/>
  <c r="BE34" i="10"/>
</calcChain>
</file>

<file path=xl/sharedStrings.xml><?xml version="1.0" encoding="utf-8"?>
<sst xmlns="http://schemas.openxmlformats.org/spreadsheetml/2006/main" count="1162" uniqueCount="631">
  <si>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</si>
  <si>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</si>
  <si>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</si>
  <si>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</si>
  <si>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</si>
  <si>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</si>
  <si>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</si>
  <si>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</si>
  <si>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</si>
  <si>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</si>
  <si>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</si>
  <si>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</si>
  <si>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</si>
  <si>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</si>
  <si>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</si>
  <si>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</si>
  <si>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</si>
  <si>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</si>
  <si>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</si>
  <si>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</si>
  <si>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</si>
  <si>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</si>
  <si>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</si>
  <si>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</si>
  <si>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</si>
  <si>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</si>
  <si>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</si>
  <si>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</si>
  <si>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</si>
  <si>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</si>
  <si>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</si>
  <si>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</si>
  <si>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</si>
  <si>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</si>
  <si>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</si>
  <si>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</si>
  <si>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</si>
  <si>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</si>
  <si>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</si>
  <si>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</si>
  <si>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</si>
  <si>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</si>
  <si>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</si>
  <si>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</si>
  <si>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</si>
  <si>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</si>
  <si>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</si>
  <si>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</si>
  <si>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</si>
  <si>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</si>
  <si>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</si>
  <si>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</si>
  <si>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</si>
  <si>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</si>
  <si>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</si>
  <si>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</si>
  <si>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</si>
  <si>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</si>
  <si>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</si>
  <si>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</si>
  <si>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</si>
  <si>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</si>
  <si>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</si>
  <si>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</si>
  <si>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</si>
  <si>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</si>
  <si>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</si>
  <si>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</si>
  <si>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</si>
  <si>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</si>
  <si>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</si>
  <si>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</si>
  <si>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</si>
  <si>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</si>
  <si>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</si>
  <si>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</si>
  <si>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</si>
  <si>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</si>
  <si>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</si>
  <si>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</si>
  <si>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</si>
  <si>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</si>
  <si>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</si>
  <si>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</si>
  <si>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</si>
  <si>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</si>
  <si>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</si>
  <si>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</si>
  <si>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</si>
  <si>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</si>
  <si>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</si>
  <si>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</si>
  <si>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</si>
  <si>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</si>
  <si>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</si>
  <si>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</si>
  <si>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</si>
  <si>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</si>
  <si>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南砺市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</si>
  <si>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</si>
  <si>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</si>
  <si>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</si>
  <si>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</si>
  <si>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</si>
  <si>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</si>
  <si>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</si>
  <si>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</si>
  <si>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</si>
  <si>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</si>
  <si>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</si>
  <si>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</si>
  <si>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</si>
  <si>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</si>
  <si>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</si>
  <si>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</si>
  <si>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</si>
  <si>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</si>
  <si>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</si>
  <si>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</si>
  <si>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</si>
  <si>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</si>
  <si>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</si>
  <si>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</si>
  <si>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</si>
  <si>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</si>
  <si>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</si>
  <si>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</si>
  <si>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</si>
  <si>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</si>
  <si>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</si>
  <si>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</si>
  <si>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</si>
  <si>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</si>
  <si>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</si>
  <si>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</si>
  <si>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</si>
  <si>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</si>
  <si>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</si>
  <si>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</si>
  <si>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</si>
  <si>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</si>
  <si>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</si>
  <si>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</si>
  <si>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</si>
  <si>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</si>
  <si>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</si>
  <si>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</si>
  <si>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</si>
  <si>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</si>
  <si>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</si>
  <si>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</si>
  <si>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</si>
  <si>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</si>
  <si>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</si>
  <si>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</si>
  <si>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</si>
  <si>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</si>
  <si>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</si>
  <si>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</si>
  <si>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</si>
  <si>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</si>
  <si>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</si>
  <si>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</si>
  <si>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</si>
  <si>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</si>
  <si>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</si>
  <si>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</si>
  <si>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</si>
  <si>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</si>
  <si>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</si>
  <si>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</si>
  <si>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</si>
  <si>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</si>
  <si>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</si>
  <si>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</si>
  <si>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</si>
  <si>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</si>
  <si>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</si>
  <si>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</si>
  <si>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</si>
  <si>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</si>
  <si>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</si>
  <si>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</si>
  <si>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</si>
  <si>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</si>
  <si>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</si>
  <si>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</si>
  <si>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</si>
  <si>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</si>
  <si>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</si>
  <si>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</si>
  <si>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</si>
  <si>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</si>
  <si>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</si>
  <si>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</si>
  <si>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</si>
  <si>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</si>
  <si>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</si>
  <si>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</si>
  <si>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</si>
  <si>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</si>
  <si>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</si>
  <si>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</si>
  <si>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</si>
  <si>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</si>
  <si>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</si>
  <si>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</si>
  <si>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</si>
  <si>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</si>
  <si>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</si>
  <si>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</si>
  <si>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</si>
  <si>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</si>
  <si>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</si>
  <si>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</si>
  <si>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</si>
  <si>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</si>
  <si>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</si>
  <si>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</si>
  <si>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</si>
  <si>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</si>
  <si>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</si>
  <si>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</si>
  <si>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富山県南砺市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</si>
  <si>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</si>
  <si>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</si>
  <si>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</si>
  <si>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</si>
  <si>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</si>
  <si>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</si>
  <si>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</si>
  <si>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</si>
  <si>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</si>
  <si>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</si>
  <si>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</si>
  <si>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</si>
  <si>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</si>
  <si>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</si>
  <si>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</si>
  <si>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</si>
  <si>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</si>
  <si>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</si>
  <si>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</si>
  <si>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</si>
  <si>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</si>
  <si>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</si>
  <si>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</si>
  <si>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</si>
  <si>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</si>
  <si>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</si>
  <si>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</si>
  <si>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</si>
  <si>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</si>
  <si>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</si>
  <si>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</si>
  <si>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</si>
  <si>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</si>
  <si>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</si>
  <si>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</si>
  <si>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</si>
  <si>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</si>
  <si>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</si>
  <si>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</si>
  <si>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</si>
  <si>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</si>
  <si>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</si>
  <si>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</si>
  <si>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</si>
  <si>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</si>
  <si>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</si>
  <si>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</si>
  <si>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</si>
  <si>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</si>
  <si>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</si>
  <si>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</si>
  <si>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</si>
  <si>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</si>
  <si>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</si>
  <si>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</si>
  <si>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</si>
  <si>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</si>
  <si>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</si>
  <si>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</si>
  <si>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</si>
  <si>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</si>
  <si>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</si>
  <si>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</si>
  <si>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</si>
  <si>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</si>
  <si>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</si>
  <si>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</si>
  <si>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</si>
  <si>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</si>
  <si>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</si>
  <si>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</si>
  <si>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</si>
  <si>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</si>
  <si>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</si>
  <si>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</si>
  <si>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</si>
  <si>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</si>
  <si>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</si>
  <si>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</si>
  <si>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</si>
  <si>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</si>
  <si>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</si>
  <si>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</si>
  <si>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</si>
  <si>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</si>
  <si>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</si>
  <si>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</si>
  <si>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</si>
  <si>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</si>
  <si>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</si>
  <si>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</si>
  <si>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</si>
  <si>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</si>
  <si>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</si>
  <si>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</si>
  <si>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</si>
  <si>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</si>
  <si>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</si>
  <si>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</si>
  <si>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</si>
  <si>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</si>
  <si>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</si>
  <si>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</si>
  <si>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</si>
  <si>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</si>
  <si>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</si>
  <si>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</si>
  <si>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</si>
  <si>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</si>
  <si>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</si>
  <si>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</si>
  <si>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</si>
  <si>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</si>
  <si>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</si>
  <si>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</si>
  <si>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</si>
  <si>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</si>
  <si>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</si>
  <si>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</si>
  <si>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</si>
  <si>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</si>
  <si>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</si>
  <si>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</si>
  <si>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</si>
  <si>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</si>
  <si>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</si>
  <si>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</si>
  <si>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</si>
  <si>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</si>
  <si>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</si>
  <si>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</si>
  <si>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</si>
  <si>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</si>
  <si>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</si>
  <si>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</si>
  <si>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</si>
  <si>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</si>
  <si>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</si>
  <si>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</si>
  <si>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</si>
  <si>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</si>
  <si>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</si>
  <si>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</si>
  <si>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</si>
  <si>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</si>
  <si>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</si>
  <si>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</si>
  <si>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</si>
  <si>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</si>
  <si>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</si>
  <si>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</si>
  <si>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</si>
  <si>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</si>
  <si>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富山県南砺市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</si>
  <si>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</si>
  <si>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</si>
  <si>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</si>
  <si>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</si>
  <si>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</si>
  <si>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</si>
  <si>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</si>
  <si>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</si>
  <si>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</si>
  <si>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</si>
  <si>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</si>
  <si>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</si>
  <si>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</si>
  <si>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</si>
  <si>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</si>
  <si>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</si>
  <si>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</si>
  <si>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</si>
  <si>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</si>
  <si>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</si>
  <si>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</si>
  <si>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</si>
  <si>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</si>
  <si>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</si>
  <si>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</si>
  <si>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</si>
  <si>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</si>
  <si>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</si>
  <si>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</si>
  <si>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</si>
  <si>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</si>
  <si>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</si>
  <si>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</si>
  <si>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</si>
  <si>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</si>
  <si>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</si>
  <si>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</si>
  <si>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後期高齢者医療事業特別会計</t>
    <phoneticPr fontId="5"/>
  </si>
  <si>
    <t>介護事業特別会計</t>
    <phoneticPr fontId="5"/>
  </si>
  <si>
    <t>訪問看護事業特別会計</t>
    <phoneticPr fontId="5"/>
  </si>
  <si>
    <t>病院事業会計</t>
    <phoneticPr fontId="5"/>
  </si>
  <si>
    <t>法適用企業</t>
    <phoneticPr fontId="5"/>
  </si>
  <si>
    <t>水道事業会計</t>
    <phoneticPr fontId="5"/>
  </si>
  <si>
    <t>下水道事業会計</t>
    <phoneticPr fontId="5"/>
  </si>
  <si>
    <t>工業用地造成事業特別会計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</si>
  <si>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</si>
  <si>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</si>
  <si>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</si>
  <si>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</si>
  <si>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</si>
  <si>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</si>
  <si>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</si>
  <si>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</si>
  <si>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</si>
  <si>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</si>
  <si>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</si>
  <si>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</si>
  <si>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</si>
  <si>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</si>
  <si>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</si>
  <si>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</si>
  <si>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</si>
  <si>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</si>
  <si>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</si>
  <si>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</si>
  <si>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</si>
  <si>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</si>
  <si>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</si>
  <si>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</si>
  <si>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</si>
  <si>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</si>
  <si>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</si>
  <si>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</si>
  <si>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</si>
  <si>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</si>
  <si>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</si>
  <si>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</si>
  <si>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</si>
  <si>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</si>
  <si>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</si>
  <si>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</si>
  <si>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</si>
  <si>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</si>
  <si>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</si>
  <si>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</si>
  <si>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</si>
  <si>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</si>
  <si>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</si>
  <si>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</si>
  <si>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</si>
  <si>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</si>
  <si>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</si>
  <si>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</si>
  <si>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</si>
  <si>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</si>
  <si>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</si>
  <si>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</si>
  <si>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</si>
  <si>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</si>
  <si>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</si>
  <si>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</si>
  <si>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</si>
  <si>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</si>
  <si>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</si>
  <si>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</si>
  <si>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</si>
  <si>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</si>
  <si>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</si>
  <si>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</si>
  <si>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国民健康保険診療所事業特別会計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</si>
  <si>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</si>
  <si>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</si>
  <si>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</si>
  <si>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</si>
  <si>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</si>
  <si>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</si>
  <si>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</si>
  <si>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</si>
  <si>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</si>
  <si>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</si>
  <si>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</si>
  <si>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</si>
  <si>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</si>
  <si>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</si>
  <si>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</si>
  <si>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</si>
  <si>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</si>
  <si>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</si>
  <si>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</si>
  <si>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</si>
  <si>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</si>
  <si>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</si>
  <si>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</si>
  <si>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</si>
  <si>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</si>
  <si>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</si>
  <si>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</si>
  <si>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</si>
  <si>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</si>
  <si>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</si>
  <si>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</si>
  <si>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</si>
  <si>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</si>
  <si>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</si>
  <si>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</si>
  <si>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</si>
  <si>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</si>
  <si>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</si>
  <si>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</si>
  <si>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</si>
  <si>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</si>
  <si>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</si>
  <si>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</si>
  <si>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</si>
  <si>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</si>
  <si>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</si>
  <si>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</si>
  <si>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</si>
  <si>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</si>
  <si>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</si>
  <si>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</si>
  <si>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</si>
  <si>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</si>
  <si>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</si>
  <si>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</si>
  <si>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</si>
  <si>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</si>
  <si>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</si>
  <si>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</si>
  <si>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</si>
  <si>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</si>
  <si>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</si>
  <si>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</si>
  <si>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</si>
  <si>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</si>
  <si>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</si>
  <si>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</si>
  <si>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</si>
  <si>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</si>
  <si>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</si>
  <si>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</si>
  <si>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</si>
  <si>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</si>
  <si>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</si>
  <si>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</si>
  <si>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</si>
  <si>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</si>
  <si>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</si>
  <si>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</si>
  <si>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</si>
  <si>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</si>
  <si>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</si>
  <si>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</si>
  <si>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5.29</t>
  </si>
  <si>
    <t>▲ 1.69</t>
  </si>
  <si>
    <t>▲ 0.16</t>
  </si>
  <si>
    <t>病院事業会計</t>
  </si>
  <si>
    <t>一般会計</t>
  </si>
  <si>
    <t>水道事業会計</t>
  </si>
  <si>
    <t>下水道事業会計</t>
  </si>
  <si>
    <t>国民健康保険事業特別会計</t>
  </si>
  <si>
    <t>国民健康保険診療所事業特別会計</t>
  </si>
  <si>
    <t>介護事業特別会計</t>
  </si>
  <si>
    <t>バス事業特別会計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</si>
  <si>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</si>
  <si>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</si>
  <si>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</si>
  <si>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</si>
  <si>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</si>
  <si>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</si>
  <si>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</si>
  <si>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</si>
  <si>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</si>
  <si>
    <t>砺波広域圏　一般会計</t>
    <rPh sb="0" eb="2">
      <t>トナミ</t>
    </rPh>
    <rPh sb="2" eb="4">
      <t>コウイキ</t>
    </rPh>
    <rPh sb="6" eb="10">
      <t>イッパンカイケイ</t>
    </rPh>
    <phoneticPr fontId="5"/>
  </si>
  <si>
    <t>砺波広域圏　水道事業特別会計</t>
    <rPh sb="0" eb="2">
      <t>トナミ</t>
    </rPh>
    <rPh sb="2" eb="5">
      <t>コウイキケン</t>
    </rPh>
    <rPh sb="6" eb="8">
      <t>スイドウ</t>
    </rPh>
    <rPh sb="8" eb="10">
      <t>ジギョウ</t>
    </rPh>
    <rPh sb="10" eb="12">
      <t>トクベツ</t>
    </rPh>
    <rPh sb="12" eb="14">
      <t>カイケイ</t>
    </rPh>
    <phoneticPr fontId="5"/>
  </si>
  <si>
    <t>砺波地方衛生施設組合　一般会計</t>
    <rPh sb="0" eb="2">
      <t>トナミ</t>
    </rPh>
    <rPh sb="2" eb="4">
      <t>チホウ</t>
    </rPh>
    <rPh sb="4" eb="6">
      <t>エイセイ</t>
    </rPh>
    <rPh sb="6" eb="8">
      <t>シセツ</t>
    </rPh>
    <rPh sb="8" eb="10">
      <t>クミアイ</t>
    </rPh>
    <rPh sb="11" eb="15">
      <t>イッパンカイケイ</t>
    </rPh>
    <phoneticPr fontId="5"/>
  </si>
  <si>
    <t>砺波地方介護保険組合　一般会計</t>
    <rPh sb="0" eb="2">
      <t>トナミ</t>
    </rPh>
    <rPh sb="2" eb="4">
      <t>チホウ</t>
    </rPh>
    <rPh sb="4" eb="6">
      <t>カイゴ</t>
    </rPh>
    <rPh sb="6" eb="8">
      <t>ホケン</t>
    </rPh>
    <rPh sb="8" eb="10">
      <t>クミアイ</t>
    </rPh>
    <rPh sb="11" eb="13">
      <t>イッパン</t>
    </rPh>
    <rPh sb="13" eb="15">
      <t>カイケイ</t>
    </rPh>
    <phoneticPr fontId="5"/>
  </si>
  <si>
    <t>砺波地方介護保険組合　介護保険事業特別会計</t>
    <rPh sb="0" eb="2">
      <t>トナミ</t>
    </rPh>
    <rPh sb="2" eb="4">
      <t>チホウ</t>
    </rPh>
    <rPh sb="4" eb="6">
      <t>カイゴ</t>
    </rPh>
    <rPh sb="6" eb="8">
      <t>ホケン</t>
    </rPh>
    <rPh sb="8" eb="10">
      <t>クミアイ</t>
    </rPh>
    <rPh sb="11" eb="13">
      <t>カイゴ</t>
    </rPh>
    <rPh sb="13" eb="15">
      <t>ホケン</t>
    </rPh>
    <rPh sb="15" eb="17">
      <t>ジギョウ</t>
    </rPh>
    <rPh sb="17" eb="19">
      <t>トクベツ</t>
    </rPh>
    <rPh sb="19" eb="21">
      <t>カイケイ</t>
    </rPh>
    <phoneticPr fontId="5"/>
  </si>
  <si>
    <t>砺波地方介護保険組合　養護老人ホーム楽寿荘特別会計</t>
    <rPh sb="11" eb="13">
      <t>ヨウゴ</t>
    </rPh>
    <rPh sb="13" eb="15">
      <t>ロウジン</t>
    </rPh>
    <rPh sb="18" eb="19">
      <t>ラク</t>
    </rPh>
    <rPh sb="19" eb="20">
      <t>コトブキ</t>
    </rPh>
    <rPh sb="20" eb="21">
      <t>ソウ</t>
    </rPh>
    <rPh sb="21" eb="23">
      <t>トクベツ</t>
    </rPh>
    <rPh sb="23" eb="25">
      <t>カイケイ</t>
    </rPh>
    <phoneticPr fontId="5"/>
  </si>
  <si>
    <t>富山県後期高齢者医療広域連合　一般会計</t>
    <rPh sb="0" eb="3">
      <t>トヤマケン</t>
    </rPh>
    <rPh sb="3" eb="5">
      <t>コウキ</t>
    </rPh>
    <rPh sb="5" eb="8">
      <t>コウレイシャ</t>
    </rPh>
    <rPh sb="8" eb="10">
      <t>イリョウ</t>
    </rPh>
    <rPh sb="10" eb="12">
      <t>コウイキ</t>
    </rPh>
    <rPh sb="12" eb="14">
      <t>レンゴウ</t>
    </rPh>
    <rPh sb="15" eb="19">
      <t>イッパンカイケイ</t>
    </rPh>
    <phoneticPr fontId="5"/>
  </si>
  <si>
    <t>富山県後期高齢者医療広域連合　後期高齢者医療事業特別会計</t>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5"/>
  </si>
  <si>
    <t>富山県市町村会館管理組合　一般会計</t>
    <rPh sb="0" eb="3">
      <t>トヤマケン</t>
    </rPh>
    <rPh sb="3" eb="6">
      <t>シチョウソン</t>
    </rPh>
    <rPh sb="6" eb="8">
      <t>カイカン</t>
    </rPh>
    <rPh sb="8" eb="10">
      <t>カンリ</t>
    </rPh>
    <rPh sb="10" eb="12">
      <t>クミアイ</t>
    </rPh>
    <rPh sb="13" eb="17">
      <t>イッパンカイケイ</t>
    </rPh>
    <phoneticPr fontId="5"/>
  </si>
  <si>
    <t>富山県市町村総合事務組合　一般会計</t>
    <rPh sb="0" eb="3">
      <t>トヤマケン</t>
    </rPh>
    <rPh sb="3" eb="6">
      <t>シチョウソン</t>
    </rPh>
    <rPh sb="6" eb="8">
      <t>ソウゴウ</t>
    </rPh>
    <rPh sb="8" eb="10">
      <t>ジム</t>
    </rPh>
    <rPh sb="10" eb="12">
      <t>クミアイ</t>
    </rPh>
    <rPh sb="13" eb="17">
      <t>イッパンカイケイ</t>
    </rPh>
    <phoneticPr fontId="5"/>
  </si>
  <si>
    <t>砺波地域消防組合　一般会計</t>
    <rPh sb="0" eb="2">
      <t>トナミ</t>
    </rPh>
    <rPh sb="2" eb="4">
      <t>チイキ</t>
    </rPh>
    <rPh sb="4" eb="6">
      <t>ショウボウ</t>
    </rPh>
    <rPh sb="6" eb="8">
      <t>クミアイ</t>
    </rPh>
    <rPh sb="9" eb="13">
      <t>イッパンカイケイ</t>
    </rPh>
    <phoneticPr fontId="5"/>
  </si>
  <si>
    <t>（一財）利賀ふるさと財団</t>
    <rPh sb="1" eb="3">
      <t>イチザイ</t>
    </rPh>
    <phoneticPr fontId="2"/>
  </si>
  <si>
    <t>（公財）五箇山農業公社</t>
    <rPh sb="1" eb="3">
      <t>コウザイ</t>
    </rPh>
    <phoneticPr fontId="2"/>
  </si>
  <si>
    <t>（一財）五箇山和紙の里</t>
    <rPh sb="1" eb="3">
      <t>イチザイ</t>
    </rPh>
    <phoneticPr fontId="2"/>
  </si>
  <si>
    <t>（公財）世界遺産相倉合掌造り集落保存財団</t>
    <rPh sb="1" eb="3">
      <t>コウザイ</t>
    </rPh>
    <phoneticPr fontId="2"/>
  </si>
  <si>
    <t>（一財）五箇山合掌の里</t>
    <rPh sb="1" eb="3">
      <t>イチザイ</t>
    </rPh>
    <phoneticPr fontId="2"/>
  </si>
  <si>
    <t>（株）ジェイウイング</t>
    <rPh sb="0" eb="3">
      <t>カブ</t>
    </rPh>
    <phoneticPr fontId="2"/>
  </si>
  <si>
    <t>上平観光開発（株）</t>
    <rPh sb="6" eb="9">
      <t>カブ</t>
    </rPh>
    <phoneticPr fontId="2"/>
  </si>
  <si>
    <t>（株）井波木彫りの里</t>
    <rPh sb="0" eb="3">
      <t>カブ</t>
    </rPh>
    <phoneticPr fontId="2"/>
  </si>
  <si>
    <t>福野まちづくり（株）</t>
    <rPh sb="7" eb="10">
      <t>カブ</t>
    </rPh>
    <phoneticPr fontId="2"/>
  </si>
  <si>
    <t>医王アローザ（株）</t>
    <rPh sb="6" eb="9">
      <t>カブ</t>
    </rPh>
    <phoneticPr fontId="2"/>
  </si>
  <si>
    <t>ふくみつ光房（株）</t>
    <rPh sb="6" eb="9">
      <t>カブ</t>
    </rPh>
    <phoneticPr fontId="2"/>
  </si>
  <si>
    <t>トナミロイヤルゴルフ（株）</t>
    <rPh sb="10" eb="13">
      <t>カブ</t>
    </rPh>
    <phoneticPr fontId="2"/>
  </si>
  <si>
    <t>合併地域振興基金</t>
    <phoneticPr fontId="5"/>
  </si>
  <si>
    <t>公共施設再編基金</t>
    <phoneticPr fontId="5"/>
  </si>
  <si>
    <t>施設等整備基金</t>
    <phoneticPr fontId="5"/>
  </si>
  <si>
    <t>地方創生推進基金</t>
    <phoneticPr fontId="5"/>
  </si>
  <si>
    <t>すこやか子育て基金</t>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</si>
  <si>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</si>
  <si>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</si>
  <si>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</si>
  <si>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当市は将来負担比率がなしとなっており、その主な要因としては、将来負担額に対して充当可能基金残高が多く、また交付税措置率の高い地方債を活用していることがあげられる。このため、左のグラフに「当該団体値」は表示されていない。しかし、今後、施設や設備の更新等に伴う地方債残高の増加や、中長期的には人口減に伴う市税・普通交付税の減少が見込まれ、各種インフラ施設の維持管理経費に係る基金の取崩しが増加し、基金残高の減少が想定される。このため、将来負担比率を注視しながら、「有形固定資産減価償却率」に既述したとおり、減価償却率は上昇傾向にあるため、各施設の需要の多寡、減価償却率等の指標を踏まえた上で、計画的な施設の更新と公共施設の再編を着実に進める必要がある。　</t>
    <rPh sb="244" eb="246">
      <t>キジュツ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</si>
  <si>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</si>
  <si>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</si>
  <si>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</si>
  <si>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</si>
  <si>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</si>
  <si>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</si>
  <si>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上記「将来負担比率と有形固定資産減価償却率の推移」　と同様に、将来負担比率がなしのため、左のグラフに「当該団体値」は表示されていない。
　実質公債費比率については、平成18年度から平成30年度までの間、毎年10億円前後の任意繰上償還を実施し、将来負担額の減少が図られたことで、低い水準を保っている。しかし、①令和元年度以降は任意繰上償還を見送っていること、②大型建設事業のために発行した市債の元金償還が開始されたこと、③交付税措置率の高い合併特例債が活用できなくなったことが影響し、実質公債費比率は前年度に比べて0.6％上昇しており、今後も上昇傾向が続く見通しである。そのため、市債を活用する事業の選定をこれまで以上に厳格に行い、地方債発行規模の適切な圧縮が必要で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</si>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</sst>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4" fillId="0" borderId="0" xfId="20" applyFont="1" applyFill="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76347</c:v>
                </c:pt>
                <c:pt idx="4">
                  <c:v>69604</c:v>
                </c:pt>
              </c:numCache>
            </c:numRef>
          </c:val>
          <c:smooth val="0"/>
          <c:extLst>
            <c:ext xmlns:c16="http://schemas.microsoft.com/office/drawing/2014/chart" uri="{C3380CC4-5D6E-409C-BE32-E72D297353CC}">
              <c16:uniqueId val="{00000000-8B2D-47C9-929B-AEE767EBC26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117617</c:v>
                </c:pt>
                <c:pt idx="1">
                  <c:v>76055</c:v>
                </c:pt>
                <c:pt idx="2">
                  <c:v>137221</c:v>
                </c:pt>
                <c:pt idx="3">
                  <c:v>82238</c:v>
                </c:pt>
                <c:pt idx="4">
                  <c:v>94131</c:v>
                </c:pt>
              </c:numCache>
            </c:numRef>
          </c:val>
          <c:smooth val="0"/>
          <c:extLst>
            <c:ext xmlns:c16="http://schemas.microsoft.com/office/drawing/2014/chart" uri="{C3380CC4-5D6E-409C-BE32-E72D297353CC}">
              <c16:uniqueId val="{00000001-8B2D-47C9-929B-AEE767EBC26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7.24</c:v>
                </c:pt>
                <c:pt idx="1">
                  <c:v>8.56</c:v>
                </c:pt>
                <c:pt idx="2">
                  <c:v>6.88</c:v>
                </c:pt>
                <c:pt idx="3">
                  <c:v>6.63</c:v>
                </c:pt>
                <c:pt idx="4">
                  <c:v>9.24</c:v>
                </c:pt>
              </c:numCache>
            </c:numRef>
          </c:val>
          <c:extLst>
            <c:ext xmlns:c16="http://schemas.microsoft.com/office/drawing/2014/chart" uri="{C3380CC4-5D6E-409C-BE32-E72D297353CC}">
              <c16:uniqueId val="{00000000-656A-4EC6-AF79-C50DFE8BBA4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14.46</c:v>
                </c:pt>
                <c:pt idx="1">
                  <c:v>16.53</c:v>
                </c:pt>
                <c:pt idx="2">
                  <c:v>16.43</c:v>
                </c:pt>
                <c:pt idx="3">
                  <c:v>15.86</c:v>
                </c:pt>
                <c:pt idx="4">
                  <c:v>15.75</c:v>
                </c:pt>
              </c:numCache>
            </c:numRef>
          </c:val>
          <c:extLst>
            <c:ext xmlns:c16="http://schemas.microsoft.com/office/drawing/2014/chart" uri="{C3380CC4-5D6E-409C-BE32-E72D297353CC}">
              <c16:uniqueId val="{00000001-656A-4EC6-AF79-C50DFE8BBA4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-5.29</c:v>
                </c:pt>
                <c:pt idx="1">
                  <c:v>6.91</c:v>
                </c:pt>
                <c:pt idx="2">
                  <c:v>-1.69</c:v>
                </c:pt>
                <c:pt idx="3">
                  <c:v>-0.16</c:v>
                </c:pt>
                <c:pt idx="4">
                  <c:v>3.07</c:v>
                </c:pt>
              </c:numCache>
            </c:numRef>
          </c:val>
          <c:smooth val="0"/>
          <c:extLst>
            <c:ext xmlns:c16="http://schemas.microsoft.com/office/drawing/2014/chart" uri="{C3380CC4-5D6E-409C-BE32-E72D297353CC}">
              <c16:uniqueId val="{00000002-656A-4EC6-AF79-C50DFE8BBA4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0.05</c:v>
                </c:pt>
                <c:pt idx="2">
                  <c:v>#N/A</c:v>
                </c:pt>
                <c:pt idx="3">
                  <c:v>7.0000000000000007E-2</c:v>
                </c:pt>
                <c:pt idx="4">
                  <c:v>#N/A</c:v>
                </c:pt>
                <c:pt idx="5">
                  <c:v>0.61</c:v>
                </c:pt>
                <c:pt idx="6">
                  <c:v>#N/A</c:v>
                </c:pt>
                <c:pt idx="7">
                  <c:v>0.04</c:v>
                </c:pt>
                <c:pt idx="8">
                  <c:v>#N/A</c:v>
                </c:pt>
                <c:pt idx="9">
                  <c:v>0.02</c:v>
                </c:pt>
              </c:numCache>
            </c:numRef>
          </c:val>
          <c:extLst>
            <c:ext xmlns:c16="http://schemas.microsoft.com/office/drawing/2014/chart" uri="{C3380CC4-5D6E-409C-BE32-E72D297353CC}">
              <c16:uniqueId val="{00000000-F496-424B-8C09-3FE4889A00F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496-424B-8C09-3FE4889A00F5}"/>
            </c:ext>
          </c:extLst>
        </c:ser>
        <c:ser>
          <c:idx val="2"/>
          <c:order val="2"/>
          <c:tx>
            <c:strRef>
              <c:f>データシート!$A$29</c:f>
              <c:strCache>
                <c:ptCount val="1"/>
                <c:pt idx="0">
                  <c:v>バス事業特別会計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0.09</c:v>
                </c:pt>
                <c:pt idx="2">
                  <c:v>#N/A</c:v>
                </c:pt>
                <c:pt idx="3">
                  <c:v>0.1</c:v>
                </c:pt>
                <c:pt idx="4">
                  <c:v>#N/A</c:v>
                </c:pt>
                <c:pt idx="5">
                  <c:v>0.06</c:v>
                </c:pt>
                <c:pt idx="6">
                  <c:v>#N/A</c:v>
                </c:pt>
                <c:pt idx="7">
                  <c:v>0.05</c:v>
                </c:pt>
                <c:pt idx="8">
                  <c:v>#N/A</c:v>
                </c:pt>
                <c:pt idx="9">
                  <c:v>0.03</c:v>
                </c:pt>
              </c:numCache>
            </c:numRef>
          </c:val>
          <c:extLst>
            <c:ext xmlns:c16="http://schemas.microsoft.com/office/drawing/2014/chart" uri="{C3380CC4-5D6E-409C-BE32-E72D297353CC}">
              <c16:uniqueId val="{00000002-F496-424B-8C09-3FE4889A00F5}"/>
            </c:ext>
          </c:extLst>
        </c:ser>
        <c:ser>
          <c:idx val="3"/>
          <c:order val="3"/>
          <c:tx>
            <c:strRef>
              <c:f>データシート!$A$30</c:f>
              <c:strCache>
                <c:ptCount val="1"/>
                <c:pt idx="0">
                  <c:v>介護事業特別会計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0.15</c:v>
                </c:pt>
                <c:pt idx="2">
                  <c:v>#N/A</c:v>
                </c:pt>
                <c:pt idx="3">
                  <c:v>0.12</c:v>
                </c:pt>
                <c:pt idx="4">
                  <c:v>#N/A</c:v>
                </c:pt>
                <c:pt idx="5">
                  <c:v>0.05</c:v>
                </c:pt>
                <c:pt idx="6">
                  <c:v>#N/A</c:v>
                </c:pt>
                <c:pt idx="7">
                  <c:v>0.12</c:v>
                </c:pt>
                <c:pt idx="8">
                  <c:v>#N/A</c:v>
                </c:pt>
                <c:pt idx="9">
                  <c:v>0.06</c:v>
                </c:pt>
              </c:numCache>
            </c:numRef>
          </c:val>
          <c:extLst>
            <c:ext xmlns:c16="http://schemas.microsoft.com/office/drawing/2014/chart" uri="{C3380CC4-5D6E-409C-BE32-E72D297353CC}">
              <c16:uniqueId val="{00000003-F496-424B-8C09-3FE4889A00F5}"/>
            </c:ext>
          </c:extLst>
        </c:ser>
        <c:ser>
          <c:idx val="4"/>
          <c:order val="4"/>
          <c:tx>
            <c:strRef>
              <c:f>データシート!$A$31</c:f>
              <c:strCache>
                <c:ptCount val="1"/>
                <c:pt idx="0">
                  <c:v>国民健康保険診療所事業特別会計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0.08</c:v>
                </c:pt>
                <c:pt idx="8">
                  <c:v>#N/A</c:v>
                </c:pt>
                <c:pt idx="9">
                  <c:v>0.14000000000000001</c:v>
                </c:pt>
              </c:numCache>
            </c:numRef>
          </c:val>
          <c:extLst>
            <c:ext xmlns:c16="http://schemas.microsoft.com/office/drawing/2014/chart" uri="{C3380CC4-5D6E-409C-BE32-E72D297353CC}">
              <c16:uniqueId val="{00000004-F496-424B-8C09-3FE4889A00F5}"/>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0.98</c:v>
                </c:pt>
                <c:pt idx="2">
                  <c:v>#N/A</c:v>
                </c:pt>
                <c:pt idx="3">
                  <c:v>0.41</c:v>
                </c:pt>
                <c:pt idx="4">
                  <c:v>#N/A</c:v>
                </c:pt>
                <c:pt idx="5">
                  <c:v>0.39</c:v>
                </c:pt>
                <c:pt idx="6">
                  <c:v>#N/A</c:v>
                </c:pt>
                <c:pt idx="7">
                  <c:v>0.45</c:v>
                </c:pt>
                <c:pt idx="8">
                  <c:v>#N/A</c:v>
                </c:pt>
                <c:pt idx="9">
                  <c:v>0.28000000000000003</c:v>
                </c:pt>
              </c:numCache>
            </c:numRef>
          </c:val>
          <c:extLst>
            <c:ext xmlns:c16="http://schemas.microsoft.com/office/drawing/2014/chart" uri="{C3380CC4-5D6E-409C-BE32-E72D297353CC}">
              <c16:uniqueId val="{00000005-F496-424B-8C09-3FE4889A00F5}"/>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1.93</c:v>
                </c:pt>
                <c:pt idx="2">
                  <c:v>#N/A</c:v>
                </c:pt>
                <c:pt idx="3">
                  <c:v>0.91</c:v>
                </c:pt>
                <c:pt idx="4">
                  <c:v>#N/A</c:v>
                </c:pt>
                <c:pt idx="5">
                  <c:v>0.63</c:v>
                </c:pt>
                <c:pt idx="6">
                  <c:v>#N/A</c:v>
                </c:pt>
                <c:pt idx="7">
                  <c:v>1.66</c:v>
                </c:pt>
                <c:pt idx="8">
                  <c:v>#N/A</c:v>
                </c:pt>
                <c:pt idx="9">
                  <c:v>2.14</c:v>
                </c:pt>
              </c:numCache>
            </c:numRef>
          </c:val>
          <c:extLst>
            <c:ext xmlns:c16="http://schemas.microsoft.com/office/drawing/2014/chart" uri="{C3380CC4-5D6E-409C-BE32-E72D297353CC}">
              <c16:uniqueId val="{00000006-F496-424B-8C09-3FE4889A00F5}"/>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7.5</c:v>
                </c:pt>
                <c:pt idx="2">
                  <c:v>#N/A</c:v>
                </c:pt>
                <c:pt idx="3">
                  <c:v>8.4600000000000009</c:v>
                </c:pt>
                <c:pt idx="4">
                  <c:v>#N/A</c:v>
                </c:pt>
                <c:pt idx="5">
                  <c:v>8.85</c:v>
                </c:pt>
                <c:pt idx="6">
                  <c:v>#N/A</c:v>
                </c:pt>
                <c:pt idx="7">
                  <c:v>7.7</c:v>
                </c:pt>
                <c:pt idx="8">
                  <c:v>#N/A</c:v>
                </c:pt>
                <c:pt idx="9">
                  <c:v>6.39</c:v>
                </c:pt>
              </c:numCache>
            </c:numRef>
          </c:val>
          <c:extLst>
            <c:ext xmlns:c16="http://schemas.microsoft.com/office/drawing/2014/chart" uri="{C3380CC4-5D6E-409C-BE32-E72D297353CC}">
              <c16:uniqueId val="{00000007-F496-424B-8C09-3FE4889A00F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7.14</c:v>
                </c:pt>
                <c:pt idx="2">
                  <c:v>#N/A</c:v>
                </c:pt>
                <c:pt idx="3">
                  <c:v>8.4600000000000009</c:v>
                </c:pt>
                <c:pt idx="4">
                  <c:v>#N/A</c:v>
                </c:pt>
                <c:pt idx="5">
                  <c:v>6.81</c:v>
                </c:pt>
                <c:pt idx="6">
                  <c:v>#N/A</c:v>
                </c:pt>
                <c:pt idx="7">
                  <c:v>6.57</c:v>
                </c:pt>
                <c:pt idx="8">
                  <c:v>#N/A</c:v>
                </c:pt>
                <c:pt idx="9">
                  <c:v>9.1999999999999993</c:v>
                </c:pt>
              </c:numCache>
            </c:numRef>
          </c:val>
          <c:extLst>
            <c:ext xmlns:c16="http://schemas.microsoft.com/office/drawing/2014/chart" uri="{C3380CC4-5D6E-409C-BE32-E72D297353CC}">
              <c16:uniqueId val="{00000008-F496-424B-8C09-3FE4889A00F5}"/>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9.61</c:v>
                </c:pt>
                <c:pt idx="2">
                  <c:v>#N/A</c:v>
                </c:pt>
                <c:pt idx="3">
                  <c:v>11.11</c:v>
                </c:pt>
                <c:pt idx="4">
                  <c:v>#N/A</c:v>
                </c:pt>
                <c:pt idx="5">
                  <c:v>11.58</c:v>
                </c:pt>
                <c:pt idx="6">
                  <c:v>#N/A</c:v>
                </c:pt>
                <c:pt idx="7">
                  <c:v>11.77</c:v>
                </c:pt>
                <c:pt idx="8">
                  <c:v>#N/A</c:v>
                </c:pt>
                <c:pt idx="9">
                  <c:v>11.93</c:v>
                </c:pt>
              </c:numCache>
            </c:numRef>
          </c:val>
          <c:extLst>
            <c:ext xmlns:c16="http://schemas.microsoft.com/office/drawing/2014/chart" uri="{C3380CC4-5D6E-409C-BE32-E72D297353CC}">
              <c16:uniqueId val="{00000009-F496-424B-8C09-3FE4889A00F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5892</c:v>
                </c:pt>
                <c:pt idx="5">
                  <c:v>5914</c:v>
                </c:pt>
                <c:pt idx="8">
                  <c:v>6155</c:v>
                </c:pt>
                <c:pt idx="11">
                  <c:v>6126</c:v>
                </c:pt>
                <c:pt idx="14">
                  <c:v>6127</c:v>
                </c:pt>
              </c:numCache>
            </c:numRef>
          </c:val>
          <c:extLst>
            <c:ext xmlns:c16="http://schemas.microsoft.com/office/drawing/2014/chart" uri="{C3380CC4-5D6E-409C-BE32-E72D297353CC}">
              <c16:uniqueId val="{00000000-0E65-4936-8C03-60D1AFCB671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E65-4936-8C03-60D1AFCB671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49</c:v>
                </c:pt>
                <c:pt idx="3">
                  <c:v>39</c:v>
                </c:pt>
                <c:pt idx="6">
                  <c:v>39</c:v>
                </c:pt>
                <c:pt idx="9">
                  <c:v>38</c:v>
                </c:pt>
                <c:pt idx="12">
                  <c:v>31</c:v>
                </c:pt>
              </c:numCache>
            </c:numRef>
          </c:val>
          <c:extLst>
            <c:ext xmlns:c16="http://schemas.microsoft.com/office/drawing/2014/chart" uri="{C3380CC4-5D6E-409C-BE32-E72D297353CC}">
              <c16:uniqueId val="{00000002-0E65-4936-8C03-60D1AFCB671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84</c:v>
                </c:pt>
                <c:pt idx="3">
                  <c:v>86</c:v>
                </c:pt>
                <c:pt idx="6">
                  <c:v>120</c:v>
                </c:pt>
                <c:pt idx="9">
                  <c:v>126</c:v>
                </c:pt>
                <c:pt idx="12">
                  <c:v>125</c:v>
                </c:pt>
              </c:numCache>
            </c:numRef>
          </c:val>
          <c:extLst>
            <c:ext xmlns:c16="http://schemas.microsoft.com/office/drawing/2014/chart" uri="{C3380CC4-5D6E-409C-BE32-E72D297353CC}">
              <c16:uniqueId val="{00000003-0E65-4936-8C03-60D1AFCB671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2166</c:v>
                </c:pt>
                <c:pt idx="3">
                  <c:v>2122</c:v>
                </c:pt>
                <c:pt idx="6">
                  <c:v>2077</c:v>
                </c:pt>
                <c:pt idx="9">
                  <c:v>1994</c:v>
                </c:pt>
                <c:pt idx="12">
                  <c:v>1906</c:v>
                </c:pt>
              </c:numCache>
            </c:numRef>
          </c:val>
          <c:extLst>
            <c:ext xmlns:c16="http://schemas.microsoft.com/office/drawing/2014/chart" uri="{C3380CC4-5D6E-409C-BE32-E72D297353CC}">
              <c16:uniqueId val="{00000004-0E65-4936-8C03-60D1AFCB671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E65-4936-8C03-60D1AFCB671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E65-4936-8C03-60D1AFCB671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4215</c:v>
                </c:pt>
                <c:pt idx="3">
                  <c:v>4286</c:v>
                </c:pt>
                <c:pt idx="6">
                  <c:v>4662</c:v>
                </c:pt>
                <c:pt idx="9">
                  <c:v>4831</c:v>
                </c:pt>
                <c:pt idx="12">
                  <c:v>5030</c:v>
                </c:pt>
              </c:numCache>
            </c:numRef>
          </c:val>
          <c:extLst>
            <c:ext xmlns:c16="http://schemas.microsoft.com/office/drawing/2014/chart" uri="{C3380CC4-5D6E-409C-BE32-E72D297353CC}">
              <c16:uniqueId val="{00000007-0E65-4936-8C03-60D1AFCB671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622</c:v>
                </c:pt>
                <c:pt idx="2">
                  <c:v>#N/A</c:v>
                </c:pt>
                <c:pt idx="3">
                  <c:v>#N/A</c:v>
                </c:pt>
                <c:pt idx="4">
                  <c:v>619</c:v>
                </c:pt>
                <c:pt idx="5">
                  <c:v>#N/A</c:v>
                </c:pt>
                <c:pt idx="6">
                  <c:v>#N/A</c:v>
                </c:pt>
                <c:pt idx="7">
                  <c:v>743</c:v>
                </c:pt>
                <c:pt idx="8">
                  <c:v>#N/A</c:v>
                </c:pt>
                <c:pt idx="9">
                  <c:v>#N/A</c:v>
                </c:pt>
                <c:pt idx="10">
                  <c:v>863</c:v>
                </c:pt>
                <c:pt idx="11">
                  <c:v>#N/A</c:v>
                </c:pt>
                <c:pt idx="12">
                  <c:v>#N/A</c:v>
                </c:pt>
                <c:pt idx="13">
                  <c:v>965</c:v>
                </c:pt>
                <c:pt idx="14">
                  <c:v>#N/A</c:v>
                </c:pt>
              </c:numCache>
            </c:numRef>
          </c:val>
          <c:smooth val="0"/>
          <c:extLst>
            <c:ext xmlns:c16="http://schemas.microsoft.com/office/drawing/2014/chart" uri="{C3380CC4-5D6E-409C-BE32-E72D297353CC}">
              <c16:uniqueId val="{00000008-0E65-4936-8C03-60D1AFCB671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54129</c:v>
                </c:pt>
                <c:pt idx="5">
                  <c:v>52338</c:v>
                </c:pt>
                <c:pt idx="8">
                  <c:v>50776</c:v>
                </c:pt>
                <c:pt idx="11">
                  <c:v>47370</c:v>
                </c:pt>
                <c:pt idx="14">
                  <c:v>44676</c:v>
                </c:pt>
              </c:numCache>
            </c:numRef>
          </c:val>
          <c:extLst>
            <c:ext xmlns:c16="http://schemas.microsoft.com/office/drawing/2014/chart" uri="{C3380CC4-5D6E-409C-BE32-E72D297353CC}">
              <c16:uniqueId val="{00000000-E888-4668-AC12-F31DDD9AFA8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1107</c:v>
                </c:pt>
                <c:pt idx="5">
                  <c:v>950</c:v>
                </c:pt>
                <c:pt idx="8">
                  <c:v>805</c:v>
                </c:pt>
                <c:pt idx="11">
                  <c:v>671</c:v>
                </c:pt>
                <c:pt idx="14">
                  <c:v>535</c:v>
                </c:pt>
              </c:numCache>
            </c:numRef>
          </c:val>
          <c:extLst>
            <c:ext xmlns:c16="http://schemas.microsoft.com/office/drawing/2014/chart" uri="{C3380CC4-5D6E-409C-BE32-E72D297353CC}">
              <c16:uniqueId val="{00000001-E888-4668-AC12-F31DDD9AFA8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19277</c:v>
                </c:pt>
                <c:pt idx="5">
                  <c:v>18991</c:v>
                </c:pt>
                <c:pt idx="8">
                  <c:v>20027</c:v>
                </c:pt>
                <c:pt idx="11">
                  <c:v>20947</c:v>
                </c:pt>
                <c:pt idx="14">
                  <c:v>22010</c:v>
                </c:pt>
              </c:numCache>
            </c:numRef>
          </c:val>
          <c:extLst>
            <c:ext xmlns:c16="http://schemas.microsoft.com/office/drawing/2014/chart" uri="{C3380CC4-5D6E-409C-BE32-E72D297353CC}">
              <c16:uniqueId val="{00000002-E888-4668-AC12-F31DDD9AFA8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888-4668-AC12-F31DDD9AFA8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888-4668-AC12-F31DDD9AFA8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888-4668-AC12-F31DDD9AFA8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2211</c:v>
                </c:pt>
                <c:pt idx="3">
                  <c:v>2148</c:v>
                </c:pt>
                <c:pt idx="6">
                  <c:v>2093</c:v>
                </c:pt>
                <c:pt idx="9">
                  <c:v>2069</c:v>
                </c:pt>
                <c:pt idx="12">
                  <c:v>1876</c:v>
                </c:pt>
              </c:numCache>
            </c:numRef>
          </c:val>
          <c:extLst>
            <c:ext xmlns:c16="http://schemas.microsoft.com/office/drawing/2014/chart" uri="{C3380CC4-5D6E-409C-BE32-E72D297353CC}">
              <c16:uniqueId val="{00000006-E888-4668-AC12-F31DDD9AFA8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799</c:v>
                </c:pt>
                <c:pt idx="3">
                  <c:v>926</c:v>
                </c:pt>
                <c:pt idx="6">
                  <c:v>885</c:v>
                </c:pt>
                <c:pt idx="9">
                  <c:v>1164</c:v>
                </c:pt>
                <c:pt idx="12">
                  <c:v>1093</c:v>
                </c:pt>
              </c:numCache>
            </c:numRef>
          </c:val>
          <c:extLst>
            <c:ext xmlns:c16="http://schemas.microsoft.com/office/drawing/2014/chart" uri="{C3380CC4-5D6E-409C-BE32-E72D297353CC}">
              <c16:uniqueId val="{00000007-E888-4668-AC12-F31DDD9AFA8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18677</c:v>
                </c:pt>
                <c:pt idx="3">
                  <c:v>16738</c:v>
                </c:pt>
                <c:pt idx="6">
                  <c:v>16693</c:v>
                </c:pt>
                <c:pt idx="9">
                  <c:v>16050</c:v>
                </c:pt>
                <c:pt idx="12">
                  <c:v>14176</c:v>
                </c:pt>
              </c:numCache>
            </c:numRef>
          </c:val>
          <c:extLst>
            <c:ext xmlns:c16="http://schemas.microsoft.com/office/drawing/2014/chart" uri="{C3380CC4-5D6E-409C-BE32-E72D297353CC}">
              <c16:uniqueId val="{00000008-E888-4668-AC12-F31DDD9AFA8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161</c:v>
                </c:pt>
                <c:pt idx="3">
                  <c:v>128</c:v>
                </c:pt>
                <c:pt idx="6">
                  <c:v>94</c:v>
                </c:pt>
                <c:pt idx="9">
                  <c:v>60</c:v>
                </c:pt>
                <c:pt idx="12">
                  <c:v>33</c:v>
                </c:pt>
              </c:numCache>
            </c:numRef>
          </c:val>
          <c:extLst>
            <c:ext xmlns:c16="http://schemas.microsoft.com/office/drawing/2014/chart" uri="{C3380CC4-5D6E-409C-BE32-E72D297353CC}">
              <c16:uniqueId val="{00000009-E888-4668-AC12-F31DDD9AFA8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44758</c:v>
                </c:pt>
                <c:pt idx="3">
                  <c:v>43493</c:v>
                </c:pt>
                <c:pt idx="6">
                  <c:v>43810</c:v>
                </c:pt>
                <c:pt idx="9">
                  <c:v>42559</c:v>
                </c:pt>
                <c:pt idx="12">
                  <c:v>41004</c:v>
                </c:pt>
              </c:numCache>
            </c:numRef>
          </c:val>
          <c:extLst>
            <c:ext xmlns:c16="http://schemas.microsoft.com/office/drawing/2014/chart" uri="{C3380CC4-5D6E-409C-BE32-E72D297353CC}">
              <c16:uniqueId val="{0000000A-E888-4668-AC12-F31DDD9AFA8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888-4668-AC12-F31DDD9AFA8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3472</c:v>
                </c:pt>
                <c:pt idx="1">
                  <c:v>3448</c:v>
                </c:pt>
                <c:pt idx="2">
                  <c:v>3514</c:v>
                </c:pt>
              </c:numCache>
            </c:numRef>
          </c:val>
          <c:extLst>
            <c:ext xmlns:c16="http://schemas.microsoft.com/office/drawing/2014/chart" uri="{C3380CC4-5D6E-409C-BE32-E72D297353CC}">
              <c16:uniqueId val="{00000000-D12D-4823-AF00-E174F95CA69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6060</c:v>
                </c:pt>
                <c:pt idx="1">
                  <c:v>6077</c:v>
                </c:pt>
                <c:pt idx="2">
                  <c:v>6293</c:v>
                </c:pt>
              </c:numCache>
            </c:numRef>
          </c:val>
          <c:extLst>
            <c:ext xmlns:c16="http://schemas.microsoft.com/office/drawing/2014/chart" uri="{C3380CC4-5D6E-409C-BE32-E72D297353CC}">
              <c16:uniqueId val="{00000001-D12D-4823-AF00-E174F95CA69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13398</c:v>
                </c:pt>
                <c:pt idx="1">
                  <c:v>14385</c:v>
                </c:pt>
                <c:pt idx="2">
                  <c:v>15295</c:v>
                </c:pt>
              </c:numCache>
            </c:numRef>
          </c:val>
          <c:extLst>
            <c:ext xmlns:c16="http://schemas.microsoft.com/office/drawing/2014/chart" uri="{C3380CC4-5D6E-409C-BE32-E72D297353CC}">
              <c16:uniqueId val="{00000002-D12D-4823-AF00-E174F95CA69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{6CE21BF1-F2E9-4AED-9F54-0E3B93ED7B24}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27B-4993-A704-F1D9675A362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{F55B3981-8F0E-4EE9-96AB-A86EE071B0A0}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7B-4993-A704-F1D9675A362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{FDFFECA6-7C77-441D-BC1F-A7E114E96DE3}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7B-4993-A704-F1D9675A362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{D3E3E85E-AFD3-45FE-80EE-12C62005726B}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7B-4993-A704-F1D9675A362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{43DCB2B1-03F1-4594-A5EC-7603FAE49394}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7B-4993-A704-F1D9675A362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{706B502E-A7D8-4FBC-B602-8EA3531B00C7}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27B-4993-A704-F1D9675A362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{AE81BF83-CBAF-41E1-8C34-48FB1389D164}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27B-4993-A704-F1D9675A362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{58237BC2-C2E1-4CAB-BB8E-D345DE10B3E1}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27B-4993-A704-F1D9675A362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{EFD04756-2653-42B5-BA02-C63F4F762489}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27B-4993-A704-F1D9675A362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58.5</c:v>
                </c:pt>
                <c:pt idx="8">
                  <c:v>60</c:v>
                </c:pt>
                <c:pt idx="16">
                  <c:v>60.9</c:v>
                </c:pt>
                <c:pt idx="24">
                  <c:v>62.4</c:v>
                </c:pt>
                <c:pt idx="32">
                  <c:v>64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27B-4993-A704-F1D9675A362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{FDB0C677-4B04-4B33-8363-31A72B6736D2}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27B-4993-A704-F1D9675A362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{6B5CF8DF-4B81-4A7E-9CD4-980EC22227E8}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7B-4993-A704-F1D9675A362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{BD11637E-A5B9-4050-8613-427035D36F59}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7B-4993-A704-F1D9675A362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{B1237913-9211-4B63-9B6A-F42822E723D0}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7B-4993-A704-F1D9675A362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{1C94FFDB-BF83-40B1-B9A9-B6E391A0CC23}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7B-4993-A704-F1D9675A3620}"/>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{589F770A-4F50-4524-BE46-96018426D098}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27B-4993-A704-F1D9675A3620}"/>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{2509C09D-F6CC-4CED-BAA6-DEC9FC90C065}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27B-4993-A704-F1D9675A3620}"/>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{7D8DC731-7EA2-4007-B63A-105F63BBE86C}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27B-4993-A704-F1D9675A3620}"/>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{66B3D133-CB1C-497E-9F00-F41C281C0FB2}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27B-4993-A704-F1D9675A362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61.9</c:v>
                </c:pt>
                <c:pt idx="32">
                  <c:v>63.1</c:v>
                </c:pt>
              </c:numCache>
            </c:numRef>
          </c:xVal>
          <c:yVal>
            <c:numRef>
              <c:f>公会計指標分析・財政指標組合せ分析表!$BP$55:$DC$55</c:f>
              <c:numCache>
                <c:formatCode>#,##0.0;"▲ "#,##0.0</c:formatCode>
                <c:ptCount val="40"/>
                <c:pt idx="0">
                  <c:v>31.3</c:v>
                </c:pt>
                <c:pt idx="8">
                  <c:v>25.3</c:v>
                </c:pt>
                <c:pt idx="16">
                  <c:v>25.5</c:v>
                </c:pt>
                <c:pt idx="24">
                  <c:v>37.299999999999997</c:v>
                </c:pt>
                <c:pt idx="32">
                  <c:v>25.1</c:v>
                </c:pt>
              </c:numCache>
            </c:numRef>
          </c:yVal>
          <c:smooth val="0"/>
          <c:extLst>
            <c:ext xmlns:c16="http://schemas.microsoft.com/office/drawing/2014/chart" uri="{C3380CC4-5D6E-409C-BE32-E72D297353CC}">
              <c16:uniqueId val="{00000013-727B-4993-A704-F1D9675A3620}"/>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{010578CA-9880-4D47-A027-E07997DFAF78}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B92-4293-8767-5906CDB6040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{E52499B4-BC95-43CA-BA7E-91A321C82B3F}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B92-4293-8767-5906CDB6040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{BE6B79D4-6E14-4543-B662-6FF86EE07E00}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B92-4293-8767-5906CDB6040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{D911F720-BC92-456E-9757-32A31D9C7DD8}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B92-4293-8767-5906CDB6040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{0B174ADE-E7E8-473E-B241-8C45C7CEB4EB}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B92-4293-8767-5906CDB60403}"/>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{21EEF2A9-470F-4058-984A-05F4CDDE93AA}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B92-4293-8767-5906CDB60403}"/>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{6B507136-3F47-41AE-AB3E-271CD6ECE135}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B92-4293-8767-5906CDB60403}"/>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{3919D11E-9A10-4069-9921-54251A85FE8C}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B92-4293-8767-5906CDB6040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{4D9C8517-A24D-406B-9885-849FD8843E76}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B92-4293-8767-5906CDB6040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3.7</c:v>
                </c:pt>
                <c:pt idx="16">
                  <c:v>4.3</c:v>
                </c:pt>
                <c:pt idx="24">
                  <c:v>4.8</c:v>
                </c:pt>
                <c:pt idx="32">
                  <c:v>5.4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B92-4293-8767-5906CDB6040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{9DCB1AEB-5638-4669-A9BA-1E090B711509}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B92-4293-8767-5906CDB6040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{5685E7DA-3846-4C70-B00F-3522428757C9}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B92-4293-8767-5906CDB6040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{1981B80D-1D97-4D3F-9656-907AC94F2EFF}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B92-4293-8767-5906CDB6040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{FA95267A-CF1D-442C-BD91-2EC6459C3018}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B92-4293-8767-5906CDB6040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{57399939-2EA5-4D50-9F84-DC2B6F6A2250}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B92-4293-8767-5906CDB60403}"/>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{427D8678-6A8F-4E69-820D-0CAD344011BA}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B92-4293-8767-5906CDB60403}"/>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{431DDA73-1657-425C-B430-6767B4F6AE37}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B92-4293-8767-5906CDB60403}"/>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{E95FF1FE-155A-4980-9A2B-35FA6FF67ADB}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B92-4293-8767-5906CDB6040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{CE1B6C81-C9CD-4316-9799-150745F27748}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B92-4293-8767-5906CDB6040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8.6</c:v>
                </c:pt>
                <c:pt idx="32">
                  <c:v>8.3000000000000007</c:v>
                </c:pt>
              </c:numCache>
            </c:numRef>
          </c:xVal>
          <c:yVal>
            <c:numRef>
              <c:f>公会計指標分析・財政指標組合せ分析表!$BP$77:$DC$77</c:f>
              <c:numCache>
                <c:formatCode>#,##0.0;"▲ "#,##0.0</c:formatCode>
                <c:ptCount val="40"/>
                <c:pt idx="0">
                  <c:v>31.3</c:v>
                </c:pt>
                <c:pt idx="8">
                  <c:v>25.3</c:v>
                </c:pt>
                <c:pt idx="16">
                  <c:v>25.5</c:v>
                </c:pt>
                <c:pt idx="24">
                  <c:v>37.299999999999997</c:v>
                </c:pt>
                <c:pt idx="32">
                  <c:v>25.1</c:v>
                </c:pt>
              </c:numCache>
            </c:numRef>
          </c:yVal>
          <c:smooth val="0"/>
          <c:extLst>
            <c:ext xmlns:c16="http://schemas.microsoft.com/office/drawing/2014/chart" uri="{C3380CC4-5D6E-409C-BE32-E72D297353CC}">
              <c16:uniqueId val="{00000013-BB92-4293-8767-5906CDB60403}"/>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富山県南砺市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実質公債費比率（３年間平均値）</a:t>
          </a:r>
        </a:p>
        <a:p>
          <a:r>
            <a:rPr kumimoji="1" lang="ja-JP" altLang="en-US" sz="1000">
              <a:latin typeface="ＭＳ ゴシック" pitchFamily="49" charset="-128"/>
              <a:ea typeface="ＭＳ ゴシック" pitchFamily="49" charset="-128"/>
            </a:rPr>
            <a:t>　・</a:t>
          </a:r>
          <a:r>
            <a:rPr kumimoji="1" lang="en-US" altLang="ja-JP" sz="1000">
              <a:latin typeface="ＭＳ ゴシック" pitchFamily="49" charset="-128"/>
              <a:ea typeface="ＭＳ ゴシック" pitchFamily="49" charset="-128"/>
            </a:rPr>
            <a:t>R1 </a:t>
          </a:r>
          <a:r>
            <a:rPr kumimoji="1" lang="ja-JP" altLang="en-US" sz="1000">
              <a:latin typeface="ＭＳ ゴシック" pitchFamily="49" charset="-128"/>
              <a:ea typeface="ＭＳ ゴシック" pitchFamily="49" charset="-128"/>
            </a:rPr>
            <a:t>　</a:t>
          </a:r>
          <a:r>
            <a:rPr kumimoji="1" lang="en-US" altLang="ja-JP" sz="1000">
              <a:latin typeface="ＭＳ ゴシック" pitchFamily="49" charset="-128"/>
              <a:ea typeface="ＭＳ ゴシック" pitchFamily="49" charset="-128"/>
            </a:rPr>
            <a:t>4.31</a:t>
          </a:r>
          <a:r>
            <a:rPr kumimoji="1" lang="ja-JP" altLang="en-US" sz="1000">
              <a:latin typeface="ＭＳ ゴシック" pitchFamily="49" charset="-128"/>
              <a:ea typeface="ＭＳ ゴシック" pitchFamily="49" charset="-128"/>
            </a:rPr>
            <a:t>　・</a:t>
          </a:r>
          <a:r>
            <a:rPr kumimoji="1" lang="en-US" altLang="ja-JP" sz="1000">
              <a:latin typeface="ＭＳ ゴシック" pitchFamily="49" charset="-128"/>
              <a:ea typeface="ＭＳ ゴシック" pitchFamily="49" charset="-128"/>
            </a:rPr>
            <a:t>R2 </a:t>
          </a:r>
          <a:r>
            <a:rPr kumimoji="1" lang="ja-JP" altLang="en-US" sz="1000">
              <a:latin typeface="ＭＳ ゴシック" pitchFamily="49" charset="-128"/>
              <a:ea typeface="ＭＳ ゴシック" pitchFamily="49" charset="-128"/>
            </a:rPr>
            <a:t>　</a:t>
          </a:r>
          <a:r>
            <a:rPr kumimoji="1" lang="en-US" altLang="ja-JP" sz="1000">
              <a:latin typeface="ＭＳ ゴシック" pitchFamily="49" charset="-128"/>
              <a:ea typeface="ＭＳ ゴシック" pitchFamily="49" charset="-128"/>
            </a:rPr>
            <a:t>4.80</a:t>
          </a:r>
          <a:r>
            <a:rPr kumimoji="1" lang="ja-JP" altLang="en-US" sz="1000">
              <a:latin typeface="ＭＳ ゴシック" pitchFamily="49" charset="-128"/>
              <a:ea typeface="ＭＳ ゴシック" pitchFamily="49" charset="-128"/>
            </a:rPr>
            <a:t>・　</a:t>
          </a:r>
          <a:r>
            <a:rPr kumimoji="1" lang="en-US" altLang="ja-JP" sz="1000">
              <a:latin typeface="ＭＳ ゴシック" pitchFamily="49" charset="-128"/>
              <a:ea typeface="ＭＳ ゴシック" pitchFamily="49" charset="-128"/>
            </a:rPr>
            <a:t>R3</a:t>
          </a:r>
          <a:r>
            <a:rPr kumimoji="1" lang="ja-JP" altLang="en-US" sz="1000">
              <a:latin typeface="ＭＳ ゴシック" pitchFamily="49" charset="-128"/>
              <a:ea typeface="ＭＳ ゴシック" pitchFamily="49" charset="-128"/>
            </a:rPr>
            <a:t>　</a:t>
          </a:r>
          <a:r>
            <a:rPr kumimoji="1" lang="en-US" altLang="ja-JP" sz="1000">
              <a:latin typeface="ＭＳ ゴシック" pitchFamily="49" charset="-128"/>
              <a:ea typeface="ＭＳ ゴシック" pitchFamily="49" charset="-128"/>
            </a:rPr>
            <a:t>5.43    </a:t>
          </a:r>
        </a:p>
        <a:p>
          <a:r>
            <a:rPr kumimoji="1" lang="ja-JP" altLang="en-US" sz="1000">
              <a:latin typeface="ＭＳ ゴシック" pitchFamily="49" charset="-128"/>
              <a:ea typeface="ＭＳ ゴシック" pitchFamily="49" charset="-128"/>
            </a:rPr>
            <a:t>　上記のとおり、実質公債費比率（３か年平均）は上昇が続いている。数値の上昇の要因として、「①令和元年度以降から決算剰余金の使途を繰上償還から基金積立に変更したこと」、「②過去の大型建設事業に係る元金償還の開始によって元利償還金が増加していること」が挙げられる。現時点での公債費のピークは令和</a:t>
          </a:r>
          <a:r>
            <a:rPr kumimoji="1" lang="en-US" altLang="ja-JP" sz="1000">
              <a:latin typeface="ＭＳ ゴシック" pitchFamily="49" charset="-128"/>
              <a:ea typeface="ＭＳ ゴシック" pitchFamily="49" charset="-128"/>
            </a:rPr>
            <a:t>5</a:t>
          </a:r>
          <a:r>
            <a:rPr kumimoji="1" lang="ja-JP" altLang="en-US" sz="1000">
              <a:latin typeface="ＭＳ ゴシック" pitchFamily="49" charset="-128"/>
              <a:ea typeface="ＭＳ ゴシック" pitchFamily="49" charset="-128"/>
            </a:rPr>
            <a:t>年度を見込んでおり、この点を考慮すると、今後の実質公債費比率は、６％から８％台まで増加すると考えられる。</a:t>
          </a:r>
        </a:p>
        <a:p>
          <a:r>
            <a:rPr kumimoji="1" lang="ja-JP" altLang="en-US" sz="1000">
              <a:latin typeface="ＭＳ ゴシック" pitchFamily="49" charset="-128"/>
              <a:ea typeface="ＭＳ ゴシック" pitchFamily="49" charset="-128"/>
            </a:rPr>
            <a:t>　また、公営企業債の元利償還金については、施設の更新が本格化するまでの間は減少傾向が続いている。ただし、今後の設備更新を迎える時期は、元利償還金の増額幅の注視が必要である。</a:t>
          </a:r>
        </a:p>
        <a:p>
          <a:r>
            <a:rPr kumimoji="1" lang="ja-JP" altLang="en-US" sz="1000">
              <a:latin typeface="ＭＳ ゴシック" pitchFamily="49" charset="-128"/>
              <a:ea typeface="ＭＳ ゴシック" pitchFamily="49" charset="-128"/>
            </a:rPr>
            <a:t>　なお、令和２年度以降、合併特例債の発行期間満了に伴い、建設事業に対し、交付税措置率が極めて高い合併特例債ではなく、交付税措置率の低い地方債を充当しなくてはならない。そのため、地方債の発行規模を圧縮しなければ、実質公債費比率の悪化が加速するおそれがある。今後は、実質公債費比率に注視し、その適切な水準を維持するために、必要に応じて地方債発行規模を圧縮す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満期一括償還地方債は借り入れていないため、ゼロとなっている。今後も借入の予定はない。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富山県南砺市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まで繰上償還を毎年実施してきたため、将来負担額が抑えられてきた。また、将来的に市の負担が見込まれる経費に対応する特定目的基金（公共施設再編基金等）を設置し、適切に積立てを継続しているため、充当可能基金も一定規模を確保できている。</a:t>
          </a:r>
        </a:p>
        <a:p>
          <a:r>
            <a:rPr kumimoji="1" lang="ja-JP" altLang="en-US" sz="1100">
              <a:latin typeface="ＭＳ ゴシック" pitchFamily="49" charset="-128"/>
              <a:ea typeface="ＭＳ ゴシック" pitchFamily="49" charset="-128"/>
            </a:rPr>
            <a:t>　一方で、基準財政需要額算入見込額は、令和元年度以降、減少幅が大きくなっている。これは、令和２年度以降に合併特例債の発行ができなくなったため、その分が基準財政需要額への算入率の低い地方債に振り替えられたためである。ただし、辺地対策事業債や過疎対策事業債といった基準財政需要額への算入率が高い地方債を活用できる状況にあるため、一定規模の算入見込額は維持できていると考えられる。</a:t>
          </a:r>
        </a:p>
        <a:p>
          <a:r>
            <a:rPr kumimoji="1" lang="ja-JP" altLang="en-US" sz="1100">
              <a:latin typeface="ＭＳ ゴシック" pitchFamily="49" charset="-128"/>
              <a:ea typeface="ＭＳ ゴシック" pitchFamily="49" charset="-128"/>
            </a:rPr>
            <a:t>　また、将来負担額の抑制、充当可能基金及び基準財政需要額への算入見込額を維持していることにより、将来負担比率は発生していない。ただし、中長期的には、人口減に伴う市税・普通交付税の減少、各種インフラの維持管理費の増加が見込まれ、今以上に基金の取崩しが増加することが想定される。</a:t>
          </a:r>
        </a:p>
        <a:p>
          <a:r>
            <a:rPr kumimoji="1" lang="ja-JP" altLang="en-US" sz="1100">
              <a:latin typeface="ＭＳ ゴシック" pitchFamily="49" charset="-128"/>
              <a:ea typeface="ＭＳ ゴシック" pitchFamily="49" charset="-128"/>
            </a:rPr>
            <a:t>　したがって、将来負担を発生させないためには、継続的な地方債の発行額の圧縮、財源確保・予算規模の見直しを適切に行う必要がある。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富山県南砺市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令和３年度は、南砺市総合戦略に基づく事業の財源として地方創生推進基金を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百万円、各種子育て支援事業の財源としてすこやか子育て基金を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百万円、各種新型コロナウイルス感染症対策事業の財源として新型コロナウイルス感染症対策基金を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百万円それぞれ取り崩すなど、基金全体で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百万円を取り崩した（うち、特定目的基金の取崩し：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一方で、第２次南砺市総合計画に基づく重点事業の財源として地方創生推進基金に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百万円、各種公共施設の整備のための財源として施設等整備基金に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百万円をそれぞれ積み立てたほか、切れ目のない子育てサービスの提供のための財源としてすこやか子育て基金に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百万円を積み立てるなど、基金全体で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その結果、令和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中長期的な財政見通しでは、歳入面で人口減少等による市税及び普通交付税の減少が顕著となることが予見され、特に、令和８年度以降において一般財源不足額が大きくなると試算している。そのため、過去に継続的に実施してきた繰上償還を令和元年度から一時中断し、特定目的基金への積立てを強化している。また、令和２年度から、既存事業の抜本的な見直しを５年間かけて（令和７年度まで）行い、これによる予算規模の圧縮を図りつつ、計画的に基金を活用し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・合併地域振興基金　　：住民の一体感の醸成、魅力あるまちづくり及び元気な地域づくりの推進を図るため資金を積み立てるもの</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・公共施設再編基金　　：公共施設再編計画の確実な実行に充てるため積み立てるもの</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・施設等整備基金　　　：市の施設等の整備するための資金を積み立てるもの</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・地方創生推進基金　　：南砺市総合戦略に係る事業の継続的な推進を図るための資金を積み立てるもの</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・すこやか子育て基金　：次代を担う子どもたちの健やかな成長を図り、結婚、妊娠、出産、子育て及び教育まで切れ目のないサービスを提供できる環境づくりに資するため積み立てるもの</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・施設等整備基金　　　：道路施設に要する経費が増加したため、取崩しは前年度から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百万円増加したが、今後のインフラ設備の維持補修費や公共施設の維持管理費の増嵩に備え、令和３年度に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百万円を積み立てた。その結果、年度末残高は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2,137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+218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・地方創生推進基金　　：第２次南砺市総合計画の策定に伴い、地方創生推進基金からの繰入を再開したため、取崩し額は前年比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百万円となった。しかし、同計画に基づく事業のうち、特に推進する事業の財源として別枠で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百万円を追加で積み立てた結果、積立て総額が前年比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814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百万円となった。結果として年度末残高は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1,995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631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・すこやか子育て基金　：こども・妊産婦の医療費給付及び保育料軽減事業等の子育て関連サービスの財源として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百万円を取り崩した一方、令和２年度と同水準の積立て（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百万円）をしたため、年度末残高は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1,583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・合併地域振興基金　　：分庁舎廃止後の新たなまちづくりの推進に必要となる複合施設等の整備事業等に、本基金を活用することとしている。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・公共施設再編基金　　：第２次公共施設再編計画に基づく施設修繕に、本基金を活用することとしている。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令和３年度は、新型コロナウイルス感染症対策事業の実施や、令和４年１月・２月の大雪に係る除排雪経費、年度途中の公共施設の維持修繕に要した費用の財源に充てたこともあり、取崩し額は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百万円）。一方で、新型コロナウイルス感染症の影響による事業等の中止や規模縮小に伴う事業費の減少、各種交付金等の一般財源が増額したことから、令和３年度末の基金残高は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基金残高は、総務省が平成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年度に公表した地方公共団体における基金に係る結果を参考にしており、標準財政規模の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％を保持できるように努めている。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な財政見通しでは、令和８年度以降に一般財源の不足が顕著となると見込んでいるため、令和２年度から５年間かけ（令和７年度まで）、従来から実施してきた事業の抜本的な見直しを行い、予算規模の圧縮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公債費償還金の年度間平準化を図る観点から、当該年度の元利償還金のうち、普通交付税の算定で基準財政需要額に算定されない元利償還金に対し、おおむね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％を目安に充当することを基本としている。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合併特例債が発行限度額に達して活用できなくなったことから、交付税措置率の低い地方債に移行しているが、急激な公共事業の圧縮は困難であるため、当面の間、減債基金の取崩し規模を２倍に拡大す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かし、公債費以外の経費で財源確保が図られた結果、年度末で減債基金を取り崩さなくても一般財源を確保することができたことから、令和３年度は減債基金の取崩しを行わず、基金運用益の積立てを行った。結果、年度末で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百万円（対前年比＋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上記に基づき、当面の間、約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百万円／年を繰り入れる予定としている。ただし、起債発行規模が中期でそこまで大きく減少しない場合は、減債基金を活用した繰上償還の実施も検討する。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48,624
47,781
668.64
38,887,528
36,711,101
2,060,328
22,305,160
41,004,028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当年度に増加した資産の取得額以上に既存資産の減価償却費が大きいため、有形固定資産減価償却率は上昇傾向</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あり、施設の老朽化が進んでいるとも言える。今後、多くの施設が更新等を順次迎えることになるため、引き続き、公共施設再編計画に基づき、施設等の集約化・複合化を進めるとともに、維持していく施設については更新や長寿命化等の適正な管理に努め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000-00004C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flipV="1">
          <a:off x="4760595" y="5190490"/>
          <a:ext cx="1270" cy="150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000-00004E000000}"/>
            </a:ext>
          </a:extLst>
        </xdr:cNvPr>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000-000050000000}"/>
            </a:ext>
          </a:extLst>
        </xdr:cNvPr>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000-000052000000}"/>
            </a:ext>
          </a:extLst>
        </xdr:cNvPr>
        <xdr:cNvSpPr txBox="1"/>
      </xdr:nvSpPr>
      <xdr:spPr>
        <a:xfrm>
          <a:off x="4813300" y="5774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40005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111669</xdr:rowOff>
    </xdr:from>
    <xdr:to>
      <xdr:col>15</xdr:col>
      <xdr:colOff>187325</xdr:colOff>
      <xdr:row>30</xdr:row>
      <xdr:rowOff>41819</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3238500" y="58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74658</xdr:rowOff>
    </xdr:from>
    <xdr:to>
      <xdr:col>11</xdr:col>
      <xdr:colOff>187325</xdr:colOff>
      <xdr:row>30</xdr:row>
      <xdr:rowOff>4808</xdr:rowOff>
    </xdr:to>
    <xdr:sp macro="" textlink="">
      <xdr:nvSpPr>
        <xdr:cNvPr id="86" name="フローチャート: 判断 85">
          <a:extLst>
            <a:ext uri="{FF2B5EF4-FFF2-40B4-BE49-F238E27FC236}">
              <a16:creationId xmlns:a16="http://schemas.microsoft.com/office/drawing/2014/main" id="{00000000-0008-0000-0000-000056000000}"/>
            </a:ext>
          </a:extLst>
        </xdr:cNvPr>
        <xdr:cNvSpPr/>
      </xdr:nvSpPr>
      <xdr:spPr>
        <a:xfrm>
          <a:off x="2476500" y="581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34562</xdr:rowOff>
    </xdr:from>
    <xdr:to>
      <xdr:col>7</xdr:col>
      <xdr:colOff>187325</xdr:colOff>
      <xdr:row>29</xdr:row>
      <xdr:rowOff>136162</xdr:rowOff>
    </xdr:to>
    <xdr:sp macro="" textlink="">
      <xdr:nvSpPr>
        <xdr:cNvPr id="87" name="フローチャート: 判断 86">
          <a:extLst>
            <a:ext uri="{FF2B5EF4-FFF2-40B4-BE49-F238E27FC236}">
              <a16:creationId xmlns:a16="http://schemas.microsoft.com/office/drawing/2014/main" id="{00000000-0008-0000-0000-000057000000}"/>
            </a:ext>
          </a:extLst>
        </xdr:cNvPr>
        <xdr:cNvSpPr/>
      </xdr:nvSpPr>
      <xdr:spPr>
        <a:xfrm>
          <a:off x="17145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35832</xdr:rowOff>
    </xdr:from>
    <xdr:to>
      <xdr:col>23</xdr:col>
      <xdr:colOff>136525</xdr:colOff>
      <xdr:row>30</xdr:row>
      <xdr:rowOff>137432</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7117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14259</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000-00005E000000}"/>
            </a:ext>
          </a:extLst>
        </xdr:cNvPr>
        <xdr:cNvSpPr txBox="1"/>
      </xdr:nvSpPr>
      <xdr:spPr>
        <a:xfrm>
          <a:off x="4813300" y="59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157933</xdr:rowOff>
    </xdr:from>
    <xdr:to>
      <xdr:col>19</xdr:col>
      <xdr:colOff>187325</xdr:colOff>
      <xdr:row>30</xdr:row>
      <xdr:rowOff>88083</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4000500" y="590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37283</xdr:rowOff>
    </xdr:from>
    <xdr:to>
      <xdr:col>23</xdr:col>
      <xdr:colOff>85725</xdr:colOff>
      <xdr:row>30</xdr:row>
      <xdr:rowOff>86632</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4051300" y="5952308"/>
          <a:ext cx="7112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111669</xdr:rowOff>
    </xdr:from>
    <xdr:to>
      <xdr:col>15</xdr:col>
      <xdr:colOff>187325</xdr:colOff>
      <xdr:row>30</xdr:row>
      <xdr:rowOff>41819</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3238500" y="585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162469</xdr:rowOff>
    </xdr:from>
    <xdr:to>
      <xdr:col>19</xdr:col>
      <xdr:colOff>136525</xdr:colOff>
      <xdr:row>30</xdr:row>
      <xdr:rowOff>37283</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3289300" y="5906044"/>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83911</xdr:rowOff>
    </xdr:from>
    <xdr:to>
      <xdr:col>11</xdr:col>
      <xdr:colOff>187325</xdr:colOff>
      <xdr:row>30</xdr:row>
      <xdr:rowOff>14061</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2476500" y="58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134711</xdr:rowOff>
    </xdr:from>
    <xdr:to>
      <xdr:col>15</xdr:col>
      <xdr:colOff>136525</xdr:colOff>
      <xdr:row>29</xdr:row>
      <xdr:rowOff>162469</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2527300" y="5878286"/>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37647</xdr:rowOff>
    </xdr:from>
    <xdr:to>
      <xdr:col>7</xdr:col>
      <xdr:colOff>187325</xdr:colOff>
      <xdr:row>29</xdr:row>
      <xdr:rowOff>139247</xdr:rowOff>
    </xdr:to>
    <xdr:sp macro="" textlink="">
      <xdr:nvSpPr>
        <xdr:cNvPr id="101" name="楕円 100">
          <a:extLst>
            <a:ext uri="{FF2B5EF4-FFF2-40B4-BE49-F238E27FC236}">
              <a16:creationId xmlns:a16="http://schemas.microsoft.com/office/drawing/2014/main" id="{00000000-0008-0000-0000-000065000000}"/>
            </a:ext>
          </a:extLst>
        </xdr:cNvPr>
        <xdr:cNvSpPr/>
      </xdr:nvSpPr>
      <xdr:spPr>
        <a:xfrm>
          <a:off x="1714500" y="57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88447</xdr:rowOff>
    </xdr:from>
    <xdr:to>
      <xdr:col>11</xdr:col>
      <xdr:colOff>136525</xdr:colOff>
      <xdr:row>29</xdr:row>
      <xdr:rowOff>134711</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a:off x="1765300" y="5832022"/>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89189</xdr:rowOff>
    </xdr:from>
    <xdr:ext cx="405111" cy="259045"/>
    <xdr:sp macro="" textlink="">
      <xdr:nvSpPr>
        <xdr:cNvPr id="103" name="n_1aveValue有形固定資産減価償却率">
          <a:extLst>
            <a:ext uri="{FF2B5EF4-FFF2-40B4-BE49-F238E27FC236}">
              <a16:creationId xmlns:a16="http://schemas.microsoft.com/office/drawing/2014/main" id="{00000000-0008-0000-0000-000067000000}"/>
            </a:ext>
          </a:extLst>
        </xdr:cNvPr>
        <xdr:cNvSpPr txBox="1"/>
      </xdr:nvSpPr>
      <xdr:spPr>
        <a:xfrm>
          <a:off x="3836044" y="5661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32946</xdr:rowOff>
    </xdr:from>
    <xdr:ext cx="405111" cy="259045"/>
    <xdr:sp macro="" textlink="">
      <xdr:nvSpPr>
        <xdr:cNvPr id="104" name="n_2aveValue有形固定資産減価償却率">
          <a:extLst>
            <a:ext uri="{FF2B5EF4-FFF2-40B4-BE49-F238E27FC236}">
              <a16:creationId xmlns:a16="http://schemas.microsoft.com/office/drawing/2014/main" id="{00000000-0008-0000-0000-000068000000}"/>
            </a:ext>
          </a:extLst>
        </xdr:cNvPr>
        <xdr:cNvSpPr txBox="1"/>
      </xdr:nvSpPr>
      <xdr:spPr>
        <a:xfrm>
          <a:off x="3086744" y="5947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21335</xdr:rowOff>
    </xdr:from>
    <xdr:ext cx="405111" cy="259045"/>
    <xdr:sp macro="" textlink="">
      <xdr:nvSpPr>
        <xdr:cNvPr id="105" name="n_3aveValue有形固定資産減価償却率">
          <a:extLst>
            <a:ext uri="{FF2B5EF4-FFF2-40B4-BE49-F238E27FC236}">
              <a16:creationId xmlns:a16="http://schemas.microsoft.com/office/drawing/2014/main" id="{00000000-0008-0000-0000-000069000000}"/>
            </a:ext>
          </a:extLst>
        </xdr:cNvPr>
        <xdr:cNvSpPr txBox="1"/>
      </xdr:nvSpPr>
      <xdr:spPr>
        <a:xfrm>
          <a:off x="2324744" y="559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152689</xdr:rowOff>
    </xdr:from>
    <xdr:ext cx="405111" cy="259045"/>
    <xdr:sp macro="" textlink="">
      <xdr:nvSpPr>
        <xdr:cNvPr id="106" name="n_4aveValue有形固定資産減価償却率">
          <a:extLst>
            <a:ext uri="{FF2B5EF4-FFF2-40B4-BE49-F238E27FC236}">
              <a16:creationId xmlns:a16="http://schemas.microsoft.com/office/drawing/2014/main" id="{00000000-0008-0000-0000-00006A000000}"/>
            </a:ext>
          </a:extLst>
        </xdr:cNvPr>
        <xdr:cNvSpPr txBox="1"/>
      </xdr:nvSpPr>
      <xdr:spPr>
        <a:xfrm>
          <a:off x="1562744" y="555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79210</xdr:rowOff>
    </xdr:from>
    <xdr:ext cx="405111" cy="259045"/>
    <xdr:sp macro="" textlink="">
      <xdr:nvSpPr>
        <xdr:cNvPr id="107" name="n_1mainValue有形固定資産減価償却率">
          <a:extLst>
            <a:ext uri="{FF2B5EF4-FFF2-40B4-BE49-F238E27FC236}">
              <a16:creationId xmlns:a16="http://schemas.microsoft.com/office/drawing/2014/main" id="{00000000-0008-0000-0000-00006B000000}"/>
            </a:ext>
          </a:extLst>
        </xdr:cNvPr>
        <xdr:cNvSpPr txBox="1"/>
      </xdr:nvSpPr>
      <xdr:spPr>
        <a:xfrm>
          <a:off x="38360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58346</xdr:rowOff>
    </xdr:from>
    <xdr:ext cx="405111" cy="259045"/>
    <xdr:sp macro="" textlink="">
      <xdr:nvSpPr>
        <xdr:cNvPr id="108" name="n_2mainValue有形固定資産減価償却率">
          <a:extLst>
            <a:ext uri="{FF2B5EF4-FFF2-40B4-BE49-F238E27FC236}">
              <a16:creationId xmlns:a16="http://schemas.microsoft.com/office/drawing/2014/main" id="{00000000-0008-0000-0000-00006C000000}"/>
            </a:ext>
          </a:extLst>
        </xdr:cNvPr>
        <xdr:cNvSpPr txBox="1"/>
      </xdr:nvSpPr>
      <xdr:spPr>
        <a:xfrm>
          <a:off x="3086744" y="5630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5188</xdr:rowOff>
    </xdr:from>
    <xdr:ext cx="405111" cy="259045"/>
    <xdr:sp macro="" textlink="">
      <xdr:nvSpPr>
        <xdr:cNvPr id="109" name="n_3mainValue有形固定資産減価償却率">
          <a:extLst>
            <a:ext uri="{FF2B5EF4-FFF2-40B4-BE49-F238E27FC236}">
              <a16:creationId xmlns:a16="http://schemas.microsoft.com/office/drawing/2014/main" id="{00000000-0008-0000-0000-00006D000000}"/>
            </a:ext>
          </a:extLst>
        </xdr:cNvPr>
        <xdr:cNvSpPr txBox="1"/>
      </xdr:nvSpPr>
      <xdr:spPr>
        <a:xfrm>
          <a:off x="2324744" y="5920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130374</xdr:rowOff>
    </xdr:from>
    <xdr:ext cx="405111" cy="259045"/>
    <xdr:sp macro="" textlink="">
      <xdr:nvSpPr>
        <xdr:cNvPr id="110" name="n_4mainValue有形固定資産減価償却率">
          <a:extLst>
            <a:ext uri="{FF2B5EF4-FFF2-40B4-BE49-F238E27FC236}">
              <a16:creationId xmlns:a16="http://schemas.microsoft.com/office/drawing/2014/main" id="{00000000-0008-0000-0000-00006E000000}"/>
            </a:ext>
          </a:extLst>
        </xdr:cNvPr>
        <xdr:cNvSpPr txBox="1"/>
      </xdr:nvSpPr>
      <xdr:spPr>
        <a:xfrm>
          <a:off x="1562744" y="5873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000-00007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平成</a:t>
          </a:r>
          <a:r>
            <a:rPr kumimoji="1" lang="en-US" altLang="ja-JP" sz="900">
              <a:latin typeface="ＭＳ Ｐゴシック" panose="020B0600070205080204" pitchFamily="50" charset="-128"/>
              <a:ea typeface="ＭＳ Ｐゴシック" panose="020B0600070205080204" pitchFamily="50" charset="-128"/>
            </a:rPr>
            <a:t>18</a:t>
          </a:r>
          <a:r>
            <a:rPr kumimoji="1" lang="ja-JP" altLang="en-US" sz="900">
              <a:latin typeface="ＭＳ Ｐゴシック" panose="020B0600070205080204" pitchFamily="50" charset="-128"/>
              <a:ea typeface="ＭＳ Ｐゴシック" panose="020B0600070205080204" pitchFamily="50" charset="-128"/>
            </a:rPr>
            <a:t>年度から平成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年度までの間、任意繰上償還（市債の前倒し返済）を継続的に実施したことで、将来負担額の減少が図られた。また、近年は地方債の償還額が発行額を上回っており、地方債残高が減少傾向（前年度比△</a:t>
          </a:r>
          <a:r>
            <a:rPr kumimoji="1" lang="en-US" altLang="ja-JP" sz="900">
              <a:latin typeface="ＭＳ Ｐゴシック" panose="020B0600070205080204" pitchFamily="50" charset="-128"/>
              <a:ea typeface="ＭＳ Ｐゴシック" panose="020B0600070205080204" pitchFamily="50" charset="-128"/>
            </a:rPr>
            <a:t>1,555</a:t>
          </a:r>
          <a:r>
            <a:rPr kumimoji="1" lang="ja-JP" altLang="en-US" sz="900">
              <a:latin typeface="ＭＳ Ｐゴシック" panose="020B0600070205080204" pitchFamily="50" charset="-128"/>
              <a:ea typeface="ＭＳ Ｐゴシック" panose="020B0600070205080204" pitchFamily="50" charset="-128"/>
            </a:rPr>
            <a:t>百万円）にある。このため、類似団体と比較して低い比率（債務償還可能年数が短い）となっている。</a:t>
          </a:r>
        </a:p>
        <a:p>
          <a:r>
            <a:rPr kumimoji="1" lang="ja-JP" altLang="en-US" sz="900">
              <a:latin typeface="ＭＳ Ｐゴシック" panose="020B0600070205080204" pitchFamily="50" charset="-128"/>
              <a:ea typeface="ＭＳ Ｐゴシック" panose="020B0600070205080204" pitchFamily="50" charset="-128"/>
            </a:rPr>
            <a:t>　しかし、財政事情により、令和元年度以降から任意繰上償還を見送っていること、また今後、公共施設・設備等の更新の増加などにより地方債残高が増えれば、債務償還比率が悪化する可能性があることから、地方債充当事業を厳選し適正な発行に努めると共に、必要に応じて地方債発行額の抑制等を行っていく。</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9" name="債務償還比率グラフ枠">
          <a:extLst>
            <a:ext uri="{FF2B5EF4-FFF2-40B4-BE49-F238E27FC236}">
              <a16:creationId xmlns:a16="http://schemas.microsoft.com/office/drawing/2014/main" id="{00000000-0008-0000-0000-00008B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40" name="直線コネクタ 139">
          <a:extLst>
            <a:ext uri="{FF2B5EF4-FFF2-40B4-BE49-F238E27FC236}">
              <a16:creationId xmlns:a16="http://schemas.microsoft.com/office/drawing/2014/main" id="{00000000-0008-0000-0000-00008C000000}"/>
            </a:ext>
          </a:extLst>
        </xdr:cNvPr>
        <xdr:cNvCxnSpPr/>
      </xdr:nvCxnSpPr>
      <xdr:spPr>
        <a:xfrm flipV="1">
          <a:off x="14793595" y="5296281"/>
          <a:ext cx="1269" cy="1325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41" name="債務償還比率最小値テキスト">
          <a:extLst>
            <a:ext uri="{FF2B5EF4-FFF2-40B4-BE49-F238E27FC236}">
              <a16:creationId xmlns:a16="http://schemas.microsoft.com/office/drawing/2014/main" id="{00000000-0008-0000-0000-00008D000000}"/>
            </a:ext>
          </a:extLst>
        </xdr:cNvPr>
        <xdr:cNvSpPr txBox="1"/>
      </xdr:nvSpPr>
      <xdr:spPr>
        <a:xfrm>
          <a:off x="14846300" y="662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42" name="直線コネクタ 141">
          <a:extLst>
            <a:ext uri="{FF2B5EF4-FFF2-40B4-BE49-F238E27FC236}">
              <a16:creationId xmlns:a16="http://schemas.microsoft.com/office/drawing/2014/main" id="{00000000-0008-0000-0000-00008E000000}"/>
            </a:ext>
          </a:extLst>
        </xdr:cNvPr>
        <xdr:cNvCxnSpPr/>
      </xdr:nvCxnSpPr>
      <xdr:spPr>
        <a:xfrm>
          <a:off x="14706600" y="662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43" name="債務償還比率最大値テキスト">
          <a:extLst>
            <a:ext uri="{FF2B5EF4-FFF2-40B4-BE49-F238E27FC236}">
              <a16:creationId xmlns:a16="http://schemas.microsoft.com/office/drawing/2014/main" id="{00000000-0008-0000-0000-00008F000000}"/>
            </a:ext>
          </a:extLst>
        </xdr:cNvPr>
        <xdr:cNvSpPr txBox="1"/>
      </xdr:nvSpPr>
      <xdr:spPr>
        <a:xfrm>
          <a:off x="14846300" y="507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44" name="直線コネクタ 143">
          <a:extLst>
            <a:ext uri="{FF2B5EF4-FFF2-40B4-BE49-F238E27FC236}">
              <a16:creationId xmlns:a16="http://schemas.microsoft.com/office/drawing/2014/main" id="{00000000-0008-0000-0000-000090000000}"/>
            </a:ext>
          </a:extLst>
        </xdr:cNvPr>
        <xdr:cNvCxnSpPr/>
      </xdr:nvCxnSpPr>
      <xdr:spPr>
        <a:xfrm>
          <a:off x="14706600" y="529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61104</xdr:rowOff>
    </xdr:from>
    <xdr:ext cx="469744" cy="259045"/>
    <xdr:sp macro="" textlink="">
      <xdr:nvSpPr>
        <xdr:cNvPr id="145" name="債務償還比率平均値テキスト">
          <a:extLst>
            <a:ext uri="{FF2B5EF4-FFF2-40B4-BE49-F238E27FC236}">
              <a16:creationId xmlns:a16="http://schemas.microsoft.com/office/drawing/2014/main" id="{00000000-0008-0000-0000-000091000000}"/>
            </a:ext>
          </a:extLst>
        </xdr:cNvPr>
        <xdr:cNvSpPr txBox="1"/>
      </xdr:nvSpPr>
      <xdr:spPr>
        <a:xfrm>
          <a:off x="14846300" y="5804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47447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155554</xdr:rowOff>
    </xdr:from>
    <xdr:to>
      <xdr:col>72</xdr:col>
      <xdr:colOff>123825</xdr:colOff>
      <xdr:row>31</xdr:row>
      <xdr:rowOff>85704</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4033500" y="607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132704</xdr:rowOff>
    </xdr:from>
    <xdr:to>
      <xdr:col>68</xdr:col>
      <xdr:colOff>123825</xdr:colOff>
      <xdr:row>31</xdr:row>
      <xdr:rowOff>62854</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3271500" y="604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104278</xdr:rowOff>
    </xdr:from>
    <xdr:to>
      <xdr:col>64</xdr:col>
      <xdr:colOff>123825</xdr:colOff>
      <xdr:row>31</xdr:row>
      <xdr:rowOff>34428</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2509500" y="601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140441</xdr:rowOff>
    </xdr:from>
    <xdr:to>
      <xdr:col>60</xdr:col>
      <xdr:colOff>123825</xdr:colOff>
      <xdr:row>31</xdr:row>
      <xdr:rowOff>70591</xdr:rowOff>
    </xdr:to>
    <xdr:sp macro="" textlink="">
      <xdr:nvSpPr>
        <xdr:cNvPr id="150" name="フローチャート: 判断 149">
          <a:extLst>
            <a:ext uri="{FF2B5EF4-FFF2-40B4-BE49-F238E27FC236}">
              <a16:creationId xmlns:a16="http://schemas.microsoft.com/office/drawing/2014/main" id="{00000000-0008-0000-0000-000096000000}"/>
            </a:ext>
          </a:extLst>
        </xdr:cNvPr>
        <xdr:cNvSpPr/>
      </xdr:nvSpPr>
      <xdr:spPr>
        <a:xfrm>
          <a:off x="11747500" y="605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10880</xdr:rowOff>
    </xdr:from>
    <xdr:to>
      <xdr:col>76</xdr:col>
      <xdr:colOff>73025</xdr:colOff>
      <xdr:row>28</xdr:row>
      <xdr:rowOff>112480</xdr:rowOff>
    </xdr:to>
    <xdr:sp macro="" textlink="">
      <xdr:nvSpPr>
        <xdr:cNvPr id="156" name="楕円 155">
          <a:extLst>
            <a:ext uri="{FF2B5EF4-FFF2-40B4-BE49-F238E27FC236}">
              <a16:creationId xmlns:a16="http://schemas.microsoft.com/office/drawing/2014/main" id="{00000000-0008-0000-0000-00009C000000}"/>
            </a:ext>
          </a:extLst>
        </xdr:cNvPr>
        <xdr:cNvSpPr/>
      </xdr:nvSpPr>
      <xdr:spPr>
        <a:xfrm>
          <a:off x="14744700" y="558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33757</xdr:rowOff>
    </xdr:from>
    <xdr:ext cx="469744" cy="259045"/>
    <xdr:sp macro="" textlink="">
      <xdr:nvSpPr>
        <xdr:cNvPr id="157" name="債務償還比率該当値テキスト">
          <a:extLst>
            <a:ext uri="{FF2B5EF4-FFF2-40B4-BE49-F238E27FC236}">
              <a16:creationId xmlns:a16="http://schemas.microsoft.com/office/drawing/2014/main" id="{00000000-0008-0000-0000-00009D000000}"/>
            </a:ext>
          </a:extLst>
        </xdr:cNvPr>
        <xdr:cNvSpPr txBox="1"/>
      </xdr:nvSpPr>
      <xdr:spPr>
        <a:xfrm>
          <a:off x="14846300" y="543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134482</xdr:rowOff>
    </xdr:from>
    <xdr:to>
      <xdr:col>72</xdr:col>
      <xdr:colOff>123825</xdr:colOff>
      <xdr:row>29</xdr:row>
      <xdr:rowOff>64632</xdr:rowOff>
    </xdr:to>
    <xdr:sp macro="" textlink="">
      <xdr:nvSpPr>
        <xdr:cNvPr id="158" name="楕円 157">
          <a:extLst>
            <a:ext uri="{FF2B5EF4-FFF2-40B4-BE49-F238E27FC236}">
              <a16:creationId xmlns:a16="http://schemas.microsoft.com/office/drawing/2014/main" id="{00000000-0008-0000-0000-00009E000000}"/>
            </a:ext>
          </a:extLst>
        </xdr:cNvPr>
        <xdr:cNvSpPr/>
      </xdr:nvSpPr>
      <xdr:spPr>
        <a:xfrm>
          <a:off x="14033500" y="570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61680</xdr:rowOff>
    </xdr:from>
    <xdr:to>
      <xdr:col>76</xdr:col>
      <xdr:colOff>22225</xdr:colOff>
      <xdr:row>29</xdr:row>
      <xdr:rowOff>13832</xdr:rowOff>
    </xdr:to>
    <xdr:cxnSp macro="">
      <xdr:nvCxnSpPr>
        <xdr:cNvPr id="159" name="直線コネクタ 158">
          <a:extLst>
            <a:ext uri="{FF2B5EF4-FFF2-40B4-BE49-F238E27FC236}">
              <a16:creationId xmlns:a16="http://schemas.microsoft.com/office/drawing/2014/main" id="{00000000-0008-0000-0000-00009F000000}"/>
            </a:ext>
          </a:extLst>
        </xdr:cNvPr>
        <xdr:cNvCxnSpPr/>
      </xdr:nvCxnSpPr>
      <xdr:spPr>
        <a:xfrm flipV="1">
          <a:off x="14084300" y="5633805"/>
          <a:ext cx="711200" cy="12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28522</xdr:rowOff>
    </xdr:from>
    <xdr:to>
      <xdr:col>68</xdr:col>
      <xdr:colOff>123825</xdr:colOff>
      <xdr:row>29</xdr:row>
      <xdr:rowOff>130122</xdr:rowOff>
    </xdr:to>
    <xdr:sp macro="" textlink="">
      <xdr:nvSpPr>
        <xdr:cNvPr id="160" name="楕円 159">
          <a:extLst>
            <a:ext uri="{FF2B5EF4-FFF2-40B4-BE49-F238E27FC236}">
              <a16:creationId xmlns:a16="http://schemas.microsoft.com/office/drawing/2014/main" id="{00000000-0008-0000-0000-0000A0000000}"/>
            </a:ext>
          </a:extLst>
        </xdr:cNvPr>
        <xdr:cNvSpPr/>
      </xdr:nvSpPr>
      <xdr:spPr>
        <a:xfrm>
          <a:off x="13271500" y="577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13832</xdr:rowOff>
    </xdr:from>
    <xdr:to>
      <xdr:col>72</xdr:col>
      <xdr:colOff>73025</xdr:colOff>
      <xdr:row>29</xdr:row>
      <xdr:rowOff>79322</xdr:rowOff>
    </xdr:to>
    <xdr:cxnSp macro="">
      <xdr:nvCxnSpPr>
        <xdr:cNvPr id="161" name="直線コネクタ 160">
          <a:extLst>
            <a:ext uri="{FF2B5EF4-FFF2-40B4-BE49-F238E27FC236}">
              <a16:creationId xmlns:a16="http://schemas.microsoft.com/office/drawing/2014/main" id="{00000000-0008-0000-0000-0000A1000000}"/>
            </a:ext>
          </a:extLst>
        </xdr:cNvPr>
        <xdr:cNvCxnSpPr/>
      </xdr:nvCxnSpPr>
      <xdr:spPr>
        <a:xfrm flipV="1">
          <a:off x="13322300" y="5757407"/>
          <a:ext cx="762000" cy="6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33380</xdr:rowOff>
    </xdr:from>
    <xdr:to>
      <xdr:col>64</xdr:col>
      <xdr:colOff>123825</xdr:colOff>
      <xdr:row>29</xdr:row>
      <xdr:rowOff>134980</xdr:rowOff>
    </xdr:to>
    <xdr:sp macro="" textlink="">
      <xdr:nvSpPr>
        <xdr:cNvPr id="162" name="楕円 161">
          <a:extLst>
            <a:ext uri="{FF2B5EF4-FFF2-40B4-BE49-F238E27FC236}">
              <a16:creationId xmlns:a16="http://schemas.microsoft.com/office/drawing/2014/main" id="{00000000-0008-0000-0000-0000A2000000}"/>
            </a:ext>
          </a:extLst>
        </xdr:cNvPr>
        <xdr:cNvSpPr/>
      </xdr:nvSpPr>
      <xdr:spPr>
        <a:xfrm>
          <a:off x="12509500" y="577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79322</xdr:rowOff>
    </xdr:from>
    <xdr:to>
      <xdr:col>68</xdr:col>
      <xdr:colOff>73025</xdr:colOff>
      <xdr:row>29</xdr:row>
      <xdr:rowOff>84180</xdr:rowOff>
    </xdr:to>
    <xdr:cxnSp macro="">
      <xdr:nvCxnSpPr>
        <xdr:cNvPr id="163" name="直線コネクタ 162">
          <a:extLst>
            <a:ext uri="{FF2B5EF4-FFF2-40B4-BE49-F238E27FC236}">
              <a16:creationId xmlns:a16="http://schemas.microsoft.com/office/drawing/2014/main" id="{00000000-0008-0000-0000-0000A3000000}"/>
            </a:ext>
          </a:extLst>
        </xdr:cNvPr>
        <xdr:cNvCxnSpPr/>
      </xdr:nvCxnSpPr>
      <xdr:spPr>
        <a:xfrm flipV="1">
          <a:off x="12560300" y="5822897"/>
          <a:ext cx="762000" cy="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118121</xdr:rowOff>
    </xdr:from>
    <xdr:to>
      <xdr:col>60</xdr:col>
      <xdr:colOff>123825</xdr:colOff>
      <xdr:row>30</xdr:row>
      <xdr:rowOff>48271</xdr:rowOff>
    </xdr:to>
    <xdr:sp macro="" textlink="">
      <xdr:nvSpPr>
        <xdr:cNvPr id="164" name="楕円 163">
          <a:extLst>
            <a:ext uri="{FF2B5EF4-FFF2-40B4-BE49-F238E27FC236}">
              <a16:creationId xmlns:a16="http://schemas.microsoft.com/office/drawing/2014/main" id="{00000000-0008-0000-0000-0000A4000000}"/>
            </a:ext>
          </a:extLst>
        </xdr:cNvPr>
        <xdr:cNvSpPr/>
      </xdr:nvSpPr>
      <xdr:spPr>
        <a:xfrm>
          <a:off x="11747500" y="586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84180</xdr:rowOff>
    </xdr:from>
    <xdr:to>
      <xdr:col>64</xdr:col>
      <xdr:colOff>73025</xdr:colOff>
      <xdr:row>29</xdr:row>
      <xdr:rowOff>168921</xdr:rowOff>
    </xdr:to>
    <xdr:cxnSp macro="">
      <xdr:nvCxnSpPr>
        <xdr:cNvPr id="165" name="直線コネクタ 164">
          <a:extLst>
            <a:ext uri="{FF2B5EF4-FFF2-40B4-BE49-F238E27FC236}">
              <a16:creationId xmlns:a16="http://schemas.microsoft.com/office/drawing/2014/main" id="{00000000-0008-0000-0000-0000A5000000}"/>
            </a:ext>
          </a:extLst>
        </xdr:cNvPr>
        <xdr:cNvCxnSpPr/>
      </xdr:nvCxnSpPr>
      <xdr:spPr>
        <a:xfrm flipV="1">
          <a:off x="11798300" y="5827755"/>
          <a:ext cx="762000" cy="8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76831</xdr:rowOff>
    </xdr:from>
    <xdr:ext cx="469744" cy="259045"/>
    <xdr:sp macro="" textlink="">
      <xdr:nvSpPr>
        <xdr:cNvPr id="166" name="n_1aveValue債務償還比率">
          <a:extLst>
            <a:ext uri="{FF2B5EF4-FFF2-40B4-BE49-F238E27FC236}">
              <a16:creationId xmlns:a16="http://schemas.microsoft.com/office/drawing/2014/main" id="{00000000-0008-0000-0000-0000A6000000}"/>
            </a:ext>
          </a:extLst>
        </xdr:cNvPr>
        <xdr:cNvSpPr txBox="1"/>
      </xdr:nvSpPr>
      <xdr:spPr>
        <a:xfrm>
          <a:off x="13836727" y="616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53981</xdr:rowOff>
    </xdr:from>
    <xdr:ext cx="469744" cy="259045"/>
    <xdr:sp macro="" textlink="">
      <xdr:nvSpPr>
        <xdr:cNvPr id="167" name="n_2aveValue債務償還比率">
          <a:extLst>
            <a:ext uri="{FF2B5EF4-FFF2-40B4-BE49-F238E27FC236}">
              <a16:creationId xmlns:a16="http://schemas.microsoft.com/office/drawing/2014/main" id="{00000000-0008-0000-0000-0000A7000000}"/>
            </a:ext>
          </a:extLst>
        </xdr:cNvPr>
        <xdr:cNvSpPr txBox="1"/>
      </xdr:nvSpPr>
      <xdr:spPr>
        <a:xfrm>
          <a:off x="13087427" y="6140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25555</xdr:rowOff>
    </xdr:from>
    <xdr:ext cx="469744" cy="259045"/>
    <xdr:sp macro="" textlink="">
      <xdr:nvSpPr>
        <xdr:cNvPr id="168" name="n_3aveValue債務償還比率">
          <a:extLst>
            <a:ext uri="{FF2B5EF4-FFF2-40B4-BE49-F238E27FC236}">
              <a16:creationId xmlns:a16="http://schemas.microsoft.com/office/drawing/2014/main" id="{00000000-0008-0000-0000-0000A8000000}"/>
            </a:ext>
          </a:extLst>
        </xdr:cNvPr>
        <xdr:cNvSpPr txBox="1"/>
      </xdr:nvSpPr>
      <xdr:spPr>
        <a:xfrm>
          <a:off x="12325427" y="611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61718</xdr:rowOff>
    </xdr:from>
    <xdr:ext cx="469744" cy="259045"/>
    <xdr:sp macro="" textlink="">
      <xdr:nvSpPr>
        <xdr:cNvPr id="169" name="n_4aveValue債務償還比率">
          <a:extLst>
            <a:ext uri="{FF2B5EF4-FFF2-40B4-BE49-F238E27FC236}">
              <a16:creationId xmlns:a16="http://schemas.microsoft.com/office/drawing/2014/main" id="{00000000-0008-0000-0000-0000A9000000}"/>
            </a:ext>
          </a:extLst>
        </xdr:cNvPr>
        <xdr:cNvSpPr txBox="1"/>
      </xdr:nvSpPr>
      <xdr:spPr>
        <a:xfrm>
          <a:off x="11563427" y="614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81159</xdr:rowOff>
    </xdr:from>
    <xdr:ext cx="469744" cy="259045"/>
    <xdr:sp macro="" textlink="">
      <xdr:nvSpPr>
        <xdr:cNvPr id="170" name="n_1mainValue債務償還比率">
          <a:extLst>
            <a:ext uri="{FF2B5EF4-FFF2-40B4-BE49-F238E27FC236}">
              <a16:creationId xmlns:a16="http://schemas.microsoft.com/office/drawing/2014/main" id="{00000000-0008-0000-0000-0000AA000000}"/>
            </a:ext>
          </a:extLst>
        </xdr:cNvPr>
        <xdr:cNvSpPr txBox="1"/>
      </xdr:nvSpPr>
      <xdr:spPr>
        <a:xfrm>
          <a:off x="13836727" y="5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146649</xdr:rowOff>
    </xdr:from>
    <xdr:ext cx="469744" cy="259045"/>
    <xdr:sp macro="" textlink="">
      <xdr:nvSpPr>
        <xdr:cNvPr id="171" name="n_2mainValue債務償還比率">
          <a:extLst>
            <a:ext uri="{FF2B5EF4-FFF2-40B4-BE49-F238E27FC236}">
              <a16:creationId xmlns:a16="http://schemas.microsoft.com/office/drawing/2014/main" id="{00000000-0008-0000-0000-0000AB000000}"/>
            </a:ext>
          </a:extLst>
        </xdr:cNvPr>
        <xdr:cNvSpPr txBox="1"/>
      </xdr:nvSpPr>
      <xdr:spPr>
        <a:xfrm>
          <a:off x="13087427" y="554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151507</xdr:rowOff>
    </xdr:from>
    <xdr:ext cx="469744" cy="259045"/>
    <xdr:sp macro="" textlink="">
      <xdr:nvSpPr>
        <xdr:cNvPr id="172" name="n_3mainValue債務償還比率">
          <a:extLst>
            <a:ext uri="{FF2B5EF4-FFF2-40B4-BE49-F238E27FC236}">
              <a16:creationId xmlns:a16="http://schemas.microsoft.com/office/drawing/2014/main" id="{00000000-0008-0000-0000-0000AC000000}"/>
            </a:ext>
          </a:extLst>
        </xdr:cNvPr>
        <xdr:cNvSpPr txBox="1"/>
      </xdr:nvSpPr>
      <xdr:spPr>
        <a:xfrm>
          <a:off x="12325427" y="555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64798</xdr:rowOff>
    </xdr:from>
    <xdr:ext cx="469744" cy="259045"/>
    <xdr:sp macro="" textlink="">
      <xdr:nvSpPr>
        <xdr:cNvPr id="173" name="n_4mainValue債務償還比率">
          <a:extLst>
            <a:ext uri="{FF2B5EF4-FFF2-40B4-BE49-F238E27FC236}">
              <a16:creationId xmlns:a16="http://schemas.microsoft.com/office/drawing/2014/main" id="{00000000-0008-0000-0000-0000AD000000}"/>
            </a:ext>
          </a:extLst>
        </xdr:cNvPr>
        <xdr:cNvSpPr txBox="1"/>
      </xdr:nvSpPr>
      <xdr:spPr>
        <a:xfrm>
          <a:off x="11563427" y="563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4" name="正方形/長方形 173">
          <a:extLst>
            <a:ext uri="{FF2B5EF4-FFF2-40B4-BE49-F238E27FC236}">
              <a16:creationId xmlns:a16="http://schemas.microsoft.com/office/drawing/2014/main" id="{00000000-0008-0000-0000-0000A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5" name="正方形/長方形 174">
          <a:extLst>
            <a:ext uri="{FF2B5EF4-FFF2-40B4-BE49-F238E27FC236}">
              <a16:creationId xmlns:a16="http://schemas.microsoft.com/office/drawing/2014/main" id="{00000000-0008-0000-0000-0000AF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48,624
47,781
668.64
38,887,528
36,711,101
2,060,328
22,305,160
41,004,028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70166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6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46355</xdr:rowOff>
    </xdr:from>
    <xdr:to>
      <xdr:col>10</xdr:col>
      <xdr:colOff>165100</xdr:colOff>
      <xdr:row>37</xdr:row>
      <xdr:rowOff>147955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158750</xdr:rowOff>
    </xdr:from>
    <xdr:to>
      <xdr:col>6</xdr:col>
      <xdr:colOff>38100</xdr:colOff>
      <xdr:row>37</xdr:row>
      <xdr:rowOff>88900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124460</xdr:rowOff>
    </xdr:from>
    <xdr:to>
      <xdr:col>24</xdr:col>
      <xdr:colOff>114300</xdr:colOff>
      <xdr:row>39</xdr:row>
      <xdr:rowOff>54610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102887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99695</xdr:rowOff>
    </xdr:from>
    <xdr:to>
      <xdr:col>20</xdr:col>
      <xdr:colOff>38100</xdr:colOff>
      <xdr:row>39</xdr:row>
      <xdr:rowOff>29845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150495</xdr:rowOff>
    </xdr:from>
    <xdr:to>
      <xdr:col>24</xdr:col>
      <xdr:colOff>63500</xdr:colOff>
      <xdr:row>39</xdr:row>
      <xdr:rowOff>3810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66559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73025</xdr:rowOff>
    </xdr:from>
    <xdr:to>
      <xdr:col>15</xdr:col>
      <xdr:colOff>101600</xdr:colOff>
      <xdr:row>39</xdr:row>
      <xdr:rowOff>3175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123825</xdr:rowOff>
    </xdr:from>
    <xdr:to>
      <xdr:col>19</xdr:col>
      <xdr:colOff>177800</xdr:colOff>
      <xdr:row>38</xdr:row>
      <xdr:rowOff>150495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6389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42545</xdr:rowOff>
    </xdr:from>
    <xdr:to>
      <xdr:col>10</xdr:col>
      <xdr:colOff>165100</xdr:colOff>
      <xdr:row>38</xdr:row>
      <xdr:rowOff>144145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93345</xdr:rowOff>
    </xdr:from>
    <xdr:to>
      <xdr:col>15</xdr:col>
      <xdr:colOff>50800</xdr:colOff>
      <xdr:row>38</xdr:row>
      <xdr:rowOff>123825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6084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13970</xdr:rowOff>
    </xdr:from>
    <xdr:to>
      <xdr:col>6</xdr:col>
      <xdr:colOff>38100</xdr:colOff>
      <xdr:row>38</xdr:row>
      <xdr:rowOff>115570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64770</xdr:rowOff>
    </xdr:from>
    <xdr:to>
      <xdr:col>10</xdr:col>
      <xdr:colOff>114300</xdr:colOff>
      <xdr:row>38</xdr:row>
      <xdr:rowOff>93345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5798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67327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34942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164482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105427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20972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165752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135272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106697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1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flipV="1">
          <a:off x="10476865" y="5793551"/>
          <a:ext cx="0" cy="1363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7" name="【道路】&#10;一人当たり延長最小値テキスト">
          <a:extLst>
            <a:ext uri="{FF2B5EF4-FFF2-40B4-BE49-F238E27FC236}">
              <a16:creationId xmlns:a16="http://schemas.microsoft.com/office/drawing/2014/main" id="{00000000-0008-0000-0100-000075000000}"/>
            </a:ext>
          </a:extLst>
        </xdr:cNvPr>
        <xdr:cNvSpPr txBox="1"/>
      </xdr:nvSpPr>
      <xdr:spPr>
        <a:xfrm>
          <a:off x="10515600" y="716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715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9" name="【道路】&#10;一人当たり延長最大値テキスト">
          <a:extLst>
            <a:ext uri="{FF2B5EF4-FFF2-40B4-BE49-F238E27FC236}">
              <a16:creationId xmlns:a16="http://schemas.microsoft.com/office/drawing/2014/main" id="{00000000-0008-0000-0100-000077000000}"/>
            </a:ext>
          </a:extLst>
        </xdr:cNvPr>
        <xdr:cNvSpPr txBox="1"/>
      </xdr:nvSpPr>
      <xdr:spPr>
        <a:xfrm>
          <a:off x="10515600" y="55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a:off x="10388600" y="579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105194</xdr:rowOff>
    </xdr:from>
    <xdr:ext cx="534377" cy="259045"/>
    <xdr:sp macro="" textlink="">
      <xdr:nvSpPr>
        <xdr:cNvPr id="121" name="【道路】&#10;一人当たり延長平均値テキスト">
          <a:extLst>
            <a:ext uri="{FF2B5EF4-FFF2-40B4-BE49-F238E27FC236}">
              <a16:creationId xmlns:a16="http://schemas.microsoft.com/office/drawing/2014/main" id="{00000000-0008-0000-0100-000079000000}"/>
            </a:ext>
          </a:extLst>
        </xdr:cNvPr>
        <xdr:cNvSpPr txBox="1"/>
      </xdr:nvSpPr>
      <xdr:spPr>
        <a:xfrm>
          <a:off x="10515600" y="662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10426700" y="66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9588500" y="667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112007</xdr:rowOff>
    </xdr:from>
    <xdr:to>
      <xdr:col>46</xdr:col>
      <xdr:colOff>38100</xdr:colOff>
      <xdr:row>40</xdr:row>
      <xdr:rowOff>42157</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8699500" y="67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117264</xdr:rowOff>
    </xdr:from>
    <xdr:to>
      <xdr:col>41</xdr:col>
      <xdr:colOff>101600</xdr:colOff>
      <xdr:row>40</xdr:row>
      <xdr:rowOff>47414</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7810500" y="680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43852</xdr:rowOff>
    </xdr:from>
    <xdr:to>
      <xdr:col>36</xdr:col>
      <xdr:colOff>165100</xdr:colOff>
      <xdr:row>39</xdr:row>
      <xdr:rowOff>145452</xdr:rowOff>
    </xdr:to>
    <xdr:sp macro="" textlink="">
      <xdr:nvSpPr>
        <xdr:cNvPr id="126" name="フローチャート: 判断 125">
          <a:extLst>
            <a:ext uri="{FF2B5EF4-FFF2-40B4-BE49-F238E27FC236}">
              <a16:creationId xmlns:a16="http://schemas.microsoft.com/office/drawing/2014/main" id="{00000000-0008-0000-0100-00007E000000}"/>
            </a:ext>
          </a:extLst>
        </xdr:cNvPr>
        <xdr:cNvSpPr/>
      </xdr:nvSpPr>
      <xdr:spPr>
        <a:xfrm>
          <a:off x="6921500" y="673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5708</xdr:rowOff>
    </xdr:from>
    <xdr:to>
      <xdr:col>55</xdr:col>
      <xdr:colOff>50800</xdr:colOff>
      <xdr:row>35</xdr:row>
      <xdr:rowOff>107308</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10426700" y="600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28585</xdr:rowOff>
    </xdr:from>
    <xdr:ext cx="534377" cy="259045"/>
    <xdr:sp macro="" textlink="">
      <xdr:nvSpPr>
        <xdr:cNvPr id="133" name="【道路】&#10;一人当たり延長該当値テキスト">
          <a:extLst>
            <a:ext uri="{FF2B5EF4-FFF2-40B4-BE49-F238E27FC236}">
              <a16:creationId xmlns:a16="http://schemas.microsoft.com/office/drawing/2014/main" id="{00000000-0008-0000-0100-000085000000}"/>
            </a:ext>
          </a:extLst>
        </xdr:cNvPr>
        <xdr:cNvSpPr txBox="1"/>
      </xdr:nvSpPr>
      <xdr:spPr>
        <a:xfrm>
          <a:off x="10515600" y="585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27196</xdr:rowOff>
    </xdr:from>
    <xdr:to>
      <xdr:col>50</xdr:col>
      <xdr:colOff>165100</xdr:colOff>
      <xdr:row>35</xdr:row>
      <xdr:rowOff>128796</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9588500" y="602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56508</xdr:rowOff>
    </xdr:from>
    <xdr:to>
      <xdr:col>55</xdr:col>
      <xdr:colOff>0</xdr:colOff>
      <xdr:row>35</xdr:row>
      <xdr:rowOff>77996</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9639300" y="6057258"/>
          <a:ext cx="8382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48978</xdr:rowOff>
    </xdr:from>
    <xdr:to>
      <xdr:col>46</xdr:col>
      <xdr:colOff>38100</xdr:colOff>
      <xdr:row>35</xdr:row>
      <xdr:rowOff>150578</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8699500" y="604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77996</xdr:rowOff>
    </xdr:from>
    <xdr:to>
      <xdr:col>50</xdr:col>
      <xdr:colOff>114300</xdr:colOff>
      <xdr:row>35</xdr:row>
      <xdr:rowOff>99778</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8750300" y="6078746"/>
          <a:ext cx="889000" cy="2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65960</xdr:rowOff>
    </xdr:from>
    <xdr:to>
      <xdr:col>41</xdr:col>
      <xdr:colOff>101600</xdr:colOff>
      <xdr:row>35</xdr:row>
      <xdr:rowOff>167560</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7810500" y="606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99778</xdr:rowOff>
    </xdr:from>
    <xdr:to>
      <xdr:col>45</xdr:col>
      <xdr:colOff>177800</xdr:colOff>
      <xdr:row>35</xdr:row>
      <xdr:rowOff>116760</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7861300" y="6100528"/>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82746</xdr:rowOff>
    </xdr:from>
    <xdr:to>
      <xdr:col>36</xdr:col>
      <xdr:colOff>165100</xdr:colOff>
      <xdr:row>36</xdr:row>
      <xdr:rowOff>12896</xdr:rowOff>
    </xdr:to>
    <xdr:sp macro="" textlink="">
      <xdr:nvSpPr>
        <xdr:cNvPr id="140" name="楕円 139">
          <a:extLst>
            <a:ext uri="{FF2B5EF4-FFF2-40B4-BE49-F238E27FC236}">
              <a16:creationId xmlns:a16="http://schemas.microsoft.com/office/drawing/2014/main" id="{00000000-0008-0000-0100-00008C000000}"/>
            </a:ext>
          </a:extLst>
        </xdr:cNvPr>
        <xdr:cNvSpPr/>
      </xdr:nvSpPr>
      <xdr:spPr>
        <a:xfrm>
          <a:off x="6921500" y="608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116760</xdr:rowOff>
    </xdr:from>
    <xdr:to>
      <xdr:col>41</xdr:col>
      <xdr:colOff>50800</xdr:colOff>
      <xdr:row>35</xdr:row>
      <xdr:rowOff>133546</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flipV="1">
          <a:off x="6972300" y="6117510"/>
          <a:ext cx="889000" cy="1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77730</xdr:rowOff>
    </xdr:from>
    <xdr:ext cx="534377" cy="259045"/>
    <xdr:sp macro="" textlink="">
      <xdr:nvSpPr>
        <xdr:cNvPr id="142" name="n_1aveValue【道路】&#10;一人当たり延長">
          <a:extLst>
            <a:ext uri="{FF2B5EF4-FFF2-40B4-BE49-F238E27FC236}">
              <a16:creationId xmlns:a16="http://schemas.microsoft.com/office/drawing/2014/main" id="{00000000-0008-0000-0100-00008E000000}"/>
            </a:ext>
          </a:extLst>
        </xdr:cNvPr>
        <xdr:cNvSpPr txBox="1"/>
      </xdr:nvSpPr>
      <xdr:spPr>
        <a:xfrm>
          <a:off x="9359411" y="676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33284</xdr:rowOff>
    </xdr:from>
    <xdr:ext cx="534377" cy="259045"/>
    <xdr:sp macro="" textlink="">
      <xdr:nvSpPr>
        <xdr:cNvPr id="143" name="n_2aveValue【道路】&#10;一人当たり延長">
          <a:extLst>
            <a:ext uri="{FF2B5EF4-FFF2-40B4-BE49-F238E27FC236}">
              <a16:creationId xmlns:a16="http://schemas.microsoft.com/office/drawing/2014/main" id="{00000000-0008-0000-0100-00008F000000}"/>
            </a:ext>
          </a:extLst>
        </xdr:cNvPr>
        <xdr:cNvSpPr txBox="1"/>
      </xdr:nvSpPr>
      <xdr:spPr>
        <a:xfrm>
          <a:off x="8483111" y="689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38541</xdr:rowOff>
    </xdr:from>
    <xdr:ext cx="534377" cy="259045"/>
    <xdr:sp macro="" textlink="">
      <xdr:nvSpPr>
        <xdr:cNvPr id="144" name="n_3aveValue【道路】&#10;一人当たり延長">
          <a:extLst>
            <a:ext uri="{FF2B5EF4-FFF2-40B4-BE49-F238E27FC236}">
              <a16:creationId xmlns:a16="http://schemas.microsoft.com/office/drawing/2014/main" id="{00000000-0008-0000-0100-000090000000}"/>
            </a:ext>
          </a:extLst>
        </xdr:cNvPr>
        <xdr:cNvSpPr txBox="1"/>
      </xdr:nvSpPr>
      <xdr:spPr>
        <a:xfrm>
          <a:off x="7594111" y="689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136579</xdr:rowOff>
    </xdr:from>
    <xdr:ext cx="534377" cy="259045"/>
    <xdr:sp macro="" textlink="">
      <xdr:nvSpPr>
        <xdr:cNvPr id="145" name="n_4aveValue【道路】&#10;一人当たり延長">
          <a:extLst>
            <a:ext uri="{FF2B5EF4-FFF2-40B4-BE49-F238E27FC236}">
              <a16:creationId xmlns:a16="http://schemas.microsoft.com/office/drawing/2014/main" id="{00000000-0008-0000-0100-000091000000}"/>
            </a:ext>
          </a:extLst>
        </xdr:cNvPr>
        <xdr:cNvSpPr txBox="1"/>
      </xdr:nvSpPr>
      <xdr:spPr>
        <a:xfrm>
          <a:off x="6705111" y="682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145323</xdr:rowOff>
    </xdr:from>
    <xdr:ext cx="534377" cy="259045"/>
    <xdr:sp macro="" textlink="">
      <xdr:nvSpPr>
        <xdr:cNvPr id="146" name="n_1mainValue【道路】&#10;一人当たり延長">
          <a:extLst>
            <a:ext uri="{FF2B5EF4-FFF2-40B4-BE49-F238E27FC236}">
              <a16:creationId xmlns:a16="http://schemas.microsoft.com/office/drawing/2014/main" id="{00000000-0008-0000-0100-000092000000}"/>
            </a:ext>
          </a:extLst>
        </xdr:cNvPr>
        <xdr:cNvSpPr txBox="1"/>
      </xdr:nvSpPr>
      <xdr:spPr>
        <a:xfrm>
          <a:off x="9359411" y="580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167105</xdr:rowOff>
    </xdr:from>
    <xdr:ext cx="534377" cy="259045"/>
    <xdr:sp macro="" textlink="">
      <xdr:nvSpPr>
        <xdr:cNvPr id="147" name="n_2mainValue【道路】&#10;一人当たり延長">
          <a:extLst>
            <a:ext uri="{FF2B5EF4-FFF2-40B4-BE49-F238E27FC236}">
              <a16:creationId xmlns:a16="http://schemas.microsoft.com/office/drawing/2014/main" id="{00000000-0008-0000-0100-000093000000}"/>
            </a:ext>
          </a:extLst>
        </xdr:cNvPr>
        <xdr:cNvSpPr txBox="1"/>
      </xdr:nvSpPr>
      <xdr:spPr>
        <a:xfrm>
          <a:off x="8483111" y="582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12637</xdr:rowOff>
    </xdr:from>
    <xdr:ext cx="534377" cy="259045"/>
    <xdr:sp macro="" textlink="">
      <xdr:nvSpPr>
        <xdr:cNvPr id="148" name="n_3mainValue【道路】&#10;一人当たり延長">
          <a:extLst>
            <a:ext uri="{FF2B5EF4-FFF2-40B4-BE49-F238E27FC236}">
              <a16:creationId xmlns:a16="http://schemas.microsoft.com/office/drawing/2014/main" id="{00000000-0008-0000-0100-000094000000}"/>
            </a:ext>
          </a:extLst>
        </xdr:cNvPr>
        <xdr:cNvSpPr txBox="1"/>
      </xdr:nvSpPr>
      <xdr:spPr>
        <a:xfrm>
          <a:off x="7594111" y="584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29423</xdr:rowOff>
    </xdr:from>
    <xdr:ext cx="534377" cy="259045"/>
    <xdr:sp macro="" textlink="">
      <xdr:nvSpPr>
        <xdr:cNvPr id="149" name="n_4mainValue【道路】&#10;一人当たり延長">
          <a:extLst>
            <a:ext uri="{FF2B5EF4-FFF2-40B4-BE49-F238E27FC236}">
              <a16:creationId xmlns:a16="http://schemas.microsoft.com/office/drawing/2014/main" id="{00000000-0008-0000-0100-000095000000}"/>
            </a:ext>
          </a:extLst>
        </xdr:cNvPr>
        <xdr:cNvSpPr txBox="1"/>
      </xdr:nvSpPr>
      <xdr:spPr>
        <a:xfrm>
          <a:off x="6705111" y="585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00000000-0008-0000-0100-0000A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flipV="1">
          <a:off x="4634865" y="9650185"/>
          <a:ext cx="0" cy="1376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00000000-0008-0000-0100-0000B0000000}"/>
            </a:ext>
          </a:extLst>
        </xdr:cNvPr>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00000000-0008-0000-0100-0000B2000000}"/>
            </a:ext>
          </a:extLst>
        </xdr:cNvPr>
        <xdr:cNvSpPr txBox="1"/>
      </xdr:nvSpPr>
      <xdr:spPr>
        <a:xfrm>
          <a:off x="4673600" y="942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a:off x="4546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6004</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00000000-0008-0000-0100-0000B4000000}"/>
            </a:ext>
          </a:extLst>
        </xdr:cNvPr>
        <xdr:cNvSpPr txBox="1"/>
      </xdr:nvSpPr>
      <xdr:spPr>
        <a:xfrm>
          <a:off x="4673600" y="104644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4584700" y="1048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968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5" name="フローチャート: 判断 184">
          <a:extLst>
            <a:ext uri="{FF2B5EF4-FFF2-40B4-BE49-F238E27FC236}">
              <a16:creationId xmlns:a16="http://schemas.microsoft.com/office/drawing/2014/main" id="{00000000-0008-0000-0100-0000B9000000}"/>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141877</xdr:rowOff>
    </xdr:from>
    <xdr:to>
      <xdr:col>24</xdr:col>
      <xdr:colOff>114300</xdr:colOff>
      <xdr:row>61</xdr:row>
      <xdr:rowOff>72027</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45847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164754</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00000000-0008-0000-0100-0000C0000000}"/>
            </a:ext>
          </a:extLst>
        </xdr:cNvPr>
        <xdr:cNvSpPr txBox="1"/>
      </xdr:nvSpPr>
      <xdr:spPr>
        <a:xfrm>
          <a:off x="4673600" y="10280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122283</xdr:rowOff>
    </xdr:from>
    <xdr:to>
      <xdr:col>20</xdr:col>
      <xdr:colOff>38100</xdr:colOff>
      <xdr:row>61</xdr:row>
      <xdr:rowOff>52433</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3746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1633</xdr:rowOff>
    </xdr:from>
    <xdr:to>
      <xdr:col>24</xdr:col>
      <xdr:colOff>63500</xdr:colOff>
      <xdr:row>61</xdr:row>
      <xdr:rowOff>21227</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3797300" y="1046008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99423</xdr:rowOff>
    </xdr:from>
    <xdr:to>
      <xdr:col>15</xdr:col>
      <xdr:colOff>101600</xdr:colOff>
      <xdr:row>61</xdr:row>
      <xdr:rowOff>29573</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2857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150223</xdr:rowOff>
    </xdr:from>
    <xdr:to>
      <xdr:col>19</xdr:col>
      <xdr:colOff>177800</xdr:colOff>
      <xdr:row>61</xdr:row>
      <xdr:rowOff>1633</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908300" y="1043722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78196</xdr:rowOff>
    </xdr:from>
    <xdr:to>
      <xdr:col>10</xdr:col>
      <xdr:colOff>165100</xdr:colOff>
      <xdr:row>61</xdr:row>
      <xdr:rowOff>8346</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9685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128996</xdr:rowOff>
    </xdr:from>
    <xdr:to>
      <xdr:col>15</xdr:col>
      <xdr:colOff>50800</xdr:colOff>
      <xdr:row>60</xdr:row>
      <xdr:rowOff>150223</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2019300" y="1041599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55335</xdr:rowOff>
    </xdr:from>
    <xdr:to>
      <xdr:col>6</xdr:col>
      <xdr:colOff>38100</xdr:colOff>
      <xdr:row>60</xdr:row>
      <xdr:rowOff>156935</xdr:rowOff>
    </xdr:to>
    <xdr:sp macro="" textlink="">
      <xdr:nvSpPr>
        <xdr:cNvPr id="199" name="楕円 198">
          <a:extLst>
            <a:ext uri="{FF2B5EF4-FFF2-40B4-BE49-F238E27FC236}">
              <a16:creationId xmlns:a16="http://schemas.microsoft.com/office/drawing/2014/main" id="{00000000-0008-0000-0100-0000C7000000}"/>
            </a:ext>
          </a:extLst>
        </xdr:cNvPr>
        <xdr:cNvSpPr/>
      </xdr:nvSpPr>
      <xdr:spPr>
        <a:xfrm>
          <a:off x="10795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106135</xdr:rowOff>
    </xdr:from>
    <xdr:to>
      <xdr:col>10</xdr:col>
      <xdr:colOff>114300</xdr:colOff>
      <xdr:row>60</xdr:row>
      <xdr:rowOff>128996</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a:off x="1130300" y="1039313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115405</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15801</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68960</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35820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46100</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2705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24873</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1816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2012</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00000000-0008-0000-0100-0000D0000000}"/>
            </a:ext>
          </a:extLst>
        </xdr:cNvPr>
        <xdr:cNvSpPr txBox="1"/>
      </xdr:nvSpPr>
      <xdr:spPr>
        <a:xfrm>
          <a:off x="927744" y="1011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1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a:extLst>
            <a:ext uri="{FF2B5EF4-FFF2-40B4-BE49-F238E27FC236}">
              <a16:creationId xmlns:a16="http://schemas.microsoft.com/office/drawing/2014/main" id="{00000000-0008-0000-0100-0000E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flipV="1">
          <a:off x="10476865" y="9566559"/>
          <a:ext cx="0" cy="152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a:extLst>
            <a:ext uri="{FF2B5EF4-FFF2-40B4-BE49-F238E27FC236}">
              <a16:creationId xmlns:a16="http://schemas.microsoft.com/office/drawing/2014/main" id="{00000000-0008-0000-0100-0000EB000000}"/>
            </a:ext>
          </a:extLst>
        </xdr:cNvPr>
        <xdr:cNvSpPr txBox="1"/>
      </xdr:nvSpPr>
      <xdr:spPr>
        <a:xfrm>
          <a:off x="10515600" y="110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10388600" y="1108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a:extLst>
            <a:ext uri="{FF2B5EF4-FFF2-40B4-BE49-F238E27FC236}">
              <a16:creationId xmlns:a16="http://schemas.microsoft.com/office/drawing/2014/main" id="{00000000-0008-0000-0100-0000ED000000}"/>
            </a:ext>
          </a:extLst>
        </xdr:cNvPr>
        <xdr:cNvSpPr txBox="1"/>
      </xdr:nvSpPr>
      <xdr:spPr>
        <a:xfrm>
          <a:off x="10515600" y="934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a:extLst>
            <a:ext uri="{FF2B5EF4-FFF2-40B4-BE49-F238E27FC236}">
              <a16:creationId xmlns:a16="http://schemas.microsoft.com/office/drawing/2014/main" id="{00000000-0008-0000-0100-0000EE000000}"/>
            </a:ext>
          </a:extLst>
        </xdr:cNvPr>
        <xdr:cNvCxnSpPr/>
      </xdr:nvCxnSpPr>
      <xdr:spPr>
        <a:xfrm>
          <a:off x="10388600" y="956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81073</xdr:rowOff>
    </xdr:from>
    <xdr:ext cx="599010" cy="259045"/>
    <xdr:sp macro="" textlink="">
      <xdr:nvSpPr>
        <xdr:cNvPr id="239" name="【橋りょう・トンネル】&#10;一人当たり有形固定資産（償却資産）額平均値テキスト">
          <a:extLst>
            <a:ext uri="{FF2B5EF4-FFF2-40B4-BE49-F238E27FC236}">
              <a16:creationId xmlns:a16="http://schemas.microsoft.com/office/drawing/2014/main" id="{00000000-0008-0000-0100-0000EF000000}"/>
            </a:ext>
          </a:extLst>
        </xdr:cNvPr>
        <xdr:cNvSpPr txBox="1"/>
      </xdr:nvSpPr>
      <xdr:spPr>
        <a:xfrm>
          <a:off x="10515600" y="10539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10426700" y="1056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9588500" y="1061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94501</xdr:rowOff>
    </xdr:from>
    <xdr:to>
      <xdr:col>46</xdr:col>
      <xdr:colOff>38100</xdr:colOff>
      <xdr:row>63</xdr:row>
      <xdr:rowOff>24651</xdr:rowOff>
    </xdr:to>
    <xdr:sp macro="" textlink="">
      <xdr:nvSpPr>
        <xdr:cNvPr id="242" name="フローチャート: 判断 241">
          <a:extLst>
            <a:ext uri="{FF2B5EF4-FFF2-40B4-BE49-F238E27FC236}">
              <a16:creationId xmlns:a16="http://schemas.microsoft.com/office/drawing/2014/main" id="{00000000-0008-0000-0100-0000F2000000}"/>
            </a:ext>
          </a:extLst>
        </xdr:cNvPr>
        <xdr:cNvSpPr/>
      </xdr:nvSpPr>
      <xdr:spPr>
        <a:xfrm>
          <a:off x="8699500" y="107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96634</xdr:rowOff>
    </xdr:from>
    <xdr:to>
      <xdr:col>41</xdr:col>
      <xdr:colOff>101600</xdr:colOff>
      <xdr:row>63</xdr:row>
      <xdr:rowOff>26784</xdr:rowOff>
    </xdr:to>
    <xdr:sp macro="" textlink="">
      <xdr:nvSpPr>
        <xdr:cNvPr id="243" name="フローチャート: 判断 242">
          <a:extLst>
            <a:ext uri="{FF2B5EF4-FFF2-40B4-BE49-F238E27FC236}">
              <a16:creationId xmlns:a16="http://schemas.microsoft.com/office/drawing/2014/main" id="{00000000-0008-0000-0100-0000F3000000}"/>
            </a:ext>
          </a:extLst>
        </xdr:cNvPr>
        <xdr:cNvSpPr/>
      </xdr:nvSpPr>
      <xdr:spPr>
        <a:xfrm>
          <a:off x="7810500" y="1072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103911</xdr:rowOff>
    </xdr:from>
    <xdr:to>
      <xdr:col>36</xdr:col>
      <xdr:colOff>165100</xdr:colOff>
      <xdr:row>63</xdr:row>
      <xdr:rowOff>34061</xdr:rowOff>
    </xdr:to>
    <xdr:sp macro="" textlink="">
      <xdr:nvSpPr>
        <xdr:cNvPr id="244" name="フローチャート: 判断 243">
          <a:extLst>
            <a:ext uri="{FF2B5EF4-FFF2-40B4-BE49-F238E27FC236}">
              <a16:creationId xmlns:a16="http://schemas.microsoft.com/office/drawing/2014/main" id="{00000000-0008-0000-0100-0000F4000000}"/>
            </a:ext>
          </a:extLst>
        </xdr:cNvPr>
        <xdr:cNvSpPr/>
      </xdr:nvSpPr>
      <xdr:spPr>
        <a:xfrm>
          <a:off x="6921500" y="1073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103957</xdr:rowOff>
    </xdr:from>
    <xdr:to>
      <xdr:col>55</xdr:col>
      <xdr:colOff>50800</xdr:colOff>
      <xdr:row>59</xdr:row>
      <xdr:rowOff>34107</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10426700" y="1004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126834</xdr:rowOff>
    </xdr:from>
    <xdr:ext cx="599010" cy="259045"/>
    <xdr:sp macro="" textlink="">
      <xdr:nvSpPr>
        <xdr:cNvPr id="251" name="【橋りょう・トンネル】&#10;一人当たり有形固定資産（償却資産）額該当値テキスト">
          <a:extLst>
            <a:ext uri="{FF2B5EF4-FFF2-40B4-BE49-F238E27FC236}">
              <a16:creationId xmlns:a16="http://schemas.microsoft.com/office/drawing/2014/main" id="{00000000-0008-0000-0100-0000FB000000}"/>
            </a:ext>
          </a:extLst>
        </xdr:cNvPr>
        <xdr:cNvSpPr txBox="1"/>
      </xdr:nvSpPr>
      <xdr:spPr>
        <a:xfrm>
          <a:off x="10515600" y="9899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124543</xdr:rowOff>
    </xdr:from>
    <xdr:to>
      <xdr:col>50</xdr:col>
      <xdr:colOff>165100</xdr:colOff>
      <xdr:row>59</xdr:row>
      <xdr:rowOff>54693</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9588500" y="100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154757</xdr:rowOff>
    </xdr:from>
    <xdr:to>
      <xdr:col>55</xdr:col>
      <xdr:colOff>0</xdr:colOff>
      <xdr:row>59</xdr:row>
      <xdr:rowOff>3893</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9639300" y="10098857"/>
          <a:ext cx="838200" cy="2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141515</xdr:rowOff>
    </xdr:from>
    <xdr:to>
      <xdr:col>46</xdr:col>
      <xdr:colOff>38100</xdr:colOff>
      <xdr:row>59</xdr:row>
      <xdr:rowOff>71665</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86995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3893</xdr:rowOff>
    </xdr:from>
    <xdr:to>
      <xdr:col>50</xdr:col>
      <xdr:colOff>114300</xdr:colOff>
      <xdr:row>59</xdr:row>
      <xdr:rowOff>20865</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8750300" y="10119443"/>
          <a:ext cx="889000" cy="1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156717</xdr:rowOff>
    </xdr:from>
    <xdr:to>
      <xdr:col>41</xdr:col>
      <xdr:colOff>101600</xdr:colOff>
      <xdr:row>59</xdr:row>
      <xdr:rowOff>86867</xdr:rowOff>
    </xdr:to>
    <xdr:sp macro="" textlink="">
      <xdr:nvSpPr>
        <xdr:cNvPr id="256" name="楕円 255">
          <a:extLst>
            <a:ext uri="{FF2B5EF4-FFF2-40B4-BE49-F238E27FC236}">
              <a16:creationId xmlns:a16="http://schemas.microsoft.com/office/drawing/2014/main" id="{00000000-0008-0000-0100-000000010000}"/>
            </a:ext>
          </a:extLst>
        </xdr:cNvPr>
        <xdr:cNvSpPr/>
      </xdr:nvSpPr>
      <xdr:spPr>
        <a:xfrm>
          <a:off x="7810500" y="1010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20865</xdr:rowOff>
    </xdr:from>
    <xdr:to>
      <xdr:col>45</xdr:col>
      <xdr:colOff>177800</xdr:colOff>
      <xdr:row>59</xdr:row>
      <xdr:rowOff>36067</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flipV="1">
          <a:off x="7861300" y="10136415"/>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965</xdr:rowOff>
    </xdr:from>
    <xdr:to>
      <xdr:col>36</xdr:col>
      <xdr:colOff>165100</xdr:colOff>
      <xdr:row>59</xdr:row>
      <xdr:rowOff>102565</xdr:rowOff>
    </xdr:to>
    <xdr:sp macro="" textlink="">
      <xdr:nvSpPr>
        <xdr:cNvPr id="258" name="楕円 257">
          <a:extLst>
            <a:ext uri="{FF2B5EF4-FFF2-40B4-BE49-F238E27FC236}">
              <a16:creationId xmlns:a16="http://schemas.microsoft.com/office/drawing/2014/main" id="{00000000-0008-0000-0100-000002010000}"/>
            </a:ext>
          </a:extLst>
        </xdr:cNvPr>
        <xdr:cNvSpPr/>
      </xdr:nvSpPr>
      <xdr:spPr>
        <a:xfrm>
          <a:off x="6921500" y="1011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36067</xdr:rowOff>
    </xdr:from>
    <xdr:to>
      <xdr:col>41</xdr:col>
      <xdr:colOff>50800</xdr:colOff>
      <xdr:row>59</xdr:row>
      <xdr:rowOff>51765</xdr:rowOff>
    </xdr:to>
    <xdr:cxnSp macro="">
      <xdr:nvCxnSpPr>
        <xdr:cNvPr id="259" name="直線コネクタ 258">
          <a:extLst>
            <a:ext uri="{FF2B5EF4-FFF2-40B4-BE49-F238E27FC236}">
              <a16:creationId xmlns:a16="http://schemas.microsoft.com/office/drawing/2014/main" id="{00000000-0008-0000-0100-000003010000}"/>
            </a:ext>
          </a:extLst>
        </xdr:cNvPr>
        <xdr:cNvCxnSpPr/>
      </xdr:nvCxnSpPr>
      <xdr:spPr>
        <a:xfrm flipV="1">
          <a:off x="6972300" y="10151617"/>
          <a:ext cx="889000" cy="1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74996</xdr:rowOff>
    </xdr:from>
    <xdr:ext cx="599010" cy="259045"/>
    <xdr:sp macro="" textlink="">
      <xdr:nvSpPr>
        <xdr:cNvPr id="260" name="n_1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327095" y="1070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15778</xdr:rowOff>
    </xdr:from>
    <xdr:ext cx="599010" cy="259045"/>
    <xdr:sp macro="" textlink="">
      <xdr:nvSpPr>
        <xdr:cNvPr id="261" name="n_2ave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450795" y="10817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17911</xdr:rowOff>
    </xdr:from>
    <xdr:ext cx="599010" cy="259045"/>
    <xdr:sp macro="" textlink="">
      <xdr:nvSpPr>
        <xdr:cNvPr id="262" name="n_3ave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561795" y="10819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25188</xdr:rowOff>
    </xdr:from>
    <xdr:ext cx="599010" cy="259045"/>
    <xdr:sp macro="" textlink="">
      <xdr:nvSpPr>
        <xdr:cNvPr id="263" name="n_4ave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672795" y="1082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71220</xdr:rowOff>
    </xdr:from>
    <xdr:ext cx="599010" cy="259045"/>
    <xdr:sp macro="" textlink="">
      <xdr:nvSpPr>
        <xdr:cNvPr id="264" name="n_1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9327095" y="9843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88192</xdr:rowOff>
    </xdr:from>
    <xdr:ext cx="599010" cy="259045"/>
    <xdr:sp macro="" textlink="">
      <xdr:nvSpPr>
        <xdr:cNvPr id="265" name="n_2mainValue【橋りょう・トンネル】&#10;一人当たり有形固定資産（償却資産）額">
          <a:extLst>
            <a:ext uri="{FF2B5EF4-FFF2-40B4-BE49-F238E27FC236}">
              <a16:creationId xmlns:a16="http://schemas.microsoft.com/office/drawing/2014/main" id="{00000000-0008-0000-0100-000009010000}"/>
            </a:ext>
          </a:extLst>
        </xdr:cNvPr>
        <xdr:cNvSpPr txBox="1"/>
      </xdr:nvSpPr>
      <xdr:spPr>
        <a:xfrm>
          <a:off x="8450795" y="9860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103394</xdr:rowOff>
    </xdr:from>
    <xdr:ext cx="599010" cy="259045"/>
    <xdr:sp macro="" textlink="">
      <xdr:nvSpPr>
        <xdr:cNvPr id="266" name="n_3mainValue【橋りょう・トンネル】&#10;一人当たり有形固定資産（償却資産）額">
          <a:extLst>
            <a:ext uri="{FF2B5EF4-FFF2-40B4-BE49-F238E27FC236}">
              <a16:creationId xmlns:a16="http://schemas.microsoft.com/office/drawing/2014/main" id="{00000000-0008-0000-0100-00000A010000}"/>
            </a:ext>
          </a:extLst>
        </xdr:cNvPr>
        <xdr:cNvSpPr txBox="1"/>
      </xdr:nvSpPr>
      <xdr:spPr>
        <a:xfrm>
          <a:off x="7561795" y="9876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119092</xdr:rowOff>
    </xdr:from>
    <xdr:ext cx="599010" cy="259045"/>
    <xdr:sp macro="" textlink="">
      <xdr:nvSpPr>
        <xdr:cNvPr id="267" name="n_4mainValue【橋りょう・トンネル】&#10;一人当たり有形固定資産（償却資産）額">
          <a:extLst>
            <a:ext uri="{FF2B5EF4-FFF2-40B4-BE49-F238E27FC236}">
              <a16:creationId xmlns:a16="http://schemas.microsoft.com/office/drawing/2014/main" id="{00000000-0008-0000-0100-00000B010000}"/>
            </a:ext>
          </a:extLst>
        </xdr:cNvPr>
        <xdr:cNvSpPr txBox="1"/>
      </xdr:nvSpPr>
      <xdr:spPr>
        <a:xfrm>
          <a:off x="6672795" y="9891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a:extLst>
            <a:ext uri="{FF2B5EF4-FFF2-40B4-BE49-F238E27FC236}">
              <a16:creationId xmlns:a16="http://schemas.microsoft.com/office/drawing/2014/main" id="{00000000-0008-0000-0100-000023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flipV="1">
          <a:off x="4634865" y="1331785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a:extLst>
            <a:ext uri="{FF2B5EF4-FFF2-40B4-BE49-F238E27FC236}">
              <a16:creationId xmlns:a16="http://schemas.microsoft.com/office/drawing/2014/main" id="{00000000-0008-0000-0100-000025010000}"/>
            </a:ext>
          </a:extLst>
        </xdr:cNvPr>
        <xdr:cNvSpPr txBox="1"/>
      </xdr:nvSpPr>
      <xdr:spPr>
        <a:xfrm>
          <a:off x="4673600"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4546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a:extLst>
            <a:ext uri="{FF2B5EF4-FFF2-40B4-BE49-F238E27FC236}">
              <a16:creationId xmlns:a16="http://schemas.microsoft.com/office/drawing/2014/main" id="{00000000-0008-0000-0100-000027010000}"/>
            </a:ext>
          </a:extLst>
        </xdr:cNvPr>
        <xdr:cNvSpPr txBox="1"/>
      </xdr:nvSpPr>
      <xdr:spPr>
        <a:xfrm>
          <a:off x="4673600" y="1309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a:extLst>
            <a:ext uri="{FF2B5EF4-FFF2-40B4-BE49-F238E27FC236}">
              <a16:creationId xmlns:a16="http://schemas.microsoft.com/office/drawing/2014/main" id="{00000000-0008-0000-0100-000028010000}"/>
            </a:ext>
          </a:extLst>
        </xdr:cNvPr>
        <xdr:cNvCxnSpPr/>
      </xdr:nvCxnSpPr>
      <xdr:spPr>
        <a:xfrm>
          <a:off x="4546600" y="1331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41927</xdr:rowOff>
    </xdr:from>
    <xdr:ext cx="405111" cy="259045"/>
    <xdr:sp macro="" textlink="">
      <xdr:nvSpPr>
        <xdr:cNvPr id="297" name="【公営住宅】&#10;有形固定資産減価償却率平均値テキスト">
          <a:extLst>
            <a:ext uri="{FF2B5EF4-FFF2-40B4-BE49-F238E27FC236}">
              <a16:creationId xmlns:a16="http://schemas.microsoft.com/office/drawing/2014/main" id="{00000000-0008-0000-0100-000029010000}"/>
            </a:ext>
          </a:extLst>
        </xdr:cNvPr>
        <xdr:cNvSpPr txBox="1"/>
      </xdr:nvSpPr>
      <xdr:spPr>
        <a:xfrm>
          <a:off x="4673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3746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107314</xdr:rowOff>
    </xdr:from>
    <xdr:to>
      <xdr:col>10</xdr:col>
      <xdr:colOff>165100</xdr:colOff>
      <xdr:row>83</xdr:row>
      <xdr:rowOff>37464</xdr:rowOff>
    </xdr:to>
    <xdr:sp macro="" textlink="">
      <xdr:nvSpPr>
        <xdr:cNvPr id="301" name="フローチャート: 判断 300">
          <a:extLst>
            <a:ext uri="{FF2B5EF4-FFF2-40B4-BE49-F238E27FC236}">
              <a16:creationId xmlns:a16="http://schemas.microsoft.com/office/drawing/2014/main" id="{00000000-0008-0000-0100-00002D010000}"/>
            </a:ext>
          </a:extLst>
        </xdr:cNvPr>
        <xdr:cNvSpPr/>
      </xdr:nvSpPr>
      <xdr:spPr>
        <a:xfrm>
          <a:off x="1968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69214</xdr:rowOff>
    </xdr:from>
    <xdr:to>
      <xdr:col>6</xdr:col>
      <xdr:colOff>38100</xdr:colOff>
      <xdr:row>82</xdr:row>
      <xdr:rowOff>170814</xdr:rowOff>
    </xdr:to>
    <xdr:sp macro="" textlink="">
      <xdr:nvSpPr>
        <xdr:cNvPr id="302" name="フローチャート: 判断 301">
          <a:extLst>
            <a:ext uri="{FF2B5EF4-FFF2-40B4-BE49-F238E27FC236}">
              <a16:creationId xmlns:a16="http://schemas.microsoft.com/office/drawing/2014/main" id="{00000000-0008-0000-0100-00002E010000}"/>
            </a:ext>
          </a:extLst>
        </xdr:cNvPr>
        <xdr:cNvSpPr/>
      </xdr:nvSpPr>
      <xdr:spPr>
        <a:xfrm>
          <a:off x="1079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45847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71138</xdr:rowOff>
    </xdr:from>
    <xdr:ext cx="405111" cy="259045"/>
    <xdr:sp macro="" textlink="">
      <xdr:nvSpPr>
        <xdr:cNvPr id="309" name="【公営住宅】&#10;有形固定資産減価償却率該当値テキスト">
          <a:extLst>
            <a:ext uri="{FF2B5EF4-FFF2-40B4-BE49-F238E27FC236}">
              <a16:creationId xmlns:a16="http://schemas.microsoft.com/office/drawing/2014/main" id="{00000000-0008-0000-0100-000035010000}"/>
            </a:ext>
          </a:extLst>
        </xdr:cNvPr>
        <xdr:cNvSpPr txBox="1"/>
      </xdr:nvSpPr>
      <xdr:spPr>
        <a:xfrm>
          <a:off x="4673600"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12064</xdr:rowOff>
    </xdr:from>
    <xdr:to>
      <xdr:col>20</xdr:col>
      <xdr:colOff>38100</xdr:colOff>
      <xdr:row>82</xdr:row>
      <xdr:rowOff>113664</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3746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62864</xdr:rowOff>
    </xdr:from>
    <xdr:to>
      <xdr:col>24</xdr:col>
      <xdr:colOff>63500</xdr:colOff>
      <xdr:row>82</xdr:row>
      <xdr:rowOff>99061</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3797300" y="14121764"/>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145414</xdr:rowOff>
    </xdr:from>
    <xdr:to>
      <xdr:col>15</xdr:col>
      <xdr:colOff>101600</xdr:colOff>
      <xdr:row>82</xdr:row>
      <xdr:rowOff>75564</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2857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24764</xdr:rowOff>
    </xdr:from>
    <xdr:to>
      <xdr:col>19</xdr:col>
      <xdr:colOff>177800</xdr:colOff>
      <xdr:row>82</xdr:row>
      <xdr:rowOff>62864</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2908300" y="140836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107314</xdr:rowOff>
    </xdr:from>
    <xdr:to>
      <xdr:col>10</xdr:col>
      <xdr:colOff>165100</xdr:colOff>
      <xdr:row>82</xdr:row>
      <xdr:rowOff>37464</xdr:rowOff>
    </xdr:to>
    <xdr:sp macro="" textlink="">
      <xdr:nvSpPr>
        <xdr:cNvPr id="314" name="楕円 313">
          <a:extLst>
            <a:ext uri="{FF2B5EF4-FFF2-40B4-BE49-F238E27FC236}">
              <a16:creationId xmlns:a16="http://schemas.microsoft.com/office/drawing/2014/main" id="{00000000-0008-0000-0100-00003A010000}"/>
            </a:ext>
          </a:extLst>
        </xdr:cNvPr>
        <xdr:cNvSpPr/>
      </xdr:nvSpPr>
      <xdr:spPr>
        <a:xfrm>
          <a:off x="1968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158114</xdr:rowOff>
    </xdr:from>
    <xdr:to>
      <xdr:col>15</xdr:col>
      <xdr:colOff>50800</xdr:colOff>
      <xdr:row>82</xdr:row>
      <xdr:rowOff>24764</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2019300" y="140455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73025</xdr:rowOff>
    </xdr:from>
    <xdr:to>
      <xdr:col>6</xdr:col>
      <xdr:colOff>38100</xdr:colOff>
      <xdr:row>82</xdr:row>
      <xdr:rowOff>3175</xdr:rowOff>
    </xdr:to>
    <xdr:sp macro="" textlink="">
      <xdr:nvSpPr>
        <xdr:cNvPr id="316" name="楕円 315">
          <a:extLst>
            <a:ext uri="{FF2B5EF4-FFF2-40B4-BE49-F238E27FC236}">
              <a16:creationId xmlns:a16="http://schemas.microsoft.com/office/drawing/2014/main" id="{00000000-0008-0000-0100-00003C010000}"/>
            </a:ext>
          </a:extLst>
        </xdr:cNvPr>
        <xdr:cNvSpPr/>
      </xdr:nvSpPr>
      <xdr:spPr>
        <a:xfrm>
          <a:off x="1079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123825</xdr:rowOff>
    </xdr:from>
    <xdr:to>
      <xdr:col>10</xdr:col>
      <xdr:colOff>114300</xdr:colOff>
      <xdr:row>81</xdr:row>
      <xdr:rowOff>158114</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1130300" y="140112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121938</xdr:rowOff>
    </xdr:from>
    <xdr:ext cx="405111" cy="259045"/>
    <xdr:sp macro="" textlink="">
      <xdr:nvSpPr>
        <xdr:cNvPr id="318" name="n_1aveValue【公営住宅】&#10;有形固定資産減価償却率">
          <a:extLst>
            <a:ext uri="{FF2B5EF4-FFF2-40B4-BE49-F238E27FC236}">
              <a16:creationId xmlns:a16="http://schemas.microsoft.com/office/drawing/2014/main" id="{00000000-0008-0000-0100-00003E010000}"/>
            </a:ext>
          </a:extLst>
        </xdr:cNvPr>
        <xdr:cNvSpPr txBox="1"/>
      </xdr:nvSpPr>
      <xdr:spPr>
        <a:xfrm>
          <a:off x="35820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72407</xdr:rowOff>
    </xdr:from>
    <xdr:ext cx="405111" cy="259045"/>
    <xdr:sp macro="" textlink="">
      <xdr:nvSpPr>
        <xdr:cNvPr id="319" name="n_2aveValue【公営住宅】&#10;有形固定資産減価償却率">
          <a:extLst>
            <a:ext uri="{FF2B5EF4-FFF2-40B4-BE49-F238E27FC236}">
              <a16:creationId xmlns:a16="http://schemas.microsoft.com/office/drawing/2014/main" id="{00000000-0008-0000-0100-00003F010000}"/>
            </a:ext>
          </a:extLst>
        </xdr:cNvPr>
        <xdr:cNvSpPr txBox="1"/>
      </xdr:nvSpPr>
      <xdr:spPr>
        <a:xfrm>
          <a:off x="2705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28591</xdr:rowOff>
    </xdr:from>
    <xdr:ext cx="405111" cy="259045"/>
    <xdr:sp macro="" textlink="">
      <xdr:nvSpPr>
        <xdr:cNvPr id="320" name="n_3aveValue【公営住宅】&#10;有形固定資産減価償却率">
          <a:extLst>
            <a:ext uri="{FF2B5EF4-FFF2-40B4-BE49-F238E27FC236}">
              <a16:creationId xmlns:a16="http://schemas.microsoft.com/office/drawing/2014/main" id="{00000000-0008-0000-0100-000040010000}"/>
            </a:ext>
          </a:extLst>
        </xdr:cNvPr>
        <xdr:cNvSpPr txBox="1"/>
      </xdr:nvSpPr>
      <xdr:spPr>
        <a:xfrm>
          <a:off x="1816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161941</xdr:rowOff>
    </xdr:from>
    <xdr:ext cx="405111" cy="259045"/>
    <xdr:sp macro="" textlink="">
      <xdr:nvSpPr>
        <xdr:cNvPr id="321" name="n_4aveValue【公営住宅】&#10;有形固定資産減価償却率">
          <a:extLst>
            <a:ext uri="{FF2B5EF4-FFF2-40B4-BE49-F238E27FC236}">
              <a16:creationId xmlns:a16="http://schemas.microsoft.com/office/drawing/2014/main" id="{00000000-0008-0000-0100-000041010000}"/>
            </a:ext>
          </a:extLst>
        </xdr:cNvPr>
        <xdr:cNvSpPr txBox="1"/>
      </xdr:nvSpPr>
      <xdr:spPr>
        <a:xfrm>
          <a:off x="9277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130191</xdr:rowOff>
    </xdr:from>
    <xdr:ext cx="405111" cy="259045"/>
    <xdr:sp macro="" textlink="">
      <xdr:nvSpPr>
        <xdr:cNvPr id="322" name="n_1mainValue【公営住宅】&#10;有形固定資産減価償却率">
          <a:extLst>
            <a:ext uri="{FF2B5EF4-FFF2-40B4-BE49-F238E27FC236}">
              <a16:creationId xmlns:a16="http://schemas.microsoft.com/office/drawing/2014/main" id="{00000000-0008-0000-0100-000042010000}"/>
            </a:ext>
          </a:extLst>
        </xdr:cNvPr>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92091</xdr:rowOff>
    </xdr:from>
    <xdr:ext cx="405111" cy="259045"/>
    <xdr:sp macro="" textlink="">
      <xdr:nvSpPr>
        <xdr:cNvPr id="323" name="n_2mainValue【公営住宅】&#10;有形固定資産減価償却率">
          <a:extLst>
            <a:ext uri="{FF2B5EF4-FFF2-40B4-BE49-F238E27FC236}">
              <a16:creationId xmlns:a16="http://schemas.microsoft.com/office/drawing/2014/main" id="{00000000-0008-0000-0100-000043010000}"/>
            </a:ext>
          </a:extLst>
        </xdr:cNvPr>
        <xdr:cNvSpPr txBox="1"/>
      </xdr:nvSpPr>
      <xdr:spPr>
        <a:xfrm>
          <a:off x="2705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53991</xdr:rowOff>
    </xdr:from>
    <xdr:ext cx="405111" cy="259045"/>
    <xdr:sp macro="" textlink="">
      <xdr:nvSpPr>
        <xdr:cNvPr id="324" name="n_3mainValue【公営住宅】&#10;有形固定資産減価償却率">
          <a:extLst>
            <a:ext uri="{FF2B5EF4-FFF2-40B4-BE49-F238E27FC236}">
              <a16:creationId xmlns:a16="http://schemas.microsoft.com/office/drawing/2014/main" id="{00000000-0008-0000-0100-000044010000}"/>
            </a:ext>
          </a:extLst>
        </xdr:cNvPr>
        <xdr:cNvSpPr txBox="1"/>
      </xdr:nvSpPr>
      <xdr:spPr>
        <a:xfrm>
          <a:off x="1816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25" name="n_4mainValue【公営住宅】&#10;有形固定資産減価償却率">
          <a:extLst>
            <a:ext uri="{FF2B5EF4-FFF2-40B4-BE49-F238E27FC236}">
              <a16:creationId xmlns:a16="http://schemas.microsoft.com/office/drawing/2014/main" id="{00000000-0008-0000-0100-000045010000}"/>
            </a:ext>
          </a:extLst>
        </xdr:cNvPr>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00000000-0008-0000-0100-00004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00000000-0008-0000-0100-00004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00000000-0008-0000-0100-00005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flipV="1">
          <a:off x="10476865" y="13333095"/>
          <a:ext cx="0" cy="1493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a:extLst>
            <a:ext uri="{FF2B5EF4-FFF2-40B4-BE49-F238E27FC236}">
              <a16:creationId xmlns:a16="http://schemas.microsoft.com/office/drawing/2014/main" id="{00000000-0008-0000-0100-00005E010000}"/>
            </a:ext>
          </a:extLst>
        </xdr:cNvPr>
        <xdr:cNvSpPr txBox="1"/>
      </xdr:nvSpPr>
      <xdr:spPr>
        <a:xfrm>
          <a:off x="10515600" y="1483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03886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a:extLst>
            <a:ext uri="{FF2B5EF4-FFF2-40B4-BE49-F238E27FC236}">
              <a16:creationId xmlns:a16="http://schemas.microsoft.com/office/drawing/2014/main" id="{00000000-0008-0000-0100-000060010000}"/>
            </a:ext>
          </a:extLst>
        </xdr:cNvPr>
        <xdr:cNvSpPr txBox="1"/>
      </xdr:nvSpPr>
      <xdr:spPr>
        <a:xfrm>
          <a:off x="10515600"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a:off x="10388600" y="1333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81170</xdr:rowOff>
    </xdr:from>
    <xdr:ext cx="469744" cy="259045"/>
    <xdr:sp macro="" textlink="">
      <xdr:nvSpPr>
        <xdr:cNvPr id="354" name="【公営住宅】&#10;一人当たり面積平均値テキスト">
          <a:extLst>
            <a:ext uri="{FF2B5EF4-FFF2-40B4-BE49-F238E27FC236}">
              <a16:creationId xmlns:a16="http://schemas.microsoft.com/office/drawing/2014/main" id="{00000000-0008-0000-0100-000062010000}"/>
            </a:ext>
          </a:extLst>
        </xdr:cNvPr>
        <xdr:cNvSpPr txBox="1"/>
      </xdr:nvSpPr>
      <xdr:spPr>
        <a:xfrm>
          <a:off x="10515600" y="14482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10426700" y="145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95885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32258</xdr:rowOff>
    </xdr:from>
    <xdr:to>
      <xdr:col>46</xdr:col>
      <xdr:colOff>38100</xdr:colOff>
      <xdr:row>85</xdr:row>
      <xdr:rowOff>133858</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8699500" y="1460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34162</xdr:rowOff>
    </xdr:from>
    <xdr:to>
      <xdr:col>41</xdr:col>
      <xdr:colOff>101600</xdr:colOff>
      <xdr:row>85</xdr:row>
      <xdr:rowOff>135762</xdr:rowOff>
    </xdr:to>
    <xdr:sp macro="" textlink="">
      <xdr:nvSpPr>
        <xdr:cNvPr id="358" name="フローチャート: 判断 357">
          <a:extLst>
            <a:ext uri="{FF2B5EF4-FFF2-40B4-BE49-F238E27FC236}">
              <a16:creationId xmlns:a16="http://schemas.microsoft.com/office/drawing/2014/main" id="{00000000-0008-0000-0100-000066010000}"/>
            </a:ext>
          </a:extLst>
        </xdr:cNvPr>
        <xdr:cNvSpPr/>
      </xdr:nvSpPr>
      <xdr:spPr>
        <a:xfrm>
          <a:off x="7810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31496</xdr:rowOff>
    </xdr:from>
    <xdr:to>
      <xdr:col>36</xdr:col>
      <xdr:colOff>165100</xdr:colOff>
      <xdr:row>85</xdr:row>
      <xdr:rowOff>133096</xdr:rowOff>
    </xdr:to>
    <xdr:sp macro="" textlink="">
      <xdr:nvSpPr>
        <xdr:cNvPr id="359" name="フローチャート: 判断 358">
          <a:extLst>
            <a:ext uri="{FF2B5EF4-FFF2-40B4-BE49-F238E27FC236}">
              <a16:creationId xmlns:a16="http://schemas.microsoft.com/office/drawing/2014/main" id="{00000000-0008-0000-0100-000067010000}"/>
            </a:ext>
          </a:extLst>
        </xdr:cNvPr>
        <xdr:cNvSpPr/>
      </xdr:nvSpPr>
      <xdr:spPr>
        <a:xfrm>
          <a:off x="6921500" y="1460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66548</xdr:rowOff>
    </xdr:from>
    <xdr:to>
      <xdr:col>55</xdr:col>
      <xdr:colOff>50800</xdr:colOff>
      <xdr:row>84</xdr:row>
      <xdr:rowOff>168148</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10426700" y="1446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89425</xdr:rowOff>
    </xdr:from>
    <xdr:ext cx="469744" cy="259045"/>
    <xdr:sp macro="" textlink="">
      <xdr:nvSpPr>
        <xdr:cNvPr id="366" name="【公営住宅】&#10;一人当たり面積該当値テキスト">
          <a:extLst>
            <a:ext uri="{FF2B5EF4-FFF2-40B4-BE49-F238E27FC236}">
              <a16:creationId xmlns:a16="http://schemas.microsoft.com/office/drawing/2014/main" id="{00000000-0008-0000-0100-00006E010000}"/>
            </a:ext>
          </a:extLst>
        </xdr:cNvPr>
        <xdr:cNvSpPr txBox="1"/>
      </xdr:nvSpPr>
      <xdr:spPr>
        <a:xfrm>
          <a:off x="10515600"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72644</xdr:rowOff>
    </xdr:from>
    <xdr:to>
      <xdr:col>50</xdr:col>
      <xdr:colOff>165100</xdr:colOff>
      <xdr:row>85</xdr:row>
      <xdr:rowOff>2794</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9588500" y="1447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117348</xdr:rowOff>
    </xdr:from>
    <xdr:to>
      <xdr:col>55</xdr:col>
      <xdr:colOff>0</xdr:colOff>
      <xdr:row>84</xdr:row>
      <xdr:rowOff>123444</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9639300" y="14519148"/>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78360</xdr:rowOff>
    </xdr:from>
    <xdr:to>
      <xdr:col>46</xdr:col>
      <xdr:colOff>38100</xdr:colOff>
      <xdr:row>85</xdr:row>
      <xdr:rowOff>8510</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8699500" y="1448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123444</xdr:rowOff>
    </xdr:from>
    <xdr:to>
      <xdr:col>50</xdr:col>
      <xdr:colOff>114300</xdr:colOff>
      <xdr:row>84</xdr:row>
      <xdr:rowOff>129160</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8750300" y="1452524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82931</xdr:rowOff>
    </xdr:from>
    <xdr:to>
      <xdr:col>41</xdr:col>
      <xdr:colOff>101600</xdr:colOff>
      <xdr:row>85</xdr:row>
      <xdr:rowOff>13081</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7810500" y="1448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129160</xdr:rowOff>
    </xdr:from>
    <xdr:to>
      <xdr:col>45</xdr:col>
      <xdr:colOff>177800</xdr:colOff>
      <xdr:row>84</xdr:row>
      <xdr:rowOff>133731</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flipV="1">
          <a:off x="7861300" y="14530960"/>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82169</xdr:rowOff>
    </xdr:from>
    <xdr:to>
      <xdr:col>36</xdr:col>
      <xdr:colOff>165100</xdr:colOff>
      <xdr:row>85</xdr:row>
      <xdr:rowOff>12319</xdr:rowOff>
    </xdr:to>
    <xdr:sp macro="" textlink="">
      <xdr:nvSpPr>
        <xdr:cNvPr id="373" name="楕円 372">
          <a:extLst>
            <a:ext uri="{FF2B5EF4-FFF2-40B4-BE49-F238E27FC236}">
              <a16:creationId xmlns:a16="http://schemas.microsoft.com/office/drawing/2014/main" id="{00000000-0008-0000-0100-000075010000}"/>
            </a:ext>
          </a:extLst>
        </xdr:cNvPr>
        <xdr:cNvSpPr/>
      </xdr:nvSpPr>
      <xdr:spPr>
        <a:xfrm>
          <a:off x="6921500" y="1448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132969</xdr:rowOff>
    </xdr:from>
    <xdr:to>
      <xdr:col>41</xdr:col>
      <xdr:colOff>50800</xdr:colOff>
      <xdr:row>84</xdr:row>
      <xdr:rowOff>133731</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6972300" y="1453476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35069</xdr:rowOff>
    </xdr:from>
    <xdr:ext cx="469744" cy="259045"/>
    <xdr:sp macro="" textlink="">
      <xdr:nvSpPr>
        <xdr:cNvPr id="375" name="n_1aveValue【公営住宅】&#10;一人当たり面積">
          <a:extLst>
            <a:ext uri="{FF2B5EF4-FFF2-40B4-BE49-F238E27FC236}">
              <a16:creationId xmlns:a16="http://schemas.microsoft.com/office/drawing/2014/main" id="{00000000-0008-0000-0100-000077010000}"/>
            </a:ext>
          </a:extLst>
        </xdr:cNvPr>
        <xdr:cNvSpPr txBox="1"/>
      </xdr:nvSpPr>
      <xdr:spPr>
        <a:xfrm>
          <a:off x="9391727" y="1460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124985</xdr:rowOff>
    </xdr:from>
    <xdr:ext cx="469744" cy="259045"/>
    <xdr:sp macro="" textlink="">
      <xdr:nvSpPr>
        <xdr:cNvPr id="376" name="n_2aveValue【公営住宅】&#10;一人当たり面積">
          <a:extLst>
            <a:ext uri="{FF2B5EF4-FFF2-40B4-BE49-F238E27FC236}">
              <a16:creationId xmlns:a16="http://schemas.microsoft.com/office/drawing/2014/main" id="{00000000-0008-0000-0100-000078010000}"/>
            </a:ext>
          </a:extLst>
        </xdr:cNvPr>
        <xdr:cNvSpPr txBox="1"/>
      </xdr:nvSpPr>
      <xdr:spPr>
        <a:xfrm>
          <a:off x="8515427" y="1469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126889</xdr:rowOff>
    </xdr:from>
    <xdr:ext cx="469744" cy="259045"/>
    <xdr:sp macro="" textlink="">
      <xdr:nvSpPr>
        <xdr:cNvPr id="377" name="n_3aveValue【公営住宅】&#10;一人当たり面積">
          <a:extLst>
            <a:ext uri="{FF2B5EF4-FFF2-40B4-BE49-F238E27FC236}">
              <a16:creationId xmlns:a16="http://schemas.microsoft.com/office/drawing/2014/main" id="{00000000-0008-0000-0100-000079010000}"/>
            </a:ext>
          </a:extLst>
        </xdr:cNvPr>
        <xdr:cNvSpPr txBox="1"/>
      </xdr:nvSpPr>
      <xdr:spPr>
        <a:xfrm>
          <a:off x="7626427" y="1470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124223</xdr:rowOff>
    </xdr:from>
    <xdr:ext cx="469744" cy="259045"/>
    <xdr:sp macro="" textlink="">
      <xdr:nvSpPr>
        <xdr:cNvPr id="378" name="n_4aveValue【公営住宅】&#10;一人当たり面積">
          <a:extLst>
            <a:ext uri="{FF2B5EF4-FFF2-40B4-BE49-F238E27FC236}">
              <a16:creationId xmlns:a16="http://schemas.microsoft.com/office/drawing/2014/main" id="{00000000-0008-0000-0100-00007A010000}"/>
            </a:ext>
          </a:extLst>
        </xdr:cNvPr>
        <xdr:cNvSpPr txBox="1"/>
      </xdr:nvSpPr>
      <xdr:spPr>
        <a:xfrm>
          <a:off x="6737427" y="146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19321</xdr:rowOff>
    </xdr:from>
    <xdr:ext cx="469744" cy="259045"/>
    <xdr:sp macro="" textlink="">
      <xdr:nvSpPr>
        <xdr:cNvPr id="379" name="n_1mainValue【公営住宅】&#10;一人当たり面積">
          <a:extLst>
            <a:ext uri="{FF2B5EF4-FFF2-40B4-BE49-F238E27FC236}">
              <a16:creationId xmlns:a16="http://schemas.microsoft.com/office/drawing/2014/main" id="{00000000-0008-0000-0100-00007B010000}"/>
            </a:ext>
          </a:extLst>
        </xdr:cNvPr>
        <xdr:cNvSpPr txBox="1"/>
      </xdr:nvSpPr>
      <xdr:spPr>
        <a:xfrm>
          <a:off x="9391727" y="1424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25037</xdr:rowOff>
    </xdr:from>
    <xdr:ext cx="469744" cy="259045"/>
    <xdr:sp macro="" textlink="">
      <xdr:nvSpPr>
        <xdr:cNvPr id="380" name="n_2mainValue【公営住宅】&#10;一人当たり面積">
          <a:extLst>
            <a:ext uri="{FF2B5EF4-FFF2-40B4-BE49-F238E27FC236}">
              <a16:creationId xmlns:a16="http://schemas.microsoft.com/office/drawing/2014/main" id="{00000000-0008-0000-0100-00007C010000}"/>
            </a:ext>
          </a:extLst>
        </xdr:cNvPr>
        <xdr:cNvSpPr txBox="1"/>
      </xdr:nvSpPr>
      <xdr:spPr>
        <a:xfrm>
          <a:off x="8515427" y="1425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29608</xdr:rowOff>
    </xdr:from>
    <xdr:ext cx="469744" cy="259045"/>
    <xdr:sp macro="" textlink="">
      <xdr:nvSpPr>
        <xdr:cNvPr id="381" name="n_3mainValue【公営住宅】&#10;一人当たり面積">
          <a:extLst>
            <a:ext uri="{FF2B5EF4-FFF2-40B4-BE49-F238E27FC236}">
              <a16:creationId xmlns:a16="http://schemas.microsoft.com/office/drawing/2014/main" id="{00000000-0008-0000-0100-00007D010000}"/>
            </a:ext>
          </a:extLst>
        </xdr:cNvPr>
        <xdr:cNvSpPr txBox="1"/>
      </xdr:nvSpPr>
      <xdr:spPr>
        <a:xfrm>
          <a:off x="7626427" y="1425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28846</xdr:rowOff>
    </xdr:from>
    <xdr:ext cx="469744" cy="259045"/>
    <xdr:sp macro="" textlink="">
      <xdr:nvSpPr>
        <xdr:cNvPr id="382" name="n_4mainValue【公営住宅】&#10;一人当たり面積">
          <a:extLst>
            <a:ext uri="{FF2B5EF4-FFF2-40B4-BE49-F238E27FC236}">
              <a16:creationId xmlns:a16="http://schemas.microsoft.com/office/drawing/2014/main" id="{00000000-0008-0000-0100-00007E010000}"/>
            </a:ext>
          </a:extLst>
        </xdr:cNvPr>
        <xdr:cNvSpPr txBox="1"/>
      </xdr:nvSpPr>
      <xdr:spPr>
        <a:xfrm>
          <a:off x="6737427" y="1425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00000000-0008-0000-0100-00009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00000000-0008-0000-0100-00009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a:extLst>
            <a:ext uri="{FF2B5EF4-FFF2-40B4-BE49-F238E27FC236}">
              <a16:creationId xmlns:a16="http://schemas.microsoft.com/office/drawing/2014/main" id="{00000000-0008-0000-0100-0000A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flipV="1">
          <a:off x="16318864" y="56959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認定こども園・幼稚園・保育所】&#10;有形固定資産減価償却率最小値テキスト">
          <a:extLst>
            <a:ext uri="{FF2B5EF4-FFF2-40B4-BE49-F238E27FC236}">
              <a16:creationId xmlns:a16="http://schemas.microsoft.com/office/drawing/2014/main" id="{00000000-0008-0000-0100-0000A8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426" name="【認定こども園・幼稚園・保育所】&#10;有形固定資産減価償却率最大値テキスト">
          <a:extLst>
            <a:ext uri="{FF2B5EF4-FFF2-40B4-BE49-F238E27FC236}">
              <a16:creationId xmlns:a16="http://schemas.microsoft.com/office/drawing/2014/main" id="{00000000-0008-0000-0100-0000AA010000}"/>
            </a:ext>
          </a:extLst>
        </xdr:cNvPr>
        <xdr:cNvSpPr txBox="1"/>
      </xdr:nvSpPr>
      <xdr:spPr>
        <a:xfrm>
          <a:off x="163576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16230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95267</xdr:rowOff>
    </xdr:from>
    <xdr:ext cx="405111" cy="259045"/>
    <xdr:sp macro="" textlink="">
      <xdr:nvSpPr>
        <xdr:cNvPr id="428" name="【認定こども園・幼稚園・保育所】&#10;有形固定資産減価償却率平均値テキスト">
          <a:extLst>
            <a:ext uri="{FF2B5EF4-FFF2-40B4-BE49-F238E27FC236}">
              <a16:creationId xmlns:a16="http://schemas.microsoft.com/office/drawing/2014/main" id="{00000000-0008-0000-0100-0000AC010000}"/>
            </a:ext>
          </a:extLst>
        </xdr:cNvPr>
        <xdr:cNvSpPr txBox="1"/>
      </xdr:nvSpPr>
      <xdr:spPr>
        <a:xfrm>
          <a:off x="163576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431" name="フローチャート: 判断 430">
          <a:extLst>
            <a:ext uri="{FF2B5EF4-FFF2-40B4-BE49-F238E27FC236}">
              <a16:creationId xmlns:a16="http://schemas.microsoft.com/office/drawing/2014/main" id="{00000000-0008-0000-0100-0000AF010000}"/>
            </a:ext>
          </a:extLst>
        </xdr:cNvPr>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32" name="フローチャート: 判断 431">
          <a:extLst>
            <a:ext uri="{FF2B5EF4-FFF2-40B4-BE49-F238E27FC236}">
              <a16:creationId xmlns:a16="http://schemas.microsoft.com/office/drawing/2014/main" id="{00000000-0008-0000-0100-0000B0010000}"/>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33" name="フローチャート: 判断 432">
          <a:extLst>
            <a:ext uri="{FF2B5EF4-FFF2-40B4-BE49-F238E27FC236}">
              <a16:creationId xmlns:a16="http://schemas.microsoft.com/office/drawing/2014/main" id="{00000000-0008-0000-0100-0000B1010000}"/>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107315</xdr:rowOff>
    </xdr:from>
    <xdr:to>
      <xdr:col>85</xdr:col>
      <xdr:colOff>177800</xdr:colOff>
      <xdr:row>35</xdr:row>
      <xdr:rowOff>37465</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6268700" y="59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130192</xdr:rowOff>
    </xdr:from>
    <xdr:ext cx="405111" cy="259045"/>
    <xdr:sp macro="" textlink="">
      <xdr:nvSpPr>
        <xdr:cNvPr id="440" name="【認定こども園・幼稚園・保育所】&#10;有形固定資産減価償却率該当値テキスト">
          <a:extLst>
            <a:ext uri="{FF2B5EF4-FFF2-40B4-BE49-F238E27FC236}">
              <a16:creationId xmlns:a16="http://schemas.microsoft.com/office/drawing/2014/main" id="{00000000-0008-0000-0100-0000B8010000}"/>
            </a:ext>
          </a:extLst>
        </xdr:cNvPr>
        <xdr:cNvSpPr txBox="1"/>
      </xdr:nvSpPr>
      <xdr:spPr>
        <a:xfrm>
          <a:off x="16357600" y="578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59690</xdr:rowOff>
    </xdr:from>
    <xdr:to>
      <xdr:col>81</xdr:col>
      <xdr:colOff>101600</xdr:colOff>
      <xdr:row>34</xdr:row>
      <xdr:rowOff>161290</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5430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110490</xdr:rowOff>
    </xdr:from>
    <xdr:to>
      <xdr:col>85</xdr:col>
      <xdr:colOff>127000</xdr:colOff>
      <xdr:row>34</xdr:row>
      <xdr:rowOff>158115</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5481300" y="593979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168275</xdr:rowOff>
    </xdr:from>
    <xdr:to>
      <xdr:col>76</xdr:col>
      <xdr:colOff>165100</xdr:colOff>
      <xdr:row>34</xdr:row>
      <xdr:rowOff>98425</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14541500" y="582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47625</xdr:rowOff>
    </xdr:from>
    <xdr:to>
      <xdr:col>81</xdr:col>
      <xdr:colOff>50800</xdr:colOff>
      <xdr:row>34</xdr:row>
      <xdr:rowOff>110490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4592300" y="587692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103505</xdr:rowOff>
    </xdr:from>
    <xdr:to>
      <xdr:col>72</xdr:col>
      <xdr:colOff>38100</xdr:colOff>
      <xdr:row>34</xdr:row>
      <xdr:rowOff>33655</xdr:rowOff>
    </xdr:to>
    <xdr:sp macro="" textlink="">
      <xdr:nvSpPr>
        <xdr:cNvPr id="445" name="楕円 444">
          <a:extLst>
            <a:ext uri="{FF2B5EF4-FFF2-40B4-BE49-F238E27FC236}">
              <a16:creationId xmlns:a16="http://schemas.microsoft.com/office/drawing/2014/main" id="{00000000-0008-0000-0100-0000BD010000}"/>
            </a:ext>
          </a:extLst>
        </xdr:cNvPr>
        <xdr:cNvSpPr/>
      </xdr:nvSpPr>
      <xdr:spPr>
        <a:xfrm>
          <a:off x="13652500" y="576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154305</xdr:rowOff>
    </xdr:from>
    <xdr:to>
      <xdr:col>76</xdr:col>
      <xdr:colOff>114300</xdr:colOff>
      <xdr:row>34</xdr:row>
      <xdr:rowOff>47625</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3703300" y="581215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57785</xdr:rowOff>
    </xdr:from>
    <xdr:to>
      <xdr:col>67</xdr:col>
      <xdr:colOff>101600</xdr:colOff>
      <xdr:row>33</xdr:row>
      <xdr:rowOff>159385</xdr:rowOff>
    </xdr:to>
    <xdr:sp macro="" textlink="">
      <xdr:nvSpPr>
        <xdr:cNvPr id="447" name="楕円 446">
          <a:extLst>
            <a:ext uri="{FF2B5EF4-FFF2-40B4-BE49-F238E27FC236}">
              <a16:creationId xmlns:a16="http://schemas.microsoft.com/office/drawing/2014/main" id="{00000000-0008-0000-0100-0000BF010000}"/>
            </a:ext>
          </a:extLst>
        </xdr:cNvPr>
        <xdr:cNvSpPr/>
      </xdr:nvSpPr>
      <xdr:spPr>
        <a:xfrm>
          <a:off x="12763500" y="571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108585</xdr:rowOff>
    </xdr:from>
    <xdr:to>
      <xdr:col>71</xdr:col>
      <xdr:colOff>177800</xdr:colOff>
      <xdr:row>33</xdr:row>
      <xdr:rowOff>154305</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12814300" y="576643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26687</xdr:rowOff>
    </xdr:from>
    <xdr:ext cx="405111" cy="259045"/>
    <xdr:sp macro="" textlink="">
      <xdr:nvSpPr>
        <xdr:cNvPr id="449" name="n_1ave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52660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13352</xdr:rowOff>
    </xdr:from>
    <xdr:ext cx="405111" cy="259045"/>
    <xdr:sp macro="" textlink="">
      <xdr:nvSpPr>
        <xdr:cNvPr id="450" name="n_2ave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43897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451" name="n_3ave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3500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9542</xdr:rowOff>
    </xdr:from>
    <xdr:ext cx="405111" cy="259045"/>
    <xdr:sp macro="" textlink="">
      <xdr:nvSpPr>
        <xdr:cNvPr id="452" name="n_4ave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2611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6367</xdr:rowOff>
    </xdr:from>
    <xdr:ext cx="405111" cy="259045"/>
    <xdr:sp macro="" textlink="">
      <xdr:nvSpPr>
        <xdr:cNvPr id="453" name="n_1mainValue【認定こども園・幼稚園・保育所】&#10;有形固定資産減価償却率">
          <a:extLst>
            <a:ext uri="{FF2B5EF4-FFF2-40B4-BE49-F238E27FC236}">
              <a16:creationId xmlns:a16="http://schemas.microsoft.com/office/drawing/2014/main" id="{00000000-0008-0000-0100-0000C5010000}"/>
            </a:ext>
          </a:extLst>
        </xdr:cNvPr>
        <xdr:cNvSpPr txBox="1"/>
      </xdr:nvSpPr>
      <xdr:spPr>
        <a:xfrm>
          <a:off x="152660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114952</xdr:rowOff>
    </xdr:from>
    <xdr:ext cx="405111" cy="259045"/>
    <xdr:sp macro="" textlink="">
      <xdr:nvSpPr>
        <xdr:cNvPr id="454" name="n_2mainValue【認定こども園・幼稚園・保育所】&#10;有形固定資産減価償却率">
          <a:extLst>
            <a:ext uri="{FF2B5EF4-FFF2-40B4-BE49-F238E27FC236}">
              <a16:creationId xmlns:a16="http://schemas.microsoft.com/office/drawing/2014/main" id="{00000000-0008-0000-0100-0000C6010000}"/>
            </a:ext>
          </a:extLst>
        </xdr:cNvPr>
        <xdr:cNvSpPr txBox="1"/>
      </xdr:nvSpPr>
      <xdr:spPr>
        <a:xfrm>
          <a:off x="14389744" y="560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50182</xdr:rowOff>
    </xdr:from>
    <xdr:ext cx="405111" cy="259045"/>
    <xdr:sp macro="" textlink="">
      <xdr:nvSpPr>
        <xdr:cNvPr id="455" name="n_3mainValue【認定こども園・幼稚園・保育所】&#10;有形固定資産減価償却率">
          <a:extLst>
            <a:ext uri="{FF2B5EF4-FFF2-40B4-BE49-F238E27FC236}">
              <a16:creationId xmlns:a16="http://schemas.microsoft.com/office/drawing/2014/main" id="{00000000-0008-0000-0100-0000C7010000}"/>
            </a:ext>
          </a:extLst>
        </xdr:cNvPr>
        <xdr:cNvSpPr txBox="1"/>
      </xdr:nvSpPr>
      <xdr:spPr>
        <a:xfrm>
          <a:off x="13500744" y="553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4462</xdr:rowOff>
    </xdr:from>
    <xdr:ext cx="405111" cy="259045"/>
    <xdr:sp macro="" textlink="">
      <xdr:nvSpPr>
        <xdr:cNvPr id="456" name="n_4mainValue【認定こども園・幼稚園・保育所】&#10;有形固定資産減価償却率">
          <a:extLst>
            <a:ext uri="{FF2B5EF4-FFF2-40B4-BE49-F238E27FC236}">
              <a16:creationId xmlns:a16="http://schemas.microsoft.com/office/drawing/2014/main" id="{00000000-0008-0000-0100-0000C8010000}"/>
            </a:ext>
          </a:extLst>
        </xdr:cNvPr>
        <xdr:cNvSpPr txBox="1"/>
      </xdr:nvSpPr>
      <xdr:spPr>
        <a:xfrm>
          <a:off x="12611744" y="549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00000000-0008-0000-0100-0000C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00000000-0008-0000-0100-0000D0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a:extLst>
            <a:ext uri="{FF2B5EF4-FFF2-40B4-BE49-F238E27FC236}">
              <a16:creationId xmlns:a16="http://schemas.microsoft.com/office/drawing/2014/main" id="{00000000-0008-0000-0100-0000D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flipV="1">
          <a:off x="22160864" y="59740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481" name="【認定こども園・幼稚園・保育所】&#10;一人当たり面積最小値テキスト">
          <a:extLst>
            <a:ext uri="{FF2B5EF4-FFF2-40B4-BE49-F238E27FC236}">
              <a16:creationId xmlns:a16="http://schemas.microsoft.com/office/drawing/2014/main" id="{00000000-0008-0000-0100-0000E1010000}"/>
            </a:ext>
          </a:extLst>
        </xdr:cNvPr>
        <xdr:cNvSpPr txBox="1"/>
      </xdr:nvSpPr>
      <xdr:spPr>
        <a:xfrm>
          <a:off x="22199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22072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483" name="【認定こども園・幼稚園・保育所】&#10;一人当たり面積最大値テキスト">
          <a:extLst>
            <a:ext uri="{FF2B5EF4-FFF2-40B4-BE49-F238E27FC236}">
              <a16:creationId xmlns:a16="http://schemas.microsoft.com/office/drawing/2014/main" id="{00000000-0008-0000-0100-0000E3010000}"/>
            </a:ext>
          </a:extLst>
        </xdr:cNvPr>
        <xdr:cNvSpPr txBox="1"/>
      </xdr:nvSpPr>
      <xdr:spPr>
        <a:xfrm>
          <a:off x="22199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22072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99077</xdr:rowOff>
    </xdr:from>
    <xdr:ext cx="469744" cy="259045"/>
    <xdr:sp macro="" textlink="">
      <xdr:nvSpPr>
        <xdr:cNvPr id="485" name="【認定こども園・幼稚園・保育所】&#10;一人当たり面積平均値テキスト">
          <a:extLst>
            <a:ext uri="{FF2B5EF4-FFF2-40B4-BE49-F238E27FC236}">
              <a16:creationId xmlns:a16="http://schemas.microsoft.com/office/drawing/2014/main" id="{00000000-0008-0000-0100-0000E5010000}"/>
            </a:ext>
          </a:extLst>
        </xdr:cNvPr>
        <xdr:cNvSpPr txBox="1"/>
      </xdr:nvSpPr>
      <xdr:spPr>
        <a:xfrm>
          <a:off x="22199600" y="678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221107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487" name="フローチャート: 判断 486">
          <a:extLst>
            <a:ext uri="{FF2B5EF4-FFF2-40B4-BE49-F238E27FC236}">
              <a16:creationId xmlns:a16="http://schemas.microsoft.com/office/drawing/2014/main" id="{00000000-0008-0000-0100-0000E7010000}"/>
            </a:ext>
          </a:extLst>
        </xdr:cNvPr>
        <xdr:cNvSpPr/>
      </xdr:nvSpPr>
      <xdr:spPr>
        <a:xfrm>
          <a:off x="21272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38735</xdr:rowOff>
    </xdr:from>
    <xdr:to>
      <xdr:col>107</xdr:col>
      <xdr:colOff>101600</xdr:colOff>
      <xdr:row>40</xdr:row>
      <xdr:rowOff>140335</xdr:rowOff>
    </xdr:to>
    <xdr:sp macro="" textlink="">
      <xdr:nvSpPr>
        <xdr:cNvPr id="488" name="フローチャート: 判断 487">
          <a:extLst>
            <a:ext uri="{FF2B5EF4-FFF2-40B4-BE49-F238E27FC236}">
              <a16:creationId xmlns:a16="http://schemas.microsoft.com/office/drawing/2014/main" id="{00000000-0008-0000-0100-0000E8010000}"/>
            </a:ext>
          </a:extLst>
        </xdr:cNvPr>
        <xdr:cNvSpPr/>
      </xdr:nvSpPr>
      <xdr:spPr>
        <a:xfrm>
          <a:off x="20383500" y="689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42545</xdr:rowOff>
    </xdr:from>
    <xdr:to>
      <xdr:col>102</xdr:col>
      <xdr:colOff>165100</xdr:colOff>
      <xdr:row>40</xdr:row>
      <xdr:rowOff>144145</xdr:rowOff>
    </xdr:to>
    <xdr:sp macro="" textlink="">
      <xdr:nvSpPr>
        <xdr:cNvPr id="489" name="フローチャート: 判断 488">
          <a:extLst>
            <a:ext uri="{FF2B5EF4-FFF2-40B4-BE49-F238E27FC236}">
              <a16:creationId xmlns:a16="http://schemas.microsoft.com/office/drawing/2014/main" id="{00000000-0008-0000-0100-0000E9010000}"/>
            </a:ext>
          </a:extLst>
        </xdr:cNvPr>
        <xdr:cNvSpPr/>
      </xdr:nvSpPr>
      <xdr:spPr>
        <a:xfrm>
          <a:off x="19494500" y="690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40640</xdr:rowOff>
    </xdr:from>
    <xdr:to>
      <xdr:col>98</xdr:col>
      <xdr:colOff>38100</xdr:colOff>
      <xdr:row>40</xdr:row>
      <xdr:rowOff>142240</xdr:rowOff>
    </xdr:to>
    <xdr:sp macro="" textlink="">
      <xdr:nvSpPr>
        <xdr:cNvPr id="490" name="フローチャート: 判断 489">
          <a:extLst>
            <a:ext uri="{FF2B5EF4-FFF2-40B4-BE49-F238E27FC236}">
              <a16:creationId xmlns:a16="http://schemas.microsoft.com/office/drawing/2014/main" id="{00000000-0008-0000-0100-0000EA010000}"/>
            </a:ext>
          </a:extLst>
        </xdr:cNvPr>
        <xdr:cNvSpPr/>
      </xdr:nvSpPr>
      <xdr:spPr>
        <a:xfrm>
          <a:off x="18605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61595</xdr:rowOff>
    </xdr:from>
    <xdr:to>
      <xdr:col>116</xdr:col>
      <xdr:colOff>114300</xdr:colOff>
      <xdr:row>37</xdr:row>
      <xdr:rowOff>163195</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221107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84472</xdr:rowOff>
    </xdr:from>
    <xdr:ext cx="469744" cy="259045"/>
    <xdr:sp macro="" textlink="">
      <xdr:nvSpPr>
        <xdr:cNvPr id="497" name="【認定こども園・幼稚園・保育所】&#10;一人当たり面積該当値テキスト">
          <a:extLst>
            <a:ext uri="{FF2B5EF4-FFF2-40B4-BE49-F238E27FC236}">
              <a16:creationId xmlns:a16="http://schemas.microsoft.com/office/drawing/2014/main" id="{00000000-0008-0000-0100-0000F1010000}"/>
            </a:ext>
          </a:extLst>
        </xdr:cNvPr>
        <xdr:cNvSpPr txBox="1"/>
      </xdr:nvSpPr>
      <xdr:spPr>
        <a:xfrm>
          <a:off x="22199600" y="62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74930</xdr:rowOff>
    </xdr:from>
    <xdr:to>
      <xdr:col>112</xdr:col>
      <xdr:colOff>38100</xdr:colOff>
      <xdr:row>38</xdr:row>
      <xdr:rowOff>5080</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21272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112395</xdr:rowOff>
    </xdr:from>
    <xdr:to>
      <xdr:col>116</xdr:col>
      <xdr:colOff>63500</xdr:colOff>
      <xdr:row>37</xdr:row>
      <xdr:rowOff>125730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flipV="1">
          <a:off x="21323300" y="645604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88265</xdr:rowOff>
    </xdr:from>
    <xdr:to>
      <xdr:col>107</xdr:col>
      <xdr:colOff>101600</xdr:colOff>
      <xdr:row>38</xdr:row>
      <xdr:rowOff>18415</xdr:rowOff>
    </xdr:to>
    <xdr:sp macro="" textlink="">
      <xdr:nvSpPr>
        <xdr:cNvPr id="500" name="楕円 499">
          <a:extLst>
            <a:ext uri="{FF2B5EF4-FFF2-40B4-BE49-F238E27FC236}">
              <a16:creationId xmlns:a16="http://schemas.microsoft.com/office/drawing/2014/main" id="{00000000-0008-0000-0100-0000F4010000}"/>
            </a:ext>
          </a:extLst>
        </xdr:cNvPr>
        <xdr:cNvSpPr/>
      </xdr:nvSpPr>
      <xdr:spPr>
        <a:xfrm>
          <a:off x="20383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125730</xdr:rowOff>
    </xdr:from>
    <xdr:to>
      <xdr:col>111</xdr:col>
      <xdr:colOff>177800</xdr:colOff>
      <xdr:row>37</xdr:row>
      <xdr:rowOff>139065</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flipV="1">
          <a:off x="20434300" y="646938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99695</xdr:rowOff>
    </xdr:from>
    <xdr:to>
      <xdr:col>102</xdr:col>
      <xdr:colOff>165100</xdr:colOff>
      <xdr:row>38</xdr:row>
      <xdr:rowOff>29845</xdr:rowOff>
    </xdr:to>
    <xdr:sp macro="" textlink="">
      <xdr:nvSpPr>
        <xdr:cNvPr id="502" name="楕円 501">
          <a:extLst>
            <a:ext uri="{FF2B5EF4-FFF2-40B4-BE49-F238E27FC236}">
              <a16:creationId xmlns:a16="http://schemas.microsoft.com/office/drawing/2014/main" id="{00000000-0008-0000-0100-0000F6010000}"/>
            </a:ext>
          </a:extLst>
        </xdr:cNvPr>
        <xdr:cNvSpPr/>
      </xdr:nvSpPr>
      <xdr:spPr>
        <a:xfrm>
          <a:off x="19494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139065</xdr:rowOff>
    </xdr:from>
    <xdr:to>
      <xdr:col>107</xdr:col>
      <xdr:colOff>50800</xdr:colOff>
      <xdr:row>37</xdr:row>
      <xdr:rowOff>150495</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flipV="1">
          <a:off x="19545300" y="64827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111125</xdr:rowOff>
    </xdr:from>
    <xdr:to>
      <xdr:col>98</xdr:col>
      <xdr:colOff>38100</xdr:colOff>
      <xdr:row>38</xdr:row>
      <xdr:rowOff>41275</xdr:rowOff>
    </xdr:to>
    <xdr:sp macro="" textlink="">
      <xdr:nvSpPr>
        <xdr:cNvPr id="504" name="楕円 503">
          <a:extLst>
            <a:ext uri="{FF2B5EF4-FFF2-40B4-BE49-F238E27FC236}">
              <a16:creationId xmlns:a16="http://schemas.microsoft.com/office/drawing/2014/main" id="{00000000-0008-0000-0100-0000F8010000}"/>
            </a:ext>
          </a:extLst>
        </xdr:cNvPr>
        <xdr:cNvSpPr/>
      </xdr:nvSpPr>
      <xdr:spPr>
        <a:xfrm>
          <a:off x="18605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150495</xdr:rowOff>
    </xdr:from>
    <xdr:to>
      <xdr:col>102</xdr:col>
      <xdr:colOff>114300</xdr:colOff>
      <xdr:row>37</xdr:row>
      <xdr:rowOff>161925</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flipV="1">
          <a:off x="18656300" y="64941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57167</xdr:rowOff>
    </xdr:from>
    <xdr:ext cx="469744" cy="259045"/>
    <xdr:sp macro="" textlink="">
      <xdr:nvSpPr>
        <xdr:cNvPr id="506" name="n_1ave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21075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131462</xdr:rowOff>
    </xdr:from>
    <xdr:ext cx="469744" cy="259045"/>
    <xdr:sp macro="" textlink="">
      <xdr:nvSpPr>
        <xdr:cNvPr id="507" name="n_2ave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20199427" y="698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135272</xdr:rowOff>
    </xdr:from>
    <xdr:ext cx="469744" cy="259045"/>
    <xdr:sp macro="" textlink="">
      <xdr:nvSpPr>
        <xdr:cNvPr id="508" name="n_3ave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19310427" y="699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133367</xdr:rowOff>
    </xdr:from>
    <xdr:ext cx="469744" cy="259045"/>
    <xdr:sp macro="" textlink="">
      <xdr:nvSpPr>
        <xdr:cNvPr id="509" name="n_4ave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184214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21607</xdr:rowOff>
    </xdr:from>
    <xdr:ext cx="469744" cy="259045"/>
    <xdr:sp macro="" textlink="">
      <xdr:nvSpPr>
        <xdr:cNvPr id="510" name="n_1mainValue【認定こども園・幼稚園・保育所】&#10;一人当たり面積">
          <a:extLst>
            <a:ext uri="{FF2B5EF4-FFF2-40B4-BE49-F238E27FC236}">
              <a16:creationId xmlns:a16="http://schemas.microsoft.com/office/drawing/2014/main" id="{00000000-0008-0000-0100-0000FE010000}"/>
            </a:ext>
          </a:extLst>
        </xdr:cNvPr>
        <xdr:cNvSpPr txBox="1"/>
      </xdr:nvSpPr>
      <xdr:spPr>
        <a:xfrm>
          <a:off x="2107572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34942</xdr:rowOff>
    </xdr:from>
    <xdr:ext cx="469744" cy="259045"/>
    <xdr:sp macro="" textlink="">
      <xdr:nvSpPr>
        <xdr:cNvPr id="511" name="n_2mainValue【認定こども園・幼稚園・保育所】&#10;一人当たり面積">
          <a:extLst>
            <a:ext uri="{FF2B5EF4-FFF2-40B4-BE49-F238E27FC236}">
              <a16:creationId xmlns:a16="http://schemas.microsoft.com/office/drawing/2014/main" id="{00000000-0008-0000-0100-0000FF010000}"/>
            </a:ext>
          </a:extLst>
        </xdr:cNvPr>
        <xdr:cNvSpPr txBox="1"/>
      </xdr:nvSpPr>
      <xdr:spPr>
        <a:xfrm>
          <a:off x="20199427" y="62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46372</xdr:rowOff>
    </xdr:from>
    <xdr:ext cx="469744" cy="259045"/>
    <xdr:sp macro="" textlink="">
      <xdr:nvSpPr>
        <xdr:cNvPr id="512" name="n_3mainValue【認定こども園・幼稚園・保育所】&#10;一人当たり面積">
          <a:extLst>
            <a:ext uri="{FF2B5EF4-FFF2-40B4-BE49-F238E27FC236}">
              <a16:creationId xmlns:a16="http://schemas.microsoft.com/office/drawing/2014/main" id="{00000000-0008-0000-0100-000000020000}"/>
            </a:ext>
          </a:extLst>
        </xdr:cNvPr>
        <xdr:cNvSpPr txBox="1"/>
      </xdr:nvSpPr>
      <xdr:spPr>
        <a:xfrm>
          <a:off x="193104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57802</xdr:rowOff>
    </xdr:from>
    <xdr:ext cx="469744" cy="259045"/>
    <xdr:sp macro="" textlink="">
      <xdr:nvSpPr>
        <xdr:cNvPr id="513" name="n_4mainValue【認定こども園・幼稚園・保育所】&#10;一人当たり面積">
          <a:extLst>
            <a:ext uri="{FF2B5EF4-FFF2-40B4-BE49-F238E27FC236}">
              <a16:creationId xmlns:a16="http://schemas.microsoft.com/office/drawing/2014/main" id="{00000000-0008-0000-0100-000001020000}"/>
            </a:ext>
          </a:extLst>
        </xdr:cNvPr>
        <xdr:cNvSpPr txBox="1"/>
      </xdr:nvSpPr>
      <xdr:spPr>
        <a:xfrm>
          <a:off x="18421427" y="623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id="{00000000-0008-0000-0100-00000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id="{00000000-0008-0000-0100-00000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a:extLst>
            <a:ext uri="{FF2B5EF4-FFF2-40B4-BE49-F238E27FC236}">
              <a16:creationId xmlns:a16="http://schemas.microsoft.com/office/drawing/2014/main" id="{00000000-0008-0000-0100-000019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flipV="1">
          <a:off x="16318864" y="968311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539" name="【学校施設】&#10;有形固定資産減価償却率最小値テキスト">
          <a:extLst>
            <a:ext uri="{FF2B5EF4-FFF2-40B4-BE49-F238E27FC236}">
              <a16:creationId xmlns:a16="http://schemas.microsoft.com/office/drawing/2014/main" id="{00000000-0008-0000-0100-00001B020000}"/>
            </a:ext>
          </a:extLst>
        </xdr:cNvPr>
        <xdr:cNvSpPr txBox="1"/>
      </xdr:nvSpPr>
      <xdr:spPr>
        <a:xfrm>
          <a:off x="1635760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6230600" y="1078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541" name="【学校施設】&#10;有形固定資産減価償却率最大値テキスト">
          <a:extLst>
            <a:ext uri="{FF2B5EF4-FFF2-40B4-BE49-F238E27FC236}">
              <a16:creationId xmlns:a16="http://schemas.microsoft.com/office/drawing/2014/main" id="{00000000-0008-0000-0100-00001D020000}"/>
            </a:ext>
          </a:extLst>
        </xdr:cNvPr>
        <xdr:cNvSpPr txBox="1"/>
      </xdr:nvSpPr>
      <xdr:spPr>
        <a:xfrm>
          <a:off x="16357600" y="945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16230600" y="968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543" name="【学校施設】&#10;有形固定資産減価償却率平均値テキスト">
          <a:extLst>
            <a:ext uri="{FF2B5EF4-FFF2-40B4-BE49-F238E27FC236}">
              <a16:creationId xmlns:a16="http://schemas.microsoft.com/office/drawing/2014/main" id="{00000000-0008-0000-0100-00001F020000}"/>
            </a:ext>
          </a:extLst>
        </xdr:cNvPr>
        <xdr:cNvSpPr txBox="1"/>
      </xdr:nvSpPr>
      <xdr:spPr>
        <a:xfrm>
          <a:off x="16357600" y="1027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545" name="フローチャート: 判断 544">
          <a:extLst>
            <a:ext uri="{FF2B5EF4-FFF2-40B4-BE49-F238E27FC236}">
              <a16:creationId xmlns:a16="http://schemas.microsoft.com/office/drawing/2014/main" id="{00000000-0008-0000-0100-000021020000}"/>
            </a:ext>
          </a:extLst>
        </xdr:cNvPr>
        <xdr:cNvSpPr/>
      </xdr:nvSpPr>
      <xdr:spPr>
        <a:xfrm>
          <a:off x="15430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36830</xdr:rowOff>
    </xdr:from>
    <xdr:to>
      <xdr:col>76</xdr:col>
      <xdr:colOff>165100</xdr:colOff>
      <xdr:row>60</xdr:row>
      <xdr:rowOff>138430</xdr:rowOff>
    </xdr:to>
    <xdr:sp macro="" textlink="">
      <xdr:nvSpPr>
        <xdr:cNvPr id="546" name="フローチャート: 判断 545">
          <a:extLst>
            <a:ext uri="{FF2B5EF4-FFF2-40B4-BE49-F238E27FC236}">
              <a16:creationId xmlns:a16="http://schemas.microsoft.com/office/drawing/2014/main" id="{00000000-0008-0000-0100-000022020000}"/>
            </a:ext>
          </a:extLst>
        </xdr:cNvPr>
        <xdr:cNvSpPr/>
      </xdr:nvSpPr>
      <xdr:spPr>
        <a:xfrm>
          <a:off x="14541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7" name="フローチャート: 判断 546">
          <a:extLst>
            <a:ext uri="{FF2B5EF4-FFF2-40B4-BE49-F238E27FC236}">
              <a16:creationId xmlns:a16="http://schemas.microsoft.com/office/drawing/2014/main" id="{00000000-0008-0000-0100-000023020000}"/>
            </a:ext>
          </a:extLst>
        </xdr:cNvPr>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12065</xdr:rowOff>
    </xdr:from>
    <xdr:to>
      <xdr:col>67</xdr:col>
      <xdr:colOff>101600</xdr:colOff>
      <xdr:row>60</xdr:row>
      <xdr:rowOff>113665</xdr:rowOff>
    </xdr:to>
    <xdr:sp macro="" textlink="">
      <xdr:nvSpPr>
        <xdr:cNvPr id="548" name="フローチャート: 判断 547">
          <a:extLst>
            <a:ext uri="{FF2B5EF4-FFF2-40B4-BE49-F238E27FC236}">
              <a16:creationId xmlns:a16="http://schemas.microsoft.com/office/drawing/2014/main" id="{00000000-0008-0000-0100-000024020000}"/>
            </a:ext>
          </a:extLst>
        </xdr:cNvPr>
        <xdr:cNvSpPr/>
      </xdr:nvSpPr>
      <xdr:spPr>
        <a:xfrm>
          <a:off x="12763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62687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166387</xdr:rowOff>
    </xdr:from>
    <xdr:ext cx="405111" cy="259045"/>
    <xdr:sp macro="" textlink="">
      <xdr:nvSpPr>
        <xdr:cNvPr id="555" name="【学校施設】&#10;有形固定資産減価償却率該当値テキスト">
          <a:extLst>
            <a:ext uri="{FF2B5EF4-FFF2-40B4-BE49-F238E27FC236}">
              <a16:creationId xmlns:a16="http://schemas.microsoft.com/office/drawing/2014/main" id="{00000000-0008-0000-0100-00002B020000}"/>
            </a:ext>
          </a:extLst>
        </xdr:cNvPr>
        <xdr:cNvSpPr txBox="1"/>
      </xdr:nvSpPr>
      <xdr:spPr>
        <a:xfrm>
          <a:off x="16357600"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114935</xdr:rowOff>
    </xdr:from>
    <xdr:to>
      <xdr:col>81</xdr:col>
      <xdr:colOff>101600</xdr:colOff>
      <xdr:row>59</xdr:row>
      <xdr:rowOff>45085</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5430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165735</xdr:rowOff>
    </xdr:from>
    <xdr:to>
      <xdr:col>85</xdr:col>
      <xdr:colOff>127000</xdr:colOff>
      <xdr:row>59</xdr:row>
      <xdr:rowOff>22860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5481300" y="1010983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90170</xdr:rowOff>
    </xdr:from>
    <xdr:to>
      <xdr:col>76</xdr:col>
      <xdr:colOff>165100</xdr:colOff>
      <xdr:row>59</xdr:row>
      <xdr:rowOff>20320</xdr:rowOff>
    </xdr:to>
    <xdr:sp macro="" textlink="">
      <xdr:nvSpPr>
        <xdr:cNvPr id="558" name="楕円 557">
          <a:extLst>
            <a:ext uri="{FF2B5EF4-FFF2-40B4-BE49-F238E27FC236}">
              <a16:creationId xmlns:a16="http://schemas.microsoft.com/office/drawing/2014/main" id="{00000000-0008-0000-0100-00002E020000}"/>
            </a:ext>
          </a:extLst>
        </xdr:cNvPr>
        <xdr:cNvSpPr/>
      </xdr:nvSpPr>
      <xdr:spPr>
        <a:xfrm>
          <a:off x="14541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140970</xdr:rowOff>
    </xdr:from>
    <xdr:to>
      <xdr:col>81</xdr:col>
      <xdr:colOff>50800</xdr:colOff>
      <xdr:row>58</xdr:row>
      <xdr:rowOff>165735</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4592300" y="1008507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80645</xdr:rowOff>
    </xdr:from>
    <xdr:to>
      <xdr:col>72</xdr:col>
      <xdr:colOff>38100</xdr:colOff>
      <xdr:row>59</xdr:row>
      <xdr:rowOff>10795</xdr:rowOff>
    </xdr:to>
    <xdr:sp macro="" textlink="">
      <xdr:nvSpPr>
        <xdr:cNvPr id="560" name="楕円 559">
          <a:extLst>
            <a:ext uri="{FF2B5EF4-FFF2-40B4-BE49-F238E27FC236}">
              <a16:creationId xmlns:a16="http://schemas.microsoft.com/office/drawing/2014/main" id="{00000000-0008-0000-0100-000030020000}"/>
            </a:ext>
          </a:extLst>
        </xdr:cNvPr>
        <xdr:cNvSpPr/>
      </xdr:nvSpPr>
      <xdr:spPr>
        <a:xfrm>
          <a:off x="13652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131445</xdr:rowOff>
    </xdr:from>
    <xdr:to>
      <xdr:col>76</xdr:col>
      <xdr:colOff>114300</xdr:colOff>
      <xdr:row>58</xdr:row>
      <xdr:rowOff>140970</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3703300" y="100755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48260</xdr:rowOff>
    </xdr:from>
    <xdr:to>
      <xdr:col>67</xdr:col>
      <xdr:colOff>101600</xdr:colOff>
      <xdr:row>58</xdr:row>
      <xdr:rowOff>149860</xdr:rowOff>
    </xdr:to>
    <xdr:sp macro="" textlink="">
      <xdr:nvSpPr>
        <xdr:cNvPr id="562" name="楕円 561">
          <a:extLst>
            <a:ext uri="{FF2B5EF4-FFF2-40B4-BE49-F238E27FC236}">
              <a16:creationId xmlns:a16="http://schemas.microsoft.com/office/drawing/2014/main" id="{00000000-0008-0000-0100-000032020000}"/>
            </a:ext>
          </a:extLst>
        </xdr:cNvPr>
        <xdr:cNvSpPr/>
      </xdr:nvSpPr>
      <xdr:spPr>
        <a:xfrm>
          <a:off x="12763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99060</xdr:rowOff>
    </xdr:from>
    <xdr:to>
      <xdr:col>71</xdr:col>
      <xdr:colOff>177800</xdr:colOff>
      <xdr:row>58</xdr:row>
      <xdr:rowOff>131445</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2814300" y="100431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85742</xdr:rowOff>
    </xdr:from>
    <xdr:ext cx="405111" cy="259045"/>
    <xdr:sp macro="" textlink="">
      <xdr:nvSpPr>
        <xdr:cNvPr id="564" name="n_1aveValue【学校施設】&#10;有形固定資産減価償却率">
          <a:extLst>
            <a:ext uri="{FF2B5EF4-FFF2-40B4-BE49-F238E27FC236}">
              <a16:creationId xmlns:a16="http://schemas.microsoft.com/office/drawing/2014/main" id="{00000000-0008-0000-0100-000034020000}"/>
            </a:ext>
          </a:extLst>
        </xdr:cNvPr>
        <xdr:cNvSpPr txBox="1"/>
      </xdr:nvSpPr>
      <xdr:spPr>
        <a:xfrm>
          <a:off x="152660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129557</xdr:rowOff>
    </xdr:from>
    <xdr:ext cx="405111" cy="259045"/>
    <xdr:sp macro="" textlink="">
      <xdr:nvSpPr>
        <xdr:cNvPr id="565" name="n_2aveValue【学校施設】&#10;有形固定資産減価償却率">
          <a:extLst>
            <a:ext uri="{FF2B5EF4-FFF2-40B4-BE49-F238E27FC236}">
              <a16:creationId xmlns:a16="http://schemas.microsoft.com/office/drawing/2014/main" id="{00000000-0008-0000-0100-000035020000}"/>
            </a:ext>
          </a:extLst>
        </xdr:cNvPr>
        <xdr:cNvSpPr txBox="1"/>
      </xdr:nvSpPr>
      <xdr:spPr>
        <a:xfrm>
          <a:off x="14389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566" name="n_3aveValue【学校施設】&#10;有形固定資産減価償却率">
          <a:extLst>
            <a:ext uri="{FF2B5EF4-FFF2-40B4-BE49-F238E27FC236}">
              <a16:creationId xmlns:a16="http://schemas.microsoft.com/office/drawing/2014/main" id="{00000000-0008-0000-0100-000036020000}"/>
            </a:ext>
          </a:extLst>
        </xdr:cNvPr>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104792</xdr:rowOff>
    </xdr:from>
    <xdr:ext cx="405111" cy="259045"/>
    <xdr:sp macro="" textlink="">
      <xdr:nvSpPr>
        <xdr:cNvPr id="567" name="n_4aveValue【学校施設】&#10;有形固定資産減価償却率">
          <a:extLst>
            <a:ext uri="{FF2B5EF4-FFF2-40B4-BE49-F238E27FC236}">
              <a16:creationId xmlns:a16="http://schemas.microsoft.com/office/drawing/2014/main" id="{00000000-0008-0000-0100-000037020000}"/>
            </a:ext>
          </a:extLst>
        </xdr:cNvPr>
        <xdr:cNvSpPr txBox="1"/>
      </xdr:nvSpPr>
      <xdr:spPr>
        <a:xfrm>
          <a:off x="12611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61612</xdr:rowOff>
    </xdr:from>
    <xdr:ext cx="405111" cy="259045"/>
    <xdr:sp macro="" textlink="">
      <xdr:nvSpPr>
        <xdr:cNvPr id="568" name="n_1mainValue【学校施設】&#10;有形固定資産減価償却率">
          <a:extLst>
            <a:ext uri="{FF2B5EF4-FFF2-40B4-BE49-F238E27FC236}">
              <a16:creationId xmlns:a16="http://schemas.microsoft.com/office/drawing/2014/main" id="{00000000-0008-0000-0100-000038020000}"/>
            </a:ext>
          </a:extLst>
        </xdr:cNvPr>
        <xdr:cNvSpPr txBox="1"/>
      </xdr:nvSpPr>
      <xdr:spPr>
        <a:xfrm>
          <a:off x="152660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36847</xdr:rowOff>
    </xdr:from>
    <xdr:ext cx="405111" cy="259045"/>
    <xdr:sp macro="" textlink="">
      <xdr:nvSpPr>
        <xdr:cNvPr id="569" name="n_2mainValue【学校施設】&#10;有形固定資産減価償却率">
          <a:extLst>
            <a:ext uri="{FF2B5EF4-FFF2-40B4-BE49-F238E27FC236}">
              <a16:creationId xmlns:a16="http://schemas.microsoft.com/office/drawing/2014/main" id="{00000000-0008-0000-0100-000039020000}"/>
            </a:ext>
          </a:extLst>
        </xdr:cNvPr>
        <xdr:cNvSpPr txBox="1"/>
      </xdr:nvSpPr>
      <xdr:spPr>
        <a:xfrm>
          <a:off x="143897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27322</xdr:rowOff>
    </xdr:from>
    <xdr:ext cx="405111" cy="259045"/>
    <xdr:sp macro="" textlink="">
      <xdr:nvSpPr>
        <xdr:cNvPr id="570" name="n_3mainValue【学校施設】&#10;有形固定資産減価償却率">
          <a:extLst>
            <a:ext uri="{FF2B5EF4-FFF2-40B4-BE49-F238E27FC236}">
              <a16:creationId xmlns:a16="http://schemas.microsoft.com/office/drawing/2014/main" id="{00000000-0008-0000-0100-00003A020000}"/>
            </a:ext>
          </a:extLst>
        </xdr:cNvPr>
        <xdr:cNvSpPr txBox="1"/>
      </xdr:nvSpPr>
      <xdr:spPr>
        <a:xfrm>
          <a:off x="135007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166387</xdr:rowOff>
    </xdr:from>
    <xdr:ext cx="405111" cy="259045"/>
    <xdr:sp macro="" textlink="">
      <xdr:nvSpPr>
        <xdr:cNvPr id="571" name="n_4mainValue【学校施設】&#10;有形固定資産減価償却率">
          <a:extLst>
            <a:ext uri="{FF2B5EF4-FFF2-40B4-BE49-F238E27FC236}">
              <a16:creationId xmlns:a16="http://schemas.microsoft.com/office/drawing/2014/main" id="{00000000-0008-0000-0100-00003B020000}"/>
            </a:ext>
          </a:extLst>
        </xdr:cNvPr>
        <xdr:cNvSpPr txBox="1"/>
      </xdr:nvSpPr>
      <xdr:spPr>
        <a:xfrm>
          <a:off x="126117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00000000-0008-0000-0100-00004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flipV="1">
          <a:off x="22160864" y="9553194"/>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93" name="【学校施設】&#10;一人当たり面積最小値テキスト">
          <a:extLst>
            <a:ext uri="{FF2B5EF4-FFF2-40B4-BE49-F238E27FC236}">
              <a16:creationId xmlns:a16="http://schemas.microsoft.com/office/drawing/2014/main" id="{00000000-0008-0000-0100-000051020000}"/>
            </a:ext>
          </a:extLst>
        </xdr:cNvPr>
        <xdr:cNvSpPr txBox="1"/>
      </xdr:nvSpPr>
      <xdr:spPr>
        <a:xfrm>
          <a:off x="221996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595" name="【学校施設】&#10;一人当たり面積最大値テキスト">
          <a:extLst>
            <a:ext uri="{FF2B5EF4-FFF2-40B4-BE49-F238E27FC236}">
              <a16:creationId xmlns:a16="http://schemas.microsoft.com/office/drawing/2014/main" id="{00000000-0008-0000-0100-000053020000}"/>
            </a:ext>
          </a:extLst>
        </xdr:cNvPr>
        <xdr:cNvSpPr txBox="1"/>
      </xdr:nvSpPr>
      <xdr:spPr>
        <a:xfrm>
          <a:off x="221996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93933</xdr:rowOff>
    </xdr:from>
    <xdr:ext cx="469744" cy="259045"/>
    <xdr:sp macro="" textlink="">
      <xdr:nvSpPr>
        <xdr:cNvPr id="597" name="【学校施設】&#10;一人当たり面積平均値テキスト">
          <a:extLst>
            <a:ext uri="{FF2B5EF4-FFF2-40B4-BE49-F238E27FC236}">
              <a16:creationId xmlns:a16="http://schemas.microsoft.com/office/drawing/2014/main" id="{00000000-0008-0000-0100-000055020000}"/>
            </a:ext>
          </a:extLst>
        </xdr:cNvPr>
        <xdr:cNvSpPr txBox="1"/>
      </xdr:nvSpPr>
      <xdr:spPr>
        <a:xfrm>
          <a:off x="22199600" y="10209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22110700" y="10231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21272500" y="1026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144653</xdr:rowOff>
    </xdr:from>
    <xdr:to>
      <xdr:col>107</xdr:col>
      <xdr:colOff>101600</xdr:colOff>
      <xdr:row>61</xdr:row>
      <xdr:rowOff>74803</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20383500" y="10431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xdr:rowOff>
    </xdr:from>
    <xdr:to>
      <xdr:col>102</xdr:col>
      <xdr:colOff>165100</xdr:colOff>
      <xdr:row>61</xdr:row>
      <xdr:rowOff>102235</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19494500" y="1045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10351</xdr:rowOff>
    </xdr:from>
    <xdr:to>
      <xdr:col>98</xdr:col>
      <xdr:colOff>38100</xdr:colOff>
      <xdr:row>61</xdr:row>
      <xdr:rowOff>111951</xdr:rowOff>
    </xdr:to>
    <xdr:sp macro="" textlink="">
      <xdr:nvSpPr>
        <xdr:cNvPr id="602" name="フローチャート: 判断 601">
          <a:extLst>
            <a:ext uri="{FF2B5EF4-FFF2-40B4-BE49-F238E27FC236}">
              <a16:creationId xmlns:a16="http://schemas.microsoft.com/office/drawing/2014/main" id="{00000000-0008-0000-0100-00005A020000}"/>
            </a:ext>
          </a:extLst>
        </xdr:cNvPr>
        <xdr:cNvSpPr/>
      </xdr:nvSpPr>
      <xdr:spPr>
        <a:xfrm>
          <a:off x="18605500" y="104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169799</xdr:rowOff>
    </xdr:from>
    <xdr:to>
      <xdr:col>116</xdr:col>
      <xdr:colOff>114300</xdr:colOff>
      <xdr:row>57</xdr:row>
      <xdr:rowOff>99949</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22110700" y="977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21226</xdr:rowOff>
    </xdr:from>
    <xdr:ext cx="469744" cy="259045"/>
    <xdr:sp macro="" textlink="">
      <xdr:nvSpPr>
        <xdr:cNvPr id="609" name="【学校施設】&#10;一人当たり面積該当値テキスト">
          <a:extLst>
            <a:ext uri="{FF2B5EF4-FFF2-40B4-BE49-F238E27FC236}">
              <a16:creationId xmlns:a16="http://schemas.microsoft.com/office/drawing/2014/main" id="{00000000-0008-0000-0100-000061020000}"/>
            </a:ext>
          </a:extLst>
        </xdr:cNvPr>
        <xdr:cNvSpPr txBox="1"/>
      </xdr:nvSpPr>
      <xdr:spPr>
        <a:xfrm>
          <a:off x="22199600" y="962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52070</xdr:rowOff>
    </xdr:from>
    <xdr:to>
      <xdr:col>112</xdr:col>
      <xdr:colOff>38100</xdr:colOff>
      <xdr:row>57</xdr:row>
      <xdr:rowOff>153670</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21272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49149</xdr:rowOff>
    </xdr:from>
    <xdr:to>
      <xdr:col>116</xdr:col>
      <xdr:colOff>63500</xdr:colOff>
      <xdr:row>57</xdr:row>
      <xdr:rowOff>102870</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flipV="1">
          <a:off x="21323300" y="9821799"/>
          <a:ext cx="8382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78359</xdr:rowOff>
    </xdr:from>
    <xdr:to>
      <xdr:col>107</xdr:col>
      <xdr:colOff>101600</xdr:colOff>
      <xdr:row>58</xdr:row>
      <xdr:rowOff>8509</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20383500" y="985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102870</xdr:rowOff>
    </xdr:from>
    <xdr:to>
      <xdr:col>111</xdr:col>
      <xdr:colOff>177800</xdr:colOff>
      <xdr:row>57</xdr:row>
      <xdr:rowOff>129159</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flipV="1">
          <a:off x="20434300" y="9875520"/>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119507</xdr:rowOff>
    </xdr:from>
    <xdr:to>
      <xdr:col>102</xdr:col>
      <xdr:colOff>165100</xdr:colOff>
      <xdr:row>58</xdr:row>
      <xdr:rowOff>49657</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19494500" y="989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129159</xdr:rowOff>
    </xdr:from>
    <xdr:to>
      <xdr:col>107</xdr:col>
      <xdr:colOff>50800</xdr:colOff>
      <xdr:row>57</xdr:row>
      <xdr:rowOff>170307</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flipV="1">
          <a:off x="19545300" y="990180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164656</xdr:rowOff>
    </xdr:from>
    <xdr:to>
      <xdr:col>98</xdr:col>
      <xdr:colOff>38100</xdr:colOff>
      <xdr:row>58</xdr:row>
      <xdr:rowOff>94806</xdr:rowOff>
    </xdr:to>
    <xdr:sp macro="" textlink="">
      <xdr:nvSpPr>
        <xdr:cNvPr id="616" name="楕円 615">
          <a:extLst>
            <a:ext uri="{FF2B5EF4-FFF2-40B4-BE49-F238E27FC236}">
              <a16:creationId xmlns:a16="http://schemas.microsoft.com/office/drawing/2014/main" id="{00000000-0008-0000-0100-000068020000}"/>
            </a:ext>
          </a:extLst>
        </xdr:cNvPr>
        <xdr:cNvSpPr/>
      </xdr:nvSpPr>
      <xdr:spPr>
        <a:xfrm>
          <a:off x="18605500" y="99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170307</xdr:rowOff>
    </xdr:from>
    <xdr:to>
      <xdr:col>102</xdr:col>
      <xdr:colOff>114300</xdr:colOff>
      <xdr:row>58</xdr:row>
      <xdr:rowOff>44006</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flipV="1">
          <a:off x="18656300" y="9942957"/>
          <a:ext cx="889000" cy="4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73359</xdr:rowOff>
    </xdr:from>
    <xdr:ext cx="469744" cy="259045"/>
    <xdr:sp macro="" textlink="">
      <xdr:nvSpPr>
        <xdr:cNvPr id="618" name="n_1aveValue【学校施設】&#10;一人当たり面積">
          <a:extLst>
            <a:ext uri="{FF2B5EF4-FFF2-40B4-BE49-F238E27FC236}">
              <a16:creationId xmlns:a16="http://schemas.microsoft.com/office/drawing/2014/main" id="{00000000-0008-0000-0100-00006A020000}"/>
            </a:ext>
          </a:extLst>
        </xdr:cNvPr>
        <xdr:cNvSpPr txBox="1"/>
      </xdr:nvSpPr>
      <xdr:spPr>
        <a:xfrm>
          <a:off x="21075727" y="1036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65930</xdr:rowOff>
    </xdr:from>
    <xdr:ext cx="469744" cy="259045"/>
    <xdr:sp macro="" textlink="">
      <xdr:nvSpPr>
        <xdr:cNvPr id="619" name="n_2aveValue【学校施設】&#10;一人当たり面積">
          <a:extLst>
            <a:ext uri="{FF2B5EF4-FFF2-40B4-BE49-F238E27FC236}">
              <a16:creationId xmlns:a16="http://schemas.microsoft.com/office/drawing/2014/main" id="{00000000-0008-0000-0100-00006B020000}"/>
            </a:ext>
          </a:extLst>
        </xdr:cNvPr>
        <xdr:cNvSpPr txBox="1"/>
      </xdr:nvSpPr>
      <xdr:spPr>
        <a:xfrm>
          <a:off x="20199427" y="1052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93362</xdr:rowOff>
    </xdr:from>
    <xdr:ext cx="469744" cy="259045"/>
    <xdr:sp macro="" textlink="">
      <xdr:nvSpPr>
        <xdr:cNvPr id="620" name="n_3aveValue【学校施設】&#10;一人当たり面積">
          <a:extLst>
            <a:ext uri="{FF2B5EF4-FFF2-40B4-BE49-F238E27FC236}">
              <a16:creationId xmlns:a16="http://schemas.microsoft.com/office/drawing/2014/main" id="{00000000-0008-0000-0100-00006C020000}"/>
            </a:ext>
          </a:extLst>
        </xdr:cNvPr>
        <xdr:cNvSpPr txBox="1"/>
      </xdr:nvSpPr>
      <xdr:spPr>
        <a:xfrm>
          <a:off x="19310427" y="1055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103078</xdr:rowOff>
    </xdr:from>
    <xdr:ext cx="469744" cy="259045"/>
    <xdr:sp macro="" textlink="">
      <xdr:nvSpPr>
        <xdr:cNvPr id="621" name="n_4aveValue【学校施設】&#10;一人当たり面積">
          <a:extLst>
            <a:ext uri="{FF2B5EF4-FFF2-40B4-BE49-F238E27FC236}">
              <a16:creationId xmlns:a16="http://schemas.microsoft.com/office/drawing/2014/main" id="{00000000-0008-0000-0100-00006D020000}"/>
            </a:ext>
          </a:extLst>
        </xdr:cNvPr>
        <xdr:cNvSpPr txBox="1"/>
      </xdr:nvSpPr>
      <xdr:spPr>
        <a:xfrm>
          <a:off x="18421427" y="1056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170197</xdr:rowOff>
    </xdr:from>
    <xdr:ext cx="469744" cy="259045"/>
    <xdr:sp macro="" textlink="">
      <xdr:nvSpPr>
        <xdr:cNvPr id="622" name="n_1mainValue【学校施設】&#10;一人当たり面積">
          <a:extLst>
            <a:ext uri="{FF2B5EF4-FFF2-40B4-BE49-F238E27FC236}">
              <a16:creationId xmlns:a16="http://schemas.microsoft.com/office/drawing/2014/main" id="{00000000-0008-0000-0100-00006E020000}"/>
            </a:ext>
          </a:extLst>
        </xdr:cNvPr>
        <xdr:cNvSpPr txBox="1"/>
      </xdr:nvSpPr>
      <xdr:spPr>
        <a:xfrm>
          <a:off x="21075727" y="959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25036</xdr:rowOff>
    </xdr:from>
    <xdr:ext cx="469744" cy="259045"/>
    <xdr:sp macro="" textlink="">
      <xdr:nvSpPr>
        <xdr:cNvPr id="623" name="n_2mainValue【学校施設】&#10;一人当たり面積">
          <a:extLst>
            <a:ext uri="{FF2B5EF4-FFF2-40B4-BE49-F238E27FC236}">
              <a16:creationId xmlns:a16="http://schemas.microsoft.com/office/drawing/2014/main" id="{00000000-0008-0000-0100-00006F020000}"/>
            </a:ext>
          </a:extLst>
        </xdr:cNvPr>
        <xdr:cNvSpPr txBox="1"/>
      </xdr:nvSpPr>
      <xdr:spPr>
        <a:xfrm>
          <a:off x="20199427" y="962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66184</xdr:rowOff>
    </xdr:from>
    <xdr:ext cx="469744" cy="259045"/>
    <xdr:sp macro="" textlink="">
      <xdr:nvSpPr>
        <xdr:cNvPr id="624" name="n_3mainValue【学校施設】&#10;一人当たり面積">
          <a:extLst>
            <a:ext uri="{FF2B5EF4-FFF2-40B4-BE49-F238E27FC236}">
              <a16:creationId xmlns:a16="http://schemas.microsoft.com/office/drawing/2014/main" id="{00000000-0008-0000-0100-000070020000}"/>
            </a:ext>
          </a:extLst>
        </xdr:cNvPr>
        <xdr:cNvSpPr txBox="1"/>
      </xdr:nvSpPr>
      <xdr:spPr>
        <a:xfrm>
          <a:off x="19310427" y="96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111333</xdr:rowOff>
    </xdr:from>
    <xdr:ext cx="469744" cy="259045"/>
    <xdr:sp macro="" textlink="">
      <xdr:nvSpPr>
        <xdr:cNvPr id="625" name="n_4mainValue【学校施設】&#10;一人当たり面積">
          <a:extLst>
            <a:ext uri="{FF2B5EF4-FFF2-40B4-BE49-F238E27FC236}">
              <a16:creationId xmlns:a16="http://schemas.microsoft.com/office/drawing/2014/main" id="{00000000-0008-0000-0100-000071020000}"/>
            </a:ext>
          </a:extLst>
        </xdr:cNvPr>
        <xdr:cNvSpPr txBox="1"/>
      </xdr:nvSpPr>
      <xdr:spPr>
        <a:xfrm>
          <a:off x="18421427" y="971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00000000-0008-0000-0100-00008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39732</xdr:rowOff>
    </xdr:from>
    <xdr:to>
      <xdr:col>85</xdr:col>
      <xdr:colOff>126364</xdr:colOff>
      <xdr:row>86</xdr:row>
      <xdr:rowOff>168729</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flipV="1">
          <a:off x="16318864"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a:extLst>
            <a:ext uri="{FF2B5EF4-FFF2-40B4-BE49-F238E27FC236}">
              <a16:creationId xmlns:a16="http://schemas.microsoft.com/office/drawing/2014/main" id="{00000000-0008-0000-0100-00008C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157859</xdr:rowOff>
    </xdr:from>
    <xdr:ext cx="340478" cy="259045"/>
    <xdr:sp macro="" textlink="">
      <xdr:nvSpPr>
        <xdr:cNvPr id="654" name="【児童館】&#10;有形固定資産減価償却率最大値テキスト">
          <a:extLst>
            <a:ext uri="{FF2B5EF4-FFF2-40B4-BE49-F238E27FC236}">
              <a16:creationId xmlns:a16="http://schemas.microsoft.com/office/drawing/2014/main" id="{00000000-0008-0000-0100-00008E020000}"/>
            </a:ext>
          </a:extLst>
        </xdr:cNvPr>
        <xdr:cNvSpPr txBox="1"/>
      </xdr:nvSpPr>
      <xdr:spPr>
        <a:xfrm>
          <a:off x="16357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39732</xdr:rowOff>
    </xdr:from>
    <xdr:to>
      <xdr:col>86</xdr:col>
      <xdr:colOff>25400</xdr:colOff>
      <xdr:row>78</xdr:row>
      <xdr:rowOff>39732</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6230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155139</xdr:rowOff>
    </xdr:from>
    <xdr:ext cx="405111" cy="259045"/>
    <xdr:sp macro="" textlink="">
      <xdr:nvSpPr>
        <xdr:cNvPr id="656" name="【児童館】&#10;有形固定資産減価償却率平均値テキスト">
          <a:extLst>
            <a:ext uri="{FF2B5EF4-FFF2-40B4-BE49-F238E27FC236}">
              <a16:creationId xmlns:a16="http://schemas.microsoft.com/office/drawing/2014/main" id="{00000000-0008-0000-0100-000090020000}"/>
            </a:ext>
          </a:extLst>
        </xdr:cNvPr>
        <xdr:cNvSpPr txBox="1"/>
      </xdr:nvSpPr>
      <xdr:spPr>
        <a:xfrm>
          <a:off x="16357600" y="1404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5262</xdr:rowOff>
    </xdr:from>
    <xdr:to>
      <xdr:col>85</xdr:col>
      <xdr:colOff>177800</xdr:colOff>
      <xdr:row>82</xdr:row>
      <xdr:rowOff>106862</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62687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152219</xdr:rowOff>
    </xdr:from>
    <xdr:to>
      <xdr:col>81</xdr:col>
      <xdr:colOff>101600</xdr:colOff>
      <xdr:row>82</xdr:row>
      <xdr:rowOff>82369</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154305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46082</xdr:rowOff>
    </xdr:from>
    <xdr:to>
      <xdr:col>76</xdr:col>
      <xdr:colOff>165100</xdr:colOff>
      <xdr:row>83</xdr:row>
      <xdr:rowOff>147682</xdr:rowOff>
    </xdr:to>
    <xdr:sp macro="" textlink="">
      <xdr:nvSpPr>
        <xdr:cNvPr id="659" name="フローチャート: 判断 658">
          <a:extLst>
            <a:ext uri="{FF2B5EF4-FFF2-40B4-BE49-F238E27FC236}">
              <a16:creationId xmlns:a16="http://schemas.microsoft.com/office/drawing/2014/main" id="{00000000-0008-0000-0100-000093020000}"/>
            </a:ext>
          </a:extLst>
        </xdr:cNvPr>
        <xdr:cNvSpPr/>
      </xdr:nvSpPr>
      <xdr:spPr>
        <a:xfrm>
          <a:off x="14541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28121</xdr:rowOff>
    </xdr:from>
    <xdr:to>
      <xdr:col>72</xdr:col>
      <xdr:colOff>38100</xdr:colOff>
      <xdr:row>83</xdr:row>
      <xdr:rowOff>129721</xdr:rowOff>
    </xdr:to>
    <xdr:sp macro="" textlink="">
      <xdr:nvSpPr>
        <xdr:cNvPr id="660" name="フローチャート: 判断 659">
          <a:extLst>
            <a:ext uri="{FF2B5EF4-FFF2-40B4-BE49-F238E27FC236}">
              <a16:creationId xmlns:a16="http://schemas.microsoft.com/office/drawing/2014/main" id="{00000000-0008-0000-0100-000094020000}"/>
            </a:ext>
          </a:extLst>
        </xdr:cNvPr>
        <xdr:cNvSpPr/>
      </xdr:nvSpPr>
      <xdr:spPr>
        <a:xfrm>
          <a:off x="13652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16692</xdr:rowOff>
    </xdr:from>
    <xdr:to>
      <xdr:col>67</xdr:col>
      <xdr:colOff>101600</xdr:colOff>
      <xdr:row>83</xdr:row>
      <xdr:rowOff>118292</xdr:rowOff>
    </xdr:to>
    <xdr:sp macro="" textlink="">
      <xdr:nvSpPr>
        <xdr:cNvPr id="661" name="フローチャート: 判断 660">
          <a:extLst>
            <a:ext uri="{FF2B5EF4-FFF2-40B4-BE49-F238E27FC236}">
              <a16:creationId xmlns:a16="http://schemas.microsoft.com/office/drawing/2014/main" id="{00000000-0008-0000-0100-000095020000}"/>
            </a:ext>
          </a:extLst>
        </xdr:cNvPr>
        <xdr:cNvSpPr/>
      </xdr:nvSpPr>
      <xdr:spPr>
        <a:xfrm>
          <a:off x="12763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55880</xdr:rowOff>
    </xdr:from>
    <xdr:to>
      <xdr:col>85</xdr:col>
      <xdr:colOff>177800</xdr:colOff>
      <xdr:row>81</xdr:row>
      <xdr:rowOff>157480</xdr:rowOff>
    </xdr:to>
    <xdr:sp macro="" textlink="">
      <xdr:nvSpPr>
        <xdr:cNvPr id="667" name="楕円 666">
          <a:extLst>
            <a:ext uri="{FF2B5EF4-FFF2-40B4-BE49-F238E27FC236}">
              <a16:creationId xmlns:a16="http://schemas.microsoft.com/office/drawing/2014/main" id="{00000000-0008-0000-0100-00009B020000}"/>
            </a:ext>
          </a:extLst>
        </xdr:cNvPr>
        <xdr:cNvSpPr/>
      </xdr:nvSpPr>
      <xdr:spPr>
        <a:xfrm>
          <a:off x="162687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78757</xdr:rowOff>
    </xdr:from>
    <xdr:ext cx="405111" cy="259045"/>
    <xdr:sp macro="" textlink="">
      <xdr:nvSpPr>
        <xdr:cNvPr id="668" name="【児童館】&#10;有形固定資産減価償却率該当値テキスト">
          <a:extLst>
            <a:ext uri="{FF2B5EF4-FFF2-40B4-BE49-F238E27FC236}">
              <a16:creationId xmlns:a16="http://schemas.microsoft.com/office/drawing/2014/main" id="{00000000-0008-0000-0100-00009C020000}"/>
            </a:ext>
          </a:extLst>
        </xdr:cNvPr>
        <xdr:cNvSpPr txBox="1"/>
      </xdr:nvSpPr>
      <xdr:spPr>
        <a:xfrm>
          <a:off x="16357600"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163649</xdr:rowOff>
    </xdr:from>
    <xdr:to>
      <xdr:col>81</xdr:col>
      <xdr:colOff>101600</xdr:colOff>
      <xdr:row>81</xdr:row>
      <xdr:rowOff>93799</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154305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42999</xdr:rowOff>
    </xdr:from>
    <xdr:to>
      <xdr:col>85</xdr:col>
      <xdr:colOff>127000</xdr:colOff>
      <xdr:row>81</xdr:row>
      <xdr:rowOff>106680</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5481300" y="13930449"/>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99968</xdr:rowOff>
    </xdr:from>
    <xdr:to>
      <xdr:col>76</xdr:col>
      <xdr:colOff>165100</xdr:colOff>
      <xdr:row>81</xdr:row>
      <xdr:rowOff>30118</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14541500" y="1381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150768</xdr:rowOff>
    </xdr:from>
    <xdr:to>
      <xdr:col>81</xdr:col>
      <xdr:colOff>50800</xdr:colOff>
      <xdr:row>81</xdr:row>
      <xdr:rowOff>42999</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4592300" y="13866768"/>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41184</xdr:rowOff>
    </xdr:from>
    <xdr:to>
      <xdr:col>72</xdr:col>
      <xdr:colOff>38100</xdr:colOff>
      <xdr:row>80</xdr:row>
      <xdr:rowOff>142784</xdr:rowOff>
    </xdr:to>
    <xdr:sp macro="" textlink="">
      <xdr:nvSpPr>
        <xdr:cNvPr id="673" name="楕円 672">
          <a:extLst>
            <a:ext uri="{FF2B5EF4-FFF2-40B4-BE49-F238E27FC236}">
              <a16:creationId xmlns:a16="http://schemas.microsoft.com/office/drawing/2014/main" id="{00000000-0008-0000-0100-0000A1020000}"/>
            </a:ext>
          </a:extLst>
        </xdr:cNvPr>
        <xdr:cNvSpPr/>
      </xdr:nvSpPr>
      <xdr:spPr>
        <a:xfrm>
          <a:off x="13652500" y="1375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91984</xdr:rowOff>
    </xdr:from>
    <xdr:to>
      <xdr:col>76</xdr:col>
      <xdr:colOff>114300</xdr:colOff>
      <xdr:row>80</xdr:row>
      <xdr:rowOff>150768</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3703300" y="13807984"/>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29755</xdr:rowOff>
    </xdr:from>
    <xdr:to>
      <xdr:col>67</xdr:col>
      <xdr:colOff>101600</xdr:colOff>
      <xdr:row>80</xdr:row>
      <xdr:rowOff>131355</xdr:rowOff>
    </xdr:to>
    <xdr:sp macro="" textlink="">
      <xdr:nvSpPr>
        <xdr:cNvPr id="675" name="楕円 674">
          <a:extLst>
            <a:ext uri="{FF2B5EF4-FFF2-40B4-BE49-F238E27FC236}">
              <a16:creationId xmlns:a16="http://schemas.microsoft.com/office/drawing/2014/main" id="{00000000-0008-0000-0100-0000A3020000}"/>
            </a:ext>
          </a:extLst>
        </xdr:cNvPr>
        <xdr:cNvSpPr/>
      </xdr:nvSpPr>
      <xdr:spPr>
        <a:xfrm>
          <a:off x="12763500" y="1374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80555</xdr:rowOff>
    </xdr:from>
    <xdr:to>
      <xdr:col>71</xdr:col>
      <xdr:colOff>177800</xdr:colOff>
      <xdr:row>80</xdr:row>
      <xdr:rowOff>91984</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2814300" y="13796555"/>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73496</xdr:rowOff>
    </xdr:from>
    <xdr:ext cx="405111" cy="259045"/>
    <xdr:sp macro="" textlink="">
      <xdr:nvSpPr>
        <xdr:cNvPr id="677" name="n_1aveValue【児童館】&#10;有形固定資産減価償却率">
          <a:extLst>
            <a:ext uri="{FF2B5EF4-FFF2-40B4-BE49-F238E27FC236}">
              <a16:creationId xmlns:a16="http://schemas.microsoft.com/office/drawing/2014/main" id="{00000000-0008-0000-0100-0000A5020000}"/>
            </a:ext>
          </a:extLst>
        </xdr:cNvPr>
        <xdr:cNvSpPr txBox="1"/>
      </xdr:nvSpPr>
      <xdr:spPr>
        <a:xfrm>
          <a:off x="15266044" y="1413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138809</xdr:rowOff>
    </xdr:from>
    <xdr:ext cx="405111" cy="259045"/>
    <xdr:sp macro="" textlink="">
      <xdr:nvSpPr>
        <xdr:cNvPr id="678" name="n_2aveValue【児童館】&#10;有形固定資産減価償却率">
          <a:extLst>
            <a:ext uri="{FF2B5EF4-FFF2-40B4-BE49-F238E27FC236}">
              <a16:creationId xmlns:a16="http://schemas.microsoft.com/office/drawing/2014/main" id="{00000000-0008-0000-0100-0000A6020000}"/>
            </a:ext>
          </a:extLst>
        </xdr:cNvPr>
        <xdr:cNvSpPr txBox="1"/>
      </xdr:nvSpPr>
      <xdr:spPr>
        <a:xfrm>
          <a:off x="143897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120848</xdr:rowOff>
    </xdr:from>
    <xdr:ext cx="405111" cy="259045"/>
    <xdr:sp macro="" textlink="">
      <xdr:nvSpPr>
        <xdr:cNvPr id="679" name="n_3aveValue【児童館】&#10;有形固定資産減価償却率">
          <a:extLst>
            <a:ext uri="{FF2B5EF4-FFF2-40B4-BE49-F238E27FC236}">
              <a16:creationId xmlns:a16="http://schemas.microsoft.com/office/drawing/2014/main" id="{00000000-0008-0000-0100-0000A7020000}"/>
            </a:ext>
          </a:extLst>
        </xdr:cNvPr>
        <xdr:cNvSpPr txBox="1"/>
      </xdr:nvSpPr>
      <xdr:spPr>
        <a:xfrm>
          <a:off x="13500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109419</xdr:rowOff>
    </xdr:from>
    <xdr:ext cx="405111" cy="259045"/>
    <xdr:sp macro="" textlink="">
      <xdr:nvSpPr>
        <xdr:cNvPr id="680" name="n_4aveValue【児童館】&#10;有形固定資産減価償却率">
          <a:extLst>
            <a:ext uri="{FF2B5EF4-FFF2-40B4-BE49-F238E27FC236}">
              <a16:creationId xmlns:a16="http://schemas.microsoft.com/office/drawing/2014/main" id="{00000000-0008-0000-0100-0000A8020000}"/>
            </a:ext>
          </a:extLst>
        </xdr:cNvPr>
        <xdr:cNvSpPr txBox="1"/>
      </xdr:nvSpPr>
      <xdr:spPr>
        <a:xfrm>
          <a:off x="12611744" y="1433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110326</xdr:rowOff>
    </xdr:from>
    <xdr:ext cx="405111" cy="259045"/>
    <xdr:sp macro="" textlink="">
      <xdr:nvSpPr>
        <xdr:cNvPr id="681" name="n_1mainValue【児童館】&#10;有形固定資産減価償却率">
          <a:extLst>
            <a:ext uri="{FF2B5EF4-FFF2-40B4-BE49-F238E27FC236}">
              <a16:creationId xmlns:a16="http://schemas.microsoft.com/office/drawing/2014/main" id="{00000000-0008-0000-0100-0000A9020000}"/>
            </a:ext>
          </a:extLst>
        </xdr:cNvPr>
        <xdr:cNvSpPr txBox="1"/>
      </xdr:nvSpPr>
      <xdr:spPr>
        <a:xfrm>
          <a:off x="15266044" y="1365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46645</xdr:rowOff>
    </xdr:from>
    <xdr:ext cx="405111" cy="259045"/>
    <xdr:sp macro="" textlink="">
      <xdr:nvSpPr>
        <xdr:cNvPr id="682" name="n_2mainValue【児童館】&#10;有形固定資産減価償却率">
          <a:extLst>
            <a:ext uri="{FF2B5EF4-FFF2-40B4-BE49-F238E27FC236}">
              <a16:creationId xmlns:a16="http://schemas.microsoft.com/office/drawing/2014/main" id="{00000000-0008-0000-0100-0000AA020000}"/>
            </a:ext>
          </a:extLst>
        </xdr:cNvPr>
        <xdr:cNvSpPr txBox="1"/>
      </xdr:nvSpPr>
      <xdr:spPr>
        <a:xfrm>
          <a:off x="14389744" y="1359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159311</xdr:rowOff>
    </xdr:from>
    <xdr:ext cx="405111" cy="259045"/>
    <xdr:sp macro="" textlink="">
      <xdr:nvSpPr>
        <xdr:cNvPr id="683" name="n_3mainValue【児童館】&#10;有形固定資産減価償却率">
          <a:extLst>
            <a:ext uri="{FF2B5EF4-FFF2-40B4-BE49-F238E27FC236}">
              <a16:creationId xmlns:a16="http://schemas.microsoft.com/office/drawing/2014/main" id="{00000000-0008-0000-0100-0000AB020000}"/>
            </a:ext>
          </a:extLst>
        </xdr:cNvPr>
        <xdr:cNvSpPr txBox="1"/>
      </xdr:nvSpPr>
      <xdr:spPr>
        <a:xfrm>
          <a:off x="13500744" y="1353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147882</xdr:rowOff>
    </xdr:from>
    <xdr:ext cx="405111" cy="259045"/>
    <xdr:sp macro="" textlink="">
      <xdr:nvSpPr>
        <xdr:cNvPr id="684" name="n_4mainValue【児童館】&#10;有形固定資産減価償却率">
          <a:extLst>
            <a:ext uri="{FF2B5EF4-FFF2-40B4-BE49-F238E27FC236}">
              <a16:creationId xmlns:a16="http://schemas.microsoft.com/office/drawing/2014/main" id="{00000000-0008-0000-0100-0000AC020000}"/>
            </a:ext>
          </a:extLst>
        </xdr:cNvPr>
        <xdr:cNvSpPr txBox="1"/>
      </xdr:nvSpPr>
      <xdr:spPr>
        <a:xfrm>
          <a:off x="12611744" y="1352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100-0000B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00000000-0008-0000-0100-0000B4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00000000-0008-0000-0100-0000C1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86</xdr:row>
      <xdr:rowOff>10668</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flipV="1">
          <a:off x="22160864" y="1358950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7" name="【児童館】&#10;一人当たり面積最小値テキスト">
          <a:extLst>
            <a:ext uri="{FF2B5EF4-FFF2-40B4-BE49-F238E27FC236}">
              <a16:creationId xmlns:a16="http://schemas.microsoft.com/office/drawing/2014/main" id="{00000000-0008-0000-0100-0000C302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709" name="【児童館】&#10;一人当たり面積最大値テキスト">
          <a:extLst>
            <a:ext uri="{FF2B5EF4-FFF2-40B4-BE49-F238E27FC236}">
              <a16:creationId xmlns:a16="http://schemas.microsoft.com/office/drawing/2014/main" id="{00000000-0008-0000-0100-0000C5020000}"/>
            </a:ext>
          </a:extLst>
        </xdr:cNvPr>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144035</xdr:rowOff>
    </xdr:from>
    <xdr:ext cx="469744" cy="259045"/>
    <xdr:sp macro="" textlink="">
      <xdr:nvSpPr>
        <xdr:cNvPr id="711" name="【児童館】&#10;一人当たり面積平均値テキスト">
          <a:extLst>
            <a:ext uri="{FF2B5EF4-FFF2-40B4-BE49-F238E27FC236}">
              <a16:creationId xmlns:a16="http://schemas.microsoft.com/office/drawing/2014/main" id="{00000000-0008-0000-0100-0000C7020000}"/>
            </a:ext>
          </a:extLst>
        </xdr:cNvPr>
        <xdr:cNvSpPr txBox="1"/>
      </xdr:nvSpPr>
      <xdr:spPr>
        <a:xfrm>
          <a:off x="22199600" y="1454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22110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156463</xdr:rowOff>
    </xdr:from>
    <xdr:to>
      <xdr:col>112</xdr:col>
      <xdr:colOff>38100</xdr:colOff>
      <xdr:row>85</xdr:row>
      <xdr:rowOff>86613</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21272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49022</xdr:rowOff>
    </xdr:from>
    <xdr:to>
      <xdr:col>107</xdr:col>
      <xdr:colOff>101600</xdr:colOff>
      <xdr:row>85</xdr:row>
      <xdr:rowOff>150622</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20383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715" name="フローチャート: 判断 714">
          <a:extLst>
            <a:ext uri="{FF2B5EF4-FFF2-40B4-BE49-F238E27FC236}">
              <a16:creationId xmlns:a16="http://schemas.microsoft.com/office/drawing/2014/main" id="{00000000-0008-0000-0100-0000CB020000}"/>
            </a:ext>
          </a:extLst>
        </xdr:cNvPr>
        <xdr:cNvSpPr/>
      </xdr:nvSpPr>
      <xdr:spPr>
        <a:xfrm>
          <a:off x="19494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44450</xdr:rowOff>
    </xdr:from>
    <xdr:to>
      <xdr:col>98</xdr:col>
      <xdr:colOff>38100</xdr:colOff>
      <xdr:row>85</xdr:row>
      <xdr:rowOff>146050</xdr:rowOff>
    </xdr:to>
    <xdr:sp macro="" textlink="">
      <xdr:nvSpPr>
        <xdr:cNvPr id="716" name="フローチャート: 判断 715">
          <a:extLst>
            <a:ext uri="{FF2B5EF4-FFF2-40B4-BE49-F238E27FC236}">
              <a16:creationId xmlns:a16="http://schemas.microsoft.com/office/drawing/2014/main" id="{00000000-0008-0000-0100-0000CC020000}"/>
            </a:ext>
          </a:extLst>
        </xdr:cNvPr>
        <xdr:cNvSpPr/>
      </xdr:nvSpPr>
      <xdr:spPr>
        <a:xfrm>
          <a:off x="18605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722" name="楕円 721">
          <a:extLst>
            <a:ext uri="{FF2B5EF4-FFF2-40B4-BE49-F238E27FC236}">
              <a16:creationId xmlns:a16="http://schemas.microsoft.com/office/drawing/2014/main" id="{00000000-0008-0000-0100-0000D2020000}"/>
            </a:ext>
          </a:extLst>
        </xdr:cNvPr>
        <xdr:cNvSpPr/>
      </xdr:nvSpPr>
      <xdr:spPr>
        <a:xfrm>
          <a:off x="221107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87901</xdr:rowOff>
    </xdr:from>
    <xdr:ext cx="469744" cy="259045"/>
    <xdr:sp macro="" textlink="">
      <xdr:nvSpPr>
        <xdr:cNvPr id="723" name="【児童館】&#10;一人当たり面積該当値テキスト">
          <a:extLst>
            <a:ext uri="{FF2B5EF4-FFF2-40B4-BE49-F238E27FC236}">
              <a16:creationId xmlns:a16="http://schemas.microsoft.com/office/drawing/2014/main" id="{00000000-0008-0000-0100-0000D3020000}"/>
            </a:ext>
          </a:extLst>
        </xdr:cNvPr>
        <xdr:cNvSpPr txBox="1"/>
      </xdr:nvSpPr>
      <xdr:spPr>
        <a:xfrm>
          <a:off x="22199600" y="1431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69596</xdr:rowOff>
    </xdr:from>
    <xdr:to>
      <xdr:col>112</xdr:col>
      <xdr:colOff>38100</xdr:colOff>
      <xdr:row>84</xdr:row>
      <xdr:rowOff>171196</xdr:rowOff>
    </xdr:to>
    <xdr:sp macro="" textlink="">
      <xdr:nvSpPr>
        <xdr:cNvPr id="724" name="楕円 723">
          <a:extLst>
            <a:ext uri="{FF2B5EF4-FFF2-40B4-BE49-F238E27FC236}">
              <a16:creationId xmlns:a16="http://schemas.microsoft.com/office/drawing/2014/main" id="{00000000-0008-0000-0100-0000D4020000}"/>
            </a:ext>
          </a:extLst>
        </xdr:cNvPr>
        <xdr:cNvSpPr/>
      </xdr:nvSpPr>
      <xdr:spPr>
        <a:xfrm>
          <a:off x="21272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115824</xdr:rowOff>
    </xdr:from>
    <xdr:to>
      <xdr:col>116</xdr:col>
      <xdr:colOff>63500</xdr:colOff>
      <xdr:row>84</xdr:row>
      <xdr:rowOff>120396</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flipV="1">
          <a:off x="21323300" y="145176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74168</xdr:rowOff>
    </xdr:from>
    <xdr:to>
      <xdr:col>107</xdr:col>
      <xdr:colOff>101600</xdr:colOff>
      <xdr:row>85</xdr:row>
      <xdr:rowOff>4318</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20383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120396</xdr:rowOff>
    </xdr:from>
    <xdr:to>
      <xdr:col>111</xdr:col>
      <xdr:colOff>177800</xdr:colOff>
      <xdr:row>84</xdr:row>
      <xdr:rowOff>124968</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flipV="1">
          <a:off x="20434300" y="14522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78739</xdr:rowOff>
    </xdr:from>
    <xdr:to>
      <xdr:col>102</xdr:col>
      <xdr:colOff>165100</xdr:colOff>
      <xdr:row>85</xdr:row>
      <xdr:rowOff>8889</xdr:rowOff>
    </xdr:to>
    <xdr:sp macro="" textlink="">
      <xdr:nvSpPr>
        <xdr:cNvPr id="728" name="楕円 727">
          <a:extLst>
            <a:ext uri="{FF2B5EF4-FFF2-40B4-BE49-F238E27FC236}">
              <a16:creationId xmlns:a16="http://schemas.microsoft.com/office/drawing/2014/main" id="{00000000-0008-0000-0100-0000D8020000}"/>
            </a:ext>
          </a:extLst>
        </xdr:cNvPr>
        <xdr:cNvSpPr/>
      </xdr:nvSpPr>
      <xdr:spPr>
        <a:xfrm>
          <a:off x="19494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124968</xdr:rowOff>
    </xdr:from>
    <xdr:to>
      <xdr:col>107</xdr:col>
      <xdr:colOff>50800</xdr:colOff>
      <xdr:row>84</xdr:row>
      <xdr:rowOff>129539</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flipV="1">
          <a:off x="19545300" y="145267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83313</xdr:rowOff>
    </xdr:from>
    <xdr:to>
      <xdr:col>98</xdr:col>
      <xdr:colOff>38100</xdr:colOff>
      <xdr:row>85</xdr:row>
      <xdr:rowOff>13463</xdr:rowOff>
    </xdr:to>
    <xdr:sp macro="" textlink="">
      <xdr:nvSpPr>
        <xdr:cNvPr id="730" name="楕円 729">
          <a:extLst>
            <a:ext uri="{FF2B5EF4-FFF2-40B4-BE49-F238E27FC236}">
              <a16:creationId xmlns:a16="http://schemas.microsoft.com/office/drawing/2014/main" id="{00000000-0008-0000-0100-0000DA020000}"/>
            </a:ext>
          </a:extLst>
        </xdr:cNvPr>
        <xdr:cNvSpPr/>
      </xdr:nvSpPr>
      <xdr:spPr>
        <a:xfrm>
          <a:off x="18605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129539</xdr:rowOff>
    </xdr:from>
    <xdr:to>
      <xdr:col>102</xdr:col>
      <xdr:colOff>114300</xdr:colOff>
      <xdr:row>84</xdr:row>
      <xdr:rowOff>134113</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flipV="1">
          <a:off x="18656300" y="145313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77740</xdr:rowOff>
    </xdr:from>
    <xdr:ext cx="469744" cy="259045"/>
    <xdr:sp macro="" textlink="">
      <xdr:nvSpPr>
        <xdr:cNvPr id="732" name="n_1aveValue【児童館】&#10;一人当たり面積">
          <a:extLst>
            <a:ext uri="{FF2B5EF4-FFF2-40B4-BE49-F238E27FC236}">
              <a16:creationId xmlns:a16="http://schemas.microsoft.com/office/drawing/2014/main" id="{00000000-0008-0000-0100-0000DC020000}"/>
            </a:ext>
          </a:extLst>
        </xdr:cNvPr>
        <xdr:cNvSpPr txBox="1"/>
      </xdr:nvSpPr>
      <xdr:spPr>
        <a:xfrm>
          <a:off x="210757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141749</xdr:rowOff>
    </xdr:from>
    <xdr:ext cx="469744" cy="259045"/>
    <xdr:sp macro="" textlink="">
      <xdr:nvSpPr>
        <xdr:cNvPr id="733" name="n_2aveValue【児童館】&#10;一人当たり面積">
          <a:extLst>
            <a:ext uri="{FF2B5EF4-FFF2-40B4-BE49-F238E27FC236}">
              <a16:creationId xmlns:a16="http://schemas.microsoft.com/office/drawing/2014/main" id="{00000000-0008-0000-0100-0000DD020000}"/>
            </a:ext>
          </a:extLst>
        </xdr:cNvPr>
        <xdr:cNvSpPr txBox="1"/>
      </xdr:nvSpPr>
      <xdr:spPr>
        <a:xfrm>
          <a:off x="20199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141749</xdr:rowOff>
    </xdr:from>
    <xdr:ext cx="469744" cy="259045"/>
    <xdr:sp macro="" textlink="">
      <xdr:nvSpPr>
        <xdr:cNvPr id="734" name="n_3aveValue【児童館】&#10;一人当たり面積">
          <a:extLst>
            <a:ext uri="{FF2B5EF4-FFF2-40B4-BE49-F238E27FC236}">
              <a16:creationId xmlns:a16="http://schemas.microsoft.com/office/drawing/2014/main" id="{00000000-0008-0000-0100-0000DE020000}"/>
            </a:ext>
          </a:extLst>
        </xdr:cNvPr>
        <xdr:cNvSpPr txBox="1"/>
      </xdr:nvSpPr>
      <xdr:spPr>
        <a:xfrm>
          <a:off x="19310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735" name="n_4aveValue【児童館】&#10;一人当たり面積">
          <a:extLst>
            <a:ext uri="{FF2B5EF4-FFF2-40B4-BE49-F238E27FC236}">
              <a16:creationId xmlns:a16="http://schemas.microsoft.com/office/drawing/2014/main" id="{00000000-0008-0000-0100-0000DF020000}"/>
            </a:ext>
          </a:extLst>
        </xdr:cNvPr>
        <xdr:cNvSpPr txBox="1"/>
      </xdr:nvSpPr>
      <xdr:spPr>
        <a:xfrm>
          <a:off x="18421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16273</xdr:rowOff>
    </xdr:from>
    <xdr:ext cx="469744" cy="259045"/>
    <xdr:sp macro="" textlink="">
      <xdr:nvSpPr>
        <xdr:cNvPr id="736" name="n_1mainValue【児童館】&#10;一人当たり面積">
          <a:extLst>
            <a:ext uri="{FF2B5EF4-FFF2-40B4-BE49-F238E27FC236}">
              <a16:creationId xmlns:a16="http://schemas.microsoft.com/office/drawing/2014/main" id="{00000000-0008-0000-0100-0000E0020000}"/>
            </a:ext>
          </a:extLst>
        </xdr:cNvPr>
        <xdr:cNvSpPr txBox="1"/>
      </xdr:nvSpPr>
      <xdr:spPr>
        <a:xfrm>
          <a:off x="210757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20845</xdr:rowOff>
    </xdr:from>
    <xdr:ext cx="469744" cy="259045"/>
    <xdr:sp macro="" textlink="">
      <xdr:nvSpPr>
        <xdr:cNvPr id="737" name="n_2mainValue【児童館】&#10;一人当たり面積">
          <a:extLst>
            <a:ext uri="{FF2B5EF4-FFF2-40B4-BE49-F238E27FC236}">
              <a16:creationId xmlns:a16="http://schemas.microsoft.com/office/drawing/2014/main" id="{00000000-0008-0000-0100-0000E1020000}"/>
            </a:ext>
          </a:extLst>
        </xdr:cNvPr>
        <xdr:cNvSpPr txBox="1"/>
      </xdr:nvSpPr>
      <xdr:spPr>
        <a:xfrm>
          <a:off x="2019942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25416</xdr:rowOff>
    </xdr:from>
    <xdr:ext cx="469744" cy="259045"/>
    <xdr:sp macro="" textlink="">
      <xdr:nvSpPr>
        <xdr:cNvPr id="738" name="n_3mainValue【児童館】&#10;一人当たり面積">
          <a:extLst>
            <a:ext uri="{FF2B5EF4-FFF2-40B4-BE49-F238E27FC236}">
              <a16:creationId xmlns:a16="http://schemas.microsoft.com/office/drawing/2014/main" id="{00000000-0008-0000-0100-0000E2020000}"/>
            </a:ext>
          </a:extLst>
        </xdr:cNvPr>
        <xdr:cNvSpPr txBox="1"/>
      </xdr:nvSpPr>
      <xdr:spPr>
        <a:xfrm>
          <a:off x="193104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29990</xdr:rowOff>
    </xdr:from>
    <xdr:ext cx="469744" cy="259045"/>
    <xdr:sp macro="" textlink="">
      <xdr:nvSpPr>
        <xdr:cNvPr id="739" name="n_4mainValue【児童館】&#10;一人当たり面積">
          <a:extLst>
            <a:ext uri="{FF2B5EF4-FFF2-40B4-BE49-F238E27FC236}">
              <a16:creationId xmlns:a16="http://schemas.microsoft.com/office/drawing/2014/main" id="{00000000-0008-0000-0100-0000E3020000}"/>
            </a:ext>
          </a:extLst>
        </xdr:cNvPr>
        <xdr:cNvSpPr txBox="1"/>
      </xdr:nvSpPr>
      <xdr:spPr>
        <a:xfrm>
          <a:off x="184214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00000000-0008-0000-0100-0000F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flipV="1">
          <a:off x="16318864" y="1730121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a:extLst>
            <a:ext uri="{FF2B5EF4-FFF2-40B4-BE49-F238E27FC236}">
              <a16:creationId xmlns:a16="http://schemas.microsoft.com/office/drawing/2014/main" id="{00000000-0008-0000-0100-0000FE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768" name="【公民館】&#10;有形固定資産減価償却率最大値テキスト">
          <a:extLst>
            <a:ext uri="{FF2B5EF4-FFF2-40B4-BE49-F238E27FC236}">
              <a16:creationId xmlns:a16="http://schemas.microsoft.com/office/drawing/2014/main" id="{00000000-0008-0000-0100-000000030000}"/>
            </a:ext>
          </a:extLst>
        </xdr:cNvPr>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144253</xdr:rowOff>
    </xdr:from>
    <xdr:ext cx="405111" cy="259045"/>
    <xdr:sp macro="" textlink="">
      <xdr:nvSpPr>
        <xdr:cNvPr id="770" name="【公民館】&#10;有形固定資産減価償却率平均値テキスト">
          <a:extLst>
            <a:ext uri="{FF2B5EF4-FFF2-40B4-BE49-F238E27FC236}">
              <a16:creationId xmlns:a16="http://schemas.microsoft.com/office/drawing/2014/main" id="{00000000-0008-0000-0100-000002030000}"/>
            </a:ext>
          </a:extLst>
        </xdr:cNvPr>
        <xdr:cNvSpPr txBox="1"/>
      </xdr:nvSpPr>
      <xdr:spPr>
        <a:xfrm>
          <a:off x="16357600" y="18146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771" name="フローチャート: 判断 770">
          <a:extLst>
            <a:ext uri="{FF2B5EF4-FFF2-40B4-BE49-F238E27FC236}">
              <a16:creationId xmlns:a16="http://schemas.microsoft.com/office/drawing/2014/main" id="{00000000-0008-0000-0100-000003030000}"/>
            </a:ext>
          </a:extLst>
        </xdr:cNvPr>
        <xdr:cNvSpPr/>
      </xdr:nvSpPr>
      <xdr:spPr>
        <a:xfrm>
          <a:off x="16268700" y="1816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128270</xdr:rowOff>
    </xdr:from>
    <xdr:to>
      <xdr:col>81</xdr:col>
      <xdr:colOff>101600</xdr:colOff>
      <xdr:row>106</xdr:row>
      <xdr:rowOff>58420</xdr:rowOff>
    </xdr:to>
    <xdr:sp macro="" textlink="">
      <xdr:nvSpPr>
        <xdr:cNvPr id="772" name="フローチャート: 判断 771">
          <a:extLst>
            <a:ext uri="{FF2B5EF4-FFF2-40B4-BE49-F238E27FC236}">
              <a16:creationId xmlns:a16="http://schemas.microsoft.com/office/drawing/2014/main" id="{00000000-0008-0000-0100-000004030000}"/>
            </a:ext>
          </a:extLst>
        </xdr:cNvPr>
        <xdr:cNvSpPr/>
      </xdr:nvSpPr>
      <xdr:spPr>
        <a:xfrm>
          <a:off x="15430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73" name="フローチャート: 判断 772">
          <a:extLst>
            <a:ext uri="{FF2B5EF4-FFF2-40B4-BE49-F238E27FC236}">
              <a16:creationId xmlns:a16="http://schemas.microsoft.com/office/drawing/2014/main" id="{00000000-0008-0000-0100-000005030000}"/>
            </a:ext>
          </a:extLst>
        </xdr:cNvPr>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774" name="フローチャート: 判断 773">
          <a:extLst>
            <a:ext uri="{FF2B5EF4-FFF2-40B4-BE49-F238E27FC236}">
              <a16:creationId xmlns:a16="http://schemas.microsoft.com/office/drawing/2014/main" id="{00000000-0008-0000-0100-000006030000}"/>
            </a:ext>
          </a:extLst>
        </xdr:cNvPr>
        <xdr:cNvSpPr/>
      </xdr:nvSpPr>
      <xdr:spPr>
        <a:xfrm>
          <a:off x="13652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136434</xdr:rowOff>
    </xdr:from>
    <xdr:to>
      <xdr:col>67</xdr:col>
      <xdr:colOff>101600</xdr:colOff>
      <xdr:row>105</xdr:row>
      <xdr:rowOff>66584</xdr:rowOff>
    </xdr:to>
    <xdr:sp macro="" textlink="">
      <xdr:nvSpPr>
        <xdr:cNvPr id="775" name="フローチャート: 判断 774">
          <a:extLst>
            <a:ext uri="{FF2B5EF4-FFF2-40B4-BE49-F238E27FC236}">
              <a16:creationId xmlns:a16="http://schemas.microsoft.com/office/drawing/2014/main" id="{00000000-0008-0000-0100-000007030000}"/>
            </a:ext>
          </a:extLst>
        </xdr:cNvPr>
        <xdr:cNvSpPr/>
      </xdr:nvSpPr>
      <xdr:spPr>
        <a:xfrm>
          <a:off x="12763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17236</xdr:rowOff>
    </xdr:from>
    <xdr:to>
      <xdr:col>76</xdr:col>
      <xdr:colOff>165100</xdr:colOff>
      <xdr:row>103</xdr:row>
      <xdr:rowOff>118836</xdr:rowOff>
    </xdr:to>
    <xdr:sp macro="" textlink="">
      <xdr:nvSpPr>
        <xdr:cNvPr id="781" name="楕円 780">
          <a:extLst>
            <a:ext uri="{FF2B5EF4-FFF2-40B4-BE49-F238E27FC236}">
              <a16:creationId xmlns:a16="http://schemas.microsoft.com/office/drawing/2014/main" id="{00000000-0008-0000-0100-00000D030000}"/>
            </a:ext>
          </a:extLst>
        </xdr:cNvPr>
        <xdr:cNvSpPr/>
      </xdr:nvSpPr>
      <xdr:spPr>
        <a:xfrm>
          <a:off x="14541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90714</xdr:rowOff>
    </xdr:from>
    <xdr:to>
      <xdr:col>72</xdr:col>
      <xdr:colOff>38100</xdr:colOff>
      <xdr:row>106</xdr:row>
      <xdr:rowOff>20864</xdr:rowOff>
    </xdr:to>
    <xdr:sp macro="" textlink="">
      <xdr:nvSpPr>
        <xdr:cNvPr id="782" name="楕円 781">
          <a:extLst>
            <a:ext uri="{FF2B5EF4-FFF2-40B4-BE49-F238E27FC236}">
              <a16:creationId xmlns:a16="http://schemas.microsoft.com/office/drawing/2014/main" id="{00000000-0008-0000-0100-00000E030000}"/>
            </a:ext>
          </a:extLst>
        </xdr:cNvPr>
        <xdr:cNvSpPr/>
      </xdr:nvSpPr>
      <xdr:spPr>
        <a:xfrm>
          <a:off x="13652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68036</xdr:rowOff>
    </xdr:from>
    <xdr:to>
      <xdr:col>76</xdr:col>
      <xdr:colOff>114300</xdr:colOff>
      <xdr:row>105</xdr:row>
      <xdr:rowOff>141514</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flipV="1">
          <a:off x="13703300" y="17727386"/>
          <a:ext cx="889000" cy="41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59689</xdr:rowOff>
    </xdr:from>
    <xdr:to>
      <xdr:col>67</xdr:col>
      <xdr:colOff>101600</xdr:colOff>
      <xdr:row>105</xdr:row>
      <xdr:rowOff>161289</xdr:rowOff>
    </xdr:to>
    <xdr:sp macro="" textlink="">
      <xdr:nvSpPr>
        <xdr:cNvPr id="784" name="楕円 783">
          <a:extLst>
            <a:ext uri="{FF2B5EF4-FFF2-40B4-BE49-F238E27FC236}">
              <a16:creationId xmlns:a16="http://schemas.microsoft.com/office/drawing/2014/main" id="{00000000-0008-0000-0100-000010030000}"/>
            </a:ext>
          </a:extLst>
        </xdr:cNvPr>
        <xdr:cNvSpPr/>
      </xdr:nvSpPr>
      <xdr:spPr>
        <a:xfrm>
          <a:off x="12763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110489</xdr:rowOff>
    </xdr:from>
    <xdr:to>
      <xdr:col>71</xdr:col>
      <xdr:colOff>177800</xdr:colOff>
      <xdr:row>105</xdr:row>
      <xdr:rowOff>141514</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a:off x="12814300" y="1811273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74947</xdr:rowOff>
    </xdr:from>
    <xdr:ext cx="405111" cy="259045"/>
    <xdr:sp macro="" textlink="">
      <xdr:nvSpPr>
        <xdr:cNvPr id="786" name="n_1aveValue【公民館】&#10;有形固定資産減価償却率">
          <a:extLst>
            <a:ext uri="{FF2B5EF4-FFF2-40B4-BE49-F238E27FC236}">
              <a16:creationId xmlns:a16="http://schemas.microsoft.com/office/drawing/2014/main" id="{00000000-0008-0000-0100-000012030000}"/>
            </a:ext>
          </a:extLst>
        </xdr:cNvPr>
        <xdr:cNvSpPr txBox="1"/>
      </xdr:nvSpPr>
      <xdr:spPr>
        <a:xfrm>
          <a:off x="15266044"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787" name="n_2aveValue【公民館】&#10;有形固定資産減価償却率">
          <a:extLst>
            <a:ext uri="{FF2B5EF4-FFF2-40B4-BE49-F238E27FC236}">
              <a16:creationId xmlns:a16="http://schemas.microsoft.com/office/drawing/2014/main" id="{00000000-0008-0000-0100-000013030000}"/>
            </a:ext>
          </a:extLst>
        </xdr:cNvPr>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99440</xdr:rowOff>
    </xdr:from>
    <xdr:ext cx="405111" cy="259045"/>
    <xdr:sp macro="" textlink="">
      <xdr:nvSpPr>
        <xdr:cNvPr id="788" name="n_3aveValue【公民館】&#10;有形固定資産減価償却率">
          <a:extLst>
            <a:ext uri="{FF2B5EF4-FFF2-40B4-BE49-F238E27FC236}">
              <a16:creationId xmlns:a16="http://schemas.microsoft.com/office/drawing/2014/main" id="{00000000-0008-0000-0100-000014030000}"/>
            </a:ext>
          </a:extLst>
        </xdr:cNvPr>
        <xdr:cNvSpPr txBox="1"/>
      </xdr:nvSpPr>
      <xdr:spPr>
        <a:xfrm>
          <a:off x="13500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83111</xdr:rowOff>
    </xdr:from>
    <xdr:ext cx="405111" cy="259045"/>
    <xdr:sp macro="" textlink="">
      <xdr:nvSpPr>
        <xdr:cNvPr id="789" name="n_4aveValue【公民館】&#10;有形固定資産減価償却率">
          <a:extLst>
            <a:ext uri="{FF2B5EF4-FFF2-40B4-BE49-F238E27FC236}">
              <a16:creationId xmlns:a16="http://schemas.microsoft.com/office/drawing/2014/main" id="{00000000-0008-0000-0100-000015030000}"/>
            </a:ext>
          </a:extLst>
        </xdr:cNvPr>
        <xdr:cNvSpPr txBox="1"/>
      </xdr:nvSpPr>
      <xdr:spPr>
        <a:xfrm>
          <a:off x="12611744" y="1774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135363</xdr:rowOff>
    </xdr:from>
    <xdr:ext cx="405111" cy="259045"/>
    <xdr:sp macro="" textlink="">
      <xdr:nvSpPr>
        <xdr:cNvPr id="790" name="n_2mainValue【公民館】&#10;有形固定資産減価償却率">
          <a:extLst>
            <a:ext uri="{FF2B5EF4-FFF2-40B4-BE49-F238E27FC236}">
              <a16:creationId xmlns:a16="http://schemas.microsoft.com/office/drawing/2014/main" id="{00000000-0008-0000-0100-000016030000}"/>
            </a:ext>
          </a:extLst>
        </xdr:cNvPr>
        <xdr:cNvSpPr txBox="1"/>
      </xdr:nvSpPr>
      <xdr:spPr>
        <a:xfrm>
          <a:off x="143897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11991</xdr:rowOff>
    </xdr:from>
    <xdr:ext cx="405111" cy="259045"/>
    <xdr:sp macro="" textlink="">
      <xdr:nvSpPr>
        <xdr:cNvPr id="791" name="n_3mainValue【公民館】&#10;有形固定資産減価償却率">
          <a:extLst>
            <a:ext uri="{FF2B5EF4-FFF2-40B4-BE49-F238E27FC236}">
              <a16:creationId xmlns:a16="http://schemas.microsoft.com/office/drawing/2014/main" id="{00000000-0008-0000-0100-000017030000}"/>
            </a:ext>
          </a:extLst>
        </xdr:cNvPr>
        <xdr:cNvSpPr txBox="1"/>
      </xdr:nvSpPr>
      <xdr:spPr>
        <a:xfrm>
          <a:off x="13500744"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152416</xdr:rowOff>
    </xdr:from>
    <xdr:ext cx="405111" cy="259045"/>
    <xdr:sp macro="" textlink="">
      <xdr:nvSpPr>
        <xdr:cNvPr id="792" name="n_4mainValue【公民館】&#10;有形固定資産減価償却率">
          <a:extLst>
            <a:ext uri="{FF2B5EF4-FFF2-40B4-BE49-F238E27FC236}">
              <a16:creationId xmlns:a16="http://schemas.microsoft.com/office/drawing/2014/main" id="{00000000-0008-0000-0100-000018030000}"/>
            </a:ext>
          </a:extLst>
        </xdr:cNvPr>
        <xdr:cNvSpPr txBox="1"/>
      </xdr:nvSpPr>
      <xdr:spPr>
        <a:xfrm>
          <a:off x="12611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00000000-0008-0000-0100-000019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00000000-0008-0000-0100-00001A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00000000-0008-0000-0100-00001B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00000000-0008-0000-0100-00001C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00000000-0008-0000-0100-000021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00000000-0008-0000-0100-000022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a:extLst>
            <a:ext uri="{FF2B5EF4-FFF2-40B4-BE49-F238E27FC236}">
              <a16:creationId xmlns:a16="http://schemas.microsoft.com/office/drawing/2014/main" id="{00000000-0008-0000-0100-00002D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flipV="1">
          <a:off x="22160864" y="17191482"/>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15" name="【公民館】&#10;一人当たり面積最小値テキスト">
          <a:extLst>
            <a:ext uri="{FF2B5EF4-FFF2-40B4-BE49-F238E27FC236}">
              <a16:creationId xmlns:a16="http://schemas.microsoft.com/office/drawing/2014/main" id="{00000000-0008-0000-0100-00002F030000}"/>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16" name="直線コネクタ 815">
          <a:extLst>
            <a:ext uri="{FF2B5EF4-FFF2-40B4-BE49-F238E27FC236}">
              <a16:creationId xmlns:a16="http://schemas.microsoft.com/office/drawing/2014/main" id="{00000000-0008-0000-0100-000030030000}"/>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817" name="【公民館】&#10;一人当たり面積最大値テキスト">
          <a:extLst>
            <a:ext uri="{FF2B5EF4-FFF2-40B4-BE49-F238E27FC236}">
              <a16:creationId xmlns:a16="http://schemas.microsoft.com/office/drawing/2014/main" id="{00000000-0008-0000-0100-000031030000}"/>
            </a:ext>
          </a:extLst>
        </xdr:cNvPr>
        <xdr:cNvSpPr txBox="1"/>
      </xdr:nvSpPr>
      <xdr:spPr>
        <a:xfrm>
          <a:off x="22199600" y="169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818" name="直線コネクタ 817">
          <a:extLst>
            <a:ext uri="{FF2B5EF4-FFF2-40B4-BE49-F238E27FC236}">
              <a16:creationId xmlns:a16="http://schemas.microsoft.com/office/drawing/2014/main" id="{00000000-0008-0000-0100-000032030000}"/>
            </a:ext>
          </a:extLst>
        </xdr:cNvPr>
        <xdr:cNvCxnSpPr/>
      </xdr:nvCxnSpPr>
      <xdr:spPr>
        <a:xfrm>
          <a:off x="22072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819" name="【公民館】&#10;一人当たり面積平均値テキスト">
          <a:extLst>
            <a:ext uri="{FF2B5EF4-FFF2-40B4-BE49-F238E27FC236}">
              <a16:creationId xmlns:a16="http://schemas.microsoft.com/office/drawing/2014/main" id="{00000000-0008-0000-0100-000033030000}"/>
            </a:ext>
          </a:extLst>
        </xdr:cNvPr>
        <xdr:cNvSpPr txBox="1"/>
      </xdr:nvSpPr>
      <xdr:spPr>
        <a:xfrm>
          <a:off x="22199600" y="1811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20" name="フローチャート: 判断 819">
          <a:extLst>
            <a:ext uri="{FF2B5EF4-FFF2-40B4-BE49-F238E27FC236}">
              <a16:creationId xmlns:a16="http://schemas.microsoft.com/office/drawing/2014/main" id="{00000000-0008-0000-0100-000034030000}"/>
            </a:ext>
          </a:extLst>
        </xdr:cNvPr>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821" name="フローチャート: 判断 820">
          <a:extLst>
            <a:ext uri="{FF2B5EF4-FFF2-40B4-BE49-F238E27FC236}">
              <a16:creationId xmlns:a16="http://schemas.microsoft.com/office/drawing/2014/main" id="{00000000-0008-0000-0100-000035030000}"/>
            </a:ext>
          </a:extLst>
        </xdr:cNvPr>
        <xdr:cNvSpPr/>
      </xdr:nvSpPr>
      <xdr:spPr>
        <a:xfrm>
          <a:off x="21272500" y="1813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822" name="フローチャート: 判断 821">
          <a:extLst>
            <a:ext uri="{FF2B5EF4-FFF2-40B4-BE49-F238E27FC236}">
              <a16:creationId xmlns:a16="http://schemas.microsoft.com/office/drawing/2014/main" id="{00000000-0008-0000-0100-000036030000}"/>
            </a:ext>
          </a:extLst>
        </xdr:cNvPr>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823" name="フローチャート: 判断 822">
          <a:extLst>
            <a:ext uri="{FF2B5EF4-FFF2-40B4-BE49-F238E27FC236}">
              <a16:creationId xmlns:a16="http://schemas.microsoft.com/office/drawing/2014/main" id="{00000000-0008-0000-0100-000037030000}"/>
            </a:ext>
          </a:extLst>
        </xdr:cNvPr>
        <xdr:cNvSpPr/>
      </xdr:nvSpPr>
      <xdr:spPr>
        <a:xfrm>
          <a:off x="19494500" y="1823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824" name="フローチャート: 判断 823">
          <a:extLst>
            <a:ext uri="{FF2B5EF4-FFF2-40B4-BE49-F238E27FC236}">
              <a16:creationId xmlns:a16="http://schemas.microsoft.com/office/drawing/2014/main" id="{00000000-0008-0000-0100-000038030000}"/>
            </a:ext>
          </a:extLst>
        </xdr:cNvPr>
        <xdr:cNvSpPr/>
      </xdr:nvSpPr>
      <xdr:spPr>
        <a:xfrm>
          <a:off x="18605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100-000039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100-00003A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100-00003B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100-00003C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100-00003D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59689</xdr:rowOff>
    </xdr:from>
    <xdr:to>
      <xdr:col>107</xdr:col>
      <xdr:colOff>101600</xdr:colOff>
      <xdr:row>107</xdr:row>
      <xdr:rowOff>161289</xdr:rowOff>
    </xdr:to>
    <xdr:sp macro="" textlink="">
      <xdr:nvSpPr>
        <xdr:cNvPr id="830" name="楕円 829">
          <a:extLst>
            <a:ext uri="{FF2B5EF4-FFF2-40B4-BE49-F238E27FC236}">
              <a16:creationId xmlns:a16="http://schemas.microsoft.com/office/drawing/2014/main" id="{00000000-0008-0000-0100-00003E030000}"/>
            </a:ext>
          </a:extLst>
        </xdr:cNvPr>
        <xdr:cNvSpPr/>
      </xdr:nvSpPr>
      <xdr:spPr>
        <a:xfrm>
          <a:off x="20383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7113</xdr:rowOff>
    </xdr:from>
    <xdr:to>
      <xdr:col>102</xdr:col>
      <xdr:colOff>165100</xdr:colOff>
      <xdr:row>103</xdr:row>
      <xdr:rowOff>108713</xdr:rowOff>
    </xdr:to>
    <xdr:sp macro="" textlink="">
      <xdr:nvSpPr>
        <xdr:cNvPr id="831" name="楕円 830">
          <a:extLst>
            <a:ext uri="{FF2B5EF4-FFF2-40B4-BE49-F238E27FC236}">
              <a16:creationId xmlns:a16="http://schemas.microsoft.com/office/drawing/2014/main" id="{00000000-0008-0000-0100-00003F030000}"/>
            </a:ext>
          </a:extLst>
        </xdr:cNvPr>
        <xdr:cNvSpPr/>
      </xdr:nvSpPr>
      <xdr:spPr>
        <a:xfrm>
          <a:off x="19494500" y="1766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57913</xdr:rowOff>
    </xdr:from>
    <xdr:to>
      <xdr:col>107</xdr:col>
      <xdr:colOff>50800</xdr:colOff>
      <xdr:row>107</xdr:row>
      <xdr:rowOff>110489</xdr:rowOff>
    </xdr:to>
    <xdr:cxnSp macro="">
      <xdr:nvCxnSpPr>
        <xdr:cNvPr id="832" name="直線コネクタ 831">
          <a:extLst>
            <a:ext uri="{FF2B5EF4-FFF2-40B4-BE49-F238E27FC236}">
              <a16:creationId xmlns:a16="http://schemas.microsoft.com/office/drawing/2014/main" id="{00000000-0008-0000-0100-000040030000}"/>
            </a:ext>
          </a:extLst>
        </xdr:cNvPr>
        <xdr:cNvCxnSpPr/>
      </xdr:nvCxnSpPr>
      <xdr:spPr>
        <a:xfrm>
          <a:off x="19545300" y="17717263"/>
          <a:ext cx="889000" cy="73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18542</xdr:rowOff>
    </xdr:from>
    <xdr:to>
      <xdr:col>98</xdr:col>
      <xdr:colOff>38100</xdr:colOff>
      <xdr:row>103</xdr:row>
      <xdr:rowOff>120142</xdr:rowOff>
    </xdr:to>
    <xdr:sp macro="" textlink="">
      <xdr:nvSpPr>
        <xdr:cNvPr id="833" name="楕円 832">
          <a:extLst>
            <a:ext uri="{FF2B5EF4-FFF2-40B4-BE49-F238E27FC236}">
              <a16:creationId xmlns:a16="http://schemas.microsoft.com/office/drawing/2014/main" id="{00000000-0008-0000-0100-000041030000}"/>
            </a:ext>
          </a:extLst>
        </xdr:cNvPr>
        <xdr:cNvSpPr/>
      </xdr:nvSpPr>
      <xdr:spPr>
        <a:xfrm>
          <a:off x="18605500" y="1767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57913</xdr:rowOff>
    </xdr:from>
    <xdr:to>
      <xdr:col>102</xdr:col>
      <xdr:colOff>114300</xdr:colOff>
      <xdr:row>103</xdr:row>
      <xdr:rowOff>69342</xdr:rowOff>
    </xdr:to>
    <xdr:cxnSp macro="">
      <xdr:nvCxnSpPr>
        <xdr:cNvPr id="834" name="直線コネクタ 833">
          <a:extLst>
            <a:ext uri="{FF2B5EF4-FFF2-40B4-BE49-F238E27FC236}">
              <a16:creationId xmlns:a16="http://schemas.microsoft.com/office/drawing/2014/main" id="{00000000-0008-0000-0100-000042030000}"/>
            </a:ext>
          </a:extLst>
        </xdr:cNvPr>
        <xdr:cNvCxnSpPr/>
      </xdr:nvCxnSpPr>
      <xdr:spPr>
        <a:xfrm flipV="1">
          <a:off x="18656300" y="17717263"/>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81805</xdr:rowOff>
    </xdr:from>
    <xdr:ext cx="469744" cy="259045"/>
    <xdr:sp macro="" textlink="">
      <xdr:nvSpPr>
        <xdr:cNvPr id="835" name="n_1aveValue【公民館】&#10;一人当たり面積">
          <a:extLst>
            <a:ext uri="{FF2B5EF4-FFF2-40B4-BE49-F238E27FC236}">
              <a16:creationId xmlns:a16="http://schemas.microsoft.com/office/drawing/2014/main" id="{00000000-0008-0000-0100-000043030000}"/>
            </a:ext>
          </a:extLst>
        </xdr:cNvPr>
        <xdr:cNvSpPr txBox="1"/>
      </xdr:nvSpPr>
      <xdr:spPr>
        <a:xfrm>
          <a:off x="21075727" y="1791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6366</xdr:rowOff>
    </xdr:from>
    <xdr:ext cx="469744" cy="259045"/>
    <xdr:sp macro="" textlink="">
      <xdr:nvSpPr>
        <xdr:cNvPr id="836" name="n_2aveValue【公民館】&#10;一人当たり面積">
          <a:extLst>
            <a:ext uri="{FF2B5EF4-FFF2-40B4-BE49-F238E27FC236}">
              <a16:creationId xmlns:a16="http://schemas.microsoft.com/office/drawing/2014/main" id="{00000000-0008-0000-0100-000044030000}"/>
            </a:ext>
          </a:extLst>
        </xdr:cNvPr>
        <xdr:cNvSpPr txBox="1"/>
      </xdr:nvSpPr>
      <xdr:spPr>
        <a:xfrm>
          <a:off x="201994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154703</xdr:rowOff>
    </xdr:from>
    <xdr:ext cx="469744" cy="259045"/>
    <xdr:sp macro="" textlink="">
      <xdr:nvSpPr>
        <xdr:cNvPr id="837" name="n_3aveValue【公民館】&#10;一人当たり面積">
          <a:extLst>
            <a:ext uri="{FF2B5EF4-FFF2-40B4-BE49-F238E27FC236}">
              <a16:creationId xmlns:a16="http://schemas.microsoft.com/office/drawing/2014/main" id="{00000000-0008-0000-0100-000045030000}"/>
            </a:ext>
          </a:extLst>
        </xdr:cNvPr>
        <xdr:cNvSpPr txBox="1"/>
      </xdr:nvSpPr>
      <xdr:spPr>
        <a:xfrm>
          <a:off x="193104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1540</xdr:rowOff>
    </xdr:from>
    <xdr:ext cx="469744" cy="259045"/>
    <xdr:sp macro="" textlink="">
      <xdr:nvSpPr>
        <xdr:cNvPr id="838" name="n_4aveValue【公民館】&#10;一人当たり面積">
          <a:extLst>
            <a:ext uri="{FF2B5EF4-FFF2-40B4-BE49-F238E27FC236}">
              <a16:creationId xmlns:a16="http://schemas.microsoft.com/office/drawing/2014/main" id="{00000000-0008-0000-0100-000046030000}"/>
            </a:ext>
          </a:extLst>
        </xdr:cNvPr>
        <xdr:cNvSpPr txBox="1"/>
      </xdr:nvSpPr>
      <xdr:spPr>
        <a:xfrm>
          <a:off x="18421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152416</xdr:rowOff>
    </xdr:from>
    <xdr:ext cx="469744" cy="259045"/>
    <xdr:sp macro="" textlink="">
      <xdr:nvSpPr>
        <xdr:cNvPr id="839" name="n_2mainValue【公民館】&#10;一人当たり面積">
          <a:extLst>
            <a:ext uri="{FF2B5EF4-FFF2-40B4-BE49-F238E27FC236}">
              <a16:creationId xmlns:a16="http://schemas.microsoft.com/office/drawing/2014/main" id="{00000000-0008-0000-0100-000047030000}"/>
            </a:ext>
          </a:extLst>
        </xdr:cNvPr>
        <xdr:cNvSpPr txBox="1"/>
      </xdr:nvSpPr>
      <xdr:spPr>
        <a:xfrm>
          <a:off x="20199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125240</xdr:rowOff>
    </xdr:from>
    <xdr:ext cx="469744" cy="259045"/>
    <xdr:sp macro="" textlink="">
      <xdr:nvSpPr>
        <xdr:cNvPr id="840" name="n_3mainValue【公民館】&#10;一人当たり面積">
          <a:extLst>
            <a:ext uri="{FF2B5EF4-FFF2-40B4-BE49-F238E27FC236}">
              <a16:creationId xmlns:a16="http://schemas.microsoft.com/office/drawing/2014/main" id="{00000000-0008-0000-0100-000048030000}"/>
            </a:ext>
          </a:extLst>
        </xdr:cNvPr>
        <xdr:cNvSpPr txBox="1"/>
      </xdr:nvSpPr>
      <xdr:spPr>
        <a:xfrm>
          <a:off x="19310427" y="1744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136669</xdr:rowOff>
    </xdr:from>
    <xdr:ext cx="469744" cy="259045"/>
    <xdr:sp macro="" textlink="">
      <xdr:nvSpPr>
        <xdr:cNvPr id="841" name="n_4mainValue【公民館】&#10;一人当たり面積">
          <a:extLst>
            <a:ext uri="{FF2B5EF4-FFF2-40B4-BE49-F238E27FC236}">
              <a16:creationId xmlns:a16="http://schemas.microsoft.com/office/drawing/2014/main" id="{00000000-0008-0000-0100-000049030000}"/>
            </a:ext>
          </a:extLst>
        </xdr:cNvPr>
        <xdr:cNvSpPr txBox="1"/>
      </xdr:nvSpPr>
      <xdr:spPr>
        <a:xfrm>
          <a:off x="18421427" y="1745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2" name="正方形/長方形 841">
          <a:extLst>
            <a:ext uri="{FF2B5EF4-FFF2-40B4-BE49-F238E27FC236}">
              <a16:creationId xmlns:a16="http://schemas.microsoft.com/office/drawing/2014/main" id="{00000000-0008-0000-0100-00004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3" name="正方形/長方形 842">
          <a:extLst>
            <a:ext uri="{FF2B5EF4-FFF2-40B4-BE49-F238E27FC236}">
              <a16:creationId xmlns:a16="http://schemas.microsoft.com/office/drawing/2014/main" id="{00000000-0008-0000-0100-00004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4" name="テキスト ボックス 843">
          <a:extLst>
            <a:ext uri="{FF2B5EF4-FFF2-40B4-BE49-F238E27FC236}">
              <a16:creationId xmlns:a16="http://schemas.microsoft.com/office/drawing/2014/main" id="{00000000-0008-0000-0100-00004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一人当たりの面積、延長、資産額等については、どの施設も類似団体より高い水準にある。これは、当市は８町村が合併しており、合併前の旧町村毎に整備した公共施設を引き継いだため、類似団体と比べて保有施設数が多い状況にあること、また少子高齢化による人口減少に伴い、施設数に比して人口がさほど多くないことが要因としてあげられる。さらに、市域面積が広大で、山間部を有することかつ平野部は広範囲で散居村を形成していることから、必然的に道路、橋りょう・トンネル等のインフラ資産が多くなる傾向にあり、特に道路については、有形固定資産減価償却率及び一人当たり延長が類似団体と比較して高くなっている。今後は、施設の維持管理費が増嵩することから、さらなる公共施設の統廃合、民間への譲渡等を計画的に進めるとともに、必要なインフラの整備及び計画的な維持修繕を両立させるため、所要の財源を確保することが求められる。</a:t>
          </a:r>
        </a:p>
        <a:p>
          <a:r>
            <a:rPr kumimoji="1" lang="ja-JP" altLang="en-US" sz="900">
              <a:latin typeface="ＭＳ Ｐゴシック" panose="020B0600070205080204" pitchFamily="50" charset="-128"/>
              <a:ea typeface="ＭＳ Ｐゴシック" panose="020B0600070205080204" pitchFamily="50" charset="-128"/>
            </a:rPr>
            <a:t>　なお、有形固定資産減価償却率が類似団体に比して特に低くなっている施設は、保育所、学校施設及び児童館であるが、その主な要因は以下のとおりである。</a:t>
          </a:r>
        </a:p>
        <a:p>
          <a:r>
            <a:rPr kumimoji="1" lang="ja-JP" altLang="en-US" sz="900">
              <a:latin typeface="ＭＳ Ｐゴシック" panose="020B0600070205080204" pitchFamily="50" charset="-128"/>
              <a:ea typeface="ＭＳ Ｐゴシック" panose="020B0600070205080204" pitchFamily="50" charset="-128"/>
            </a:rPr>
            <a:t>　</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認定こども園・保育所</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合併後、平成</a:t>
          </a:r>
          <a:r>
            <a:rPr kumimoji="1" lang="en-US" altLang="ja-JP" sz="900">
              <a:latin typeface="ＭＳ Ｐゴシック" panose="020B0600070205080204" pitchFamily="50" charset="-128"/>
              <a:ea typeface="ＭＳ Ｐゴシック" panose="020B0600070205080204" pitchFamily="50" charset="-128"/>
            </a:rPr>
            <a:t>28</a:t>
          </a:r>
          <a:r>
            <a:rPr kumimoji="1" lang="ja-JP" altLang="en-US" sz="900">
              <a:latin typeface="ＭＳ Ｐゴシック" panose="020B0600070205080204" pitchFamily="50" charset="-128"/>
              <a:ea typeface="ＭＳ Ｐゴシック" panose="020B0600070205080204" pitchFamily="50" charset="-128"/>
            </a:rPr>
            <a:t>年度までに保育園の統合及び新設を実施してきたこと。（保育園数　</a:t>
          </a:r>
          <a:r>
            <a:rPr kumimoji="1" lang="en-US" altLang="ja-JP" sz="900">
              <a:latin typeface="ＭＳ Ｐゴシック" panose="020B0600070205080204" pitchFamily="50" charset="-128"/>
              <a:ea typeface="ＭＳ Ｐゴシック" panose="020B0600070205080204" pitchFamily="50" charset="-128"/>
            </a:rPr>
            <a:t>H16</a:t>
          </a:r>
          <a:r>
            <a:rPr kumimoji="1" lang="ja-JP" altLang="en-US" sz="900">
              <a:latin typeface="ＭＳ Ｐゴシック" panose="020B0600070205080204" pitchFamily="50" charset="-128"/>
              <a:ea typeface="ＭＳ Ｐゴシック" panose="020B0600070205080204" pitchFamily="50" charset="-128"/>
            </a:rPr>
            <a:t>合併時：</a:t>
          </a:r>
          <a:r>
            <a:rPr kumimoji="1" lang="en-US" altLang="ja-JP" sz="900">
              <a:latin typeface="ＭＳ Ｐゴシック" panose="020B0600070205080204" pitchFamily="50" charset="-128"/>
              <a:ea typeface="ＭＳ Ｐゴシック" panose="020B0600070205080204" pitchFamily="50" charset="-128"/>
            </a:rPr>
            <a:t>28</a:t>
          </a:r>
          <a:r>
            <a:rPr kumimoji="1" lang="ja-JP" altLang="en-US" sz="900">
              <a:latin typeface="ＭＳ Ｐゴシック" panose="020B0600070205080204" pitchFamily="50" charset="-128"/>
              <a:ea typeface="ＭＳ Ｐゴシック" panose="020B0600070205080204" pitchFamily="50" charset="-128"/>
            </a:rPr>
            <a:t>所 → </a:t>
          </a:r>
          <a:r>
            <a:rPr kumimoji="1" lang="en-US" altLang="ja-JP" sz="900">
              <a:latin typeface="ＭＳ Ｐゴシック" panose="020B0600070205080204" pitchFamily="50" charset="-128"/>
              <a:ea typeface="ＭＳ Ｐゴシック" panose="020B0600070205080204" pitchFamily="50" charset="-128"/>
            </a:rPr>
            <a:t>H28</a:t>
          </a:r>
          <a:r>
            <a:rPr kumimoji="1" lang="ja-JP" altLang="en-US" sz="900">
              <a:latin typeface="ＭＳ Ｐゴシック" panose="020B0600070205080204" pitchFamily="50" charset="-128"/>
              <a:ea typeface="ＭＳ Ｐゴシック" panose="020B0600070205080204" pitchFamily="50" charset="-128"/>
            </a:rPr>
            <a:t>以降：</a:t>
          </a:r>
          <a:r>
            <a:rPr kumimoji="1" lang="en-US" altLang="ja-JP" sz="900">
              <a:latin typeface="ＭＳ Ｐゴシック" panose="020B0600070205080204" pitchFamily="50" charset="-128"/>
              <a:ea typeface="ＭＳ Ｐゴシック" panose="020B0600070205080204" pitchFamily="50" charset="-128"/>
            </a:rPr>
            <a:t>12</a:t>
          </a:r>
          <a:r>
            <a:rPr kumimoji="1" lang="ja-JP" altLang="en-US" sz="900">
              <a:latin typeface="ＭＳ Ｐゴシック" panose="020B0600070205080204" pitchFamily="50" charset="-128"/>
              <a:ea typeface="ＭＳ Ｐゴシック" panose="020B0600070205080204" pitchFamily="50" charset="-128"/>
            </a:rPr>
            <a:t>所）</a:t>
          </a:r>
        </a:p>
        <a:p>
          <a:r>
            <a:rPr kumimoji="1" lang="ja-JP" altLang="en-US" sz="900">
              <a:latin typeface="ＭＳ Ｐゴシック" panose="020B0600070205080204" pitchFamily="50" charset="-128"/>
              <a:ea typeface="ＭＳ Ｐゴシック" panose="020B0600070205080204" pitchFamily="50" charset="-128"/>
            </a:rPr>
            <a:t>　</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児童館</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保育園と同様、合併特例債等を活用し、新設及び改築したこと。（児童館数　</a:t>
          </a:r>
          <a:r>
            <a:rPr kumimoji="1" lang="en-US" altLang="ja-JP" sz="900">
              <a:latin typeface="ＭＳ Ｐゴシック" panose="020B0600070205080204" pitchFamily="50" charset="-128"/>
              <a:ea typeface="ＭＳ Ｐゴシック" panose="020B0600070205080204" pitchFamily="50" charset="-128"/>
            </a:rPr>
            <a:t>H16</a:t>
          </a:r>
          <a:r>
            <a:rPr kumimoji="1" lang="ja-JP" altLang="en-US" sz="900">
              <a:latin typeface="ＭＳ Ｐゴシック" panose="020B0600070205080204" pitchFamily="50" charset="-128"/>
              <a:ea typeface="ＭＳ Ｐゴシック" panose="020B0600070205080204" pitchFamily="50" charset="-128"/>
            </a:rPr>
            <a:t>合併時：</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館 → </a:t>
          </a:r>
          <a:r>
            <a:rPr kumimoji="1" lang="en-US" altLang="ja-JP" sz="900">
              <a:latin typeface="ＭＳ Ｐゴシック" panose="020B0600070205080204" pitchFamily="50" charset="-128"/>
              <a:ea typeface="ＭＳ Ｐゴシック" panose="020B0600070205080204" pitchFamily="50" charset="-128"/>
            </a:rPr>
            <a:t>H26</a:t>
          </a:r>
          <a:r>
            <a:rPr kumimoji="1" lang="ja-JP" altLang="en-US" sz="900">
              <a:latin typeface="ＭＳ Ｐゴシック" panose="020B0600070205080204" pitchFamily="50" charset="-128"/>
              <a:ea typeface="ＭＳ Ｐゴシック" panose="020B0600070205080204" pitchFamily="50" charset="-128"/>
            </a:rPr>
            <a:t>以降：</a:t>
          </a:r>
          <a:r>
            <a:rPr kumimoji="1" lang="en-US" altLang="ja-JP" sz="900">
              <a:latin typeface="ＭＳ Ｐゴシック" panose="020B0600070205080204" pitchFamily="50" charset="-128"/>
              <a:ea typeface="ＭＳ Ｐゴシック" panose="020B0600070205080204" pitchFamily="50" charset="-128"/>
            </a:rPr>
            <a:t>4</a:t>
          </a:r>
          <a:r>
            <a:rPr kumimoji="1" lang="ja-JP" altLang="en-US" sz="900">
              <a:latin typeface="ＭＳ Ｐゴシック" panose="020B0600070205080204" pitchFamily="50" charset="-128"/>
              <a:ea typeface="ＭＳ Ｐゴシック" panose="020B0600070205080204" pitchFamily="50" charset="-128"/>
            </a:rPr>
            <a:t>館）　</a:t>
          </a:r>
        </a:p>
        <a:p>
          <a:r>
            <a:rPr kumimoji="1" lang="ja-JP" altLang="en-US" sz="900">
              <a:latin typeface="ＭＳ Ｐゴシック" panose="020B0600070205080204" pitchFamily="50" charset="-128"/>
              <a:ea typeface="ＭＳ Ｐゴシック" panose="020B0600070205080204" pitchFamily="50" charset="-128"/>
            </a:rPr>
            <a:t>　</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学校施設</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小・中学校の統合及び既存校の長寿命化改修を計画的に実施してきたこと。（小学校数　</a:t>
          </a:r>
          <a:r>
            <a:rPr kumimoji="1" lang="en-US" altLang="ja-JP" sz="900">
              <a:latin typeface="ＭＳ Ｐゴシック" panose="020B0600070205080204" pitchFamily="50" charset="-128"/>
              <a:ea typeface="ＭＳ Ｐゴシック" panose="020B0600070205080204" pitchFamily="50" charset="-128"/>
            </a:rPr>
            <a:t>H16</a:t>
          </a:r>
          <a:r>
            <a:rPr kumimoji="1" lang="ja-JP" altLang="en-US" sz="900">
              <a:latin typeface="ＭＳ Ｐゴシック" panose="020B0600070205080204" pitchFamily="50" charset="-128"/>
              <a:ea typeface="ＭＳ Ｐゴシック" panose="020B0600070205080204" pitchFamily="50" charset="-128"/>
            </a:rPr>
            <a:t>合併時：</a:t>
          </a:r>
          <a:r>
            <a:rPr kumimoji="1" lang="en-US" altLang="ja-JP" sz="900">
              <a:latin typeface="ＭＳ Ｐゴシック" panose="020B0600070205080204" pitchFamily="50" charset="-128"/>
              <a:ea typeface="ＭＳ Ｐゴシック" panose="020B0600070205080204" pitchFamily="50" charset="-128"/>
            </a:rPr>
            <a:t>11</a:t>
          </a:r>
          <a:r>
            <a:rPr kumimoji="1" lang="ja-JP" altLang="en-US" sz="900">
              <a:latin typeface="ＭＳ Ｐゴシック" panose="020B0600070205080204" pitchFamily="50" charset="-128"/>
              <a:ea typeface="ＭＳ Ｐゴシック" panose="020B0600070205080204" pitchFamily="50" charset="-128"/>
            </a:rPr>
            <a:t>校 → </a:t>
          </a:r>
          <a:r>
            <a:rPr kumimoji="1" lang="en-US" altLang="ja-JP" sz="900">
              <a:latin typeface="ＭＳ Ｐゴシック" panose="020B0600070205080204" pitchFamily="50" charset="-128"/>
              <a:ea typeface="ＭＳ Ｐゴシック" panose="020B0600070205080204" pitchFamily="50" charset="-128"/>
            </a:rPr>
            <a:t>H26</a:t>
          </a:r>
          <a:r>
            <a:rPr kumimoji="1" lang="ja-JP" altLang="en-US" sz="900">
              <a:latin typeface="ＭＳ Ｐゴシック" panose="020B0600070205080204" pitchFamily="50" charset="-128"/>
              <a:ea typeface="ＭＳ Ｐゴシック" panose="020B0600070205080204" pitchFamily="50" charset="-128"/>
            </a:rPr>
            <a:t>以降：</a:t>
          </a:r>
          <a:r>
            <a:rPr kumimoji="1" lang="en-US" altLang="ja-JP" sz="900">
              <a:latin typeface="ＭＳ Ｐゴシック" panose="020B0600070205080204" pitchFamily="50" charset="-128"/>
              <a:ea typeface="ＭＳ Ｐゴシック" panose="020B0600070205080204" pitchFamily="50" charset="-128"/>
            </a:rPr>
            <a:t>9</a:t>
          </a:r>
          <a:r>
            <a:rPr kumimoji="1" lang="ja-JP" altLang="en-US" sz="900">
              <a:latin typeface="ＭＳ Ｐゴシック" panose="020B0600070205080204" pitchFamily="50" charset="-128"/>
              <a:ea typeface="ＭＳ Ｐゴシック" panose="020B0600070205080204" pitchFamily="50" charset="-128"/>
            </a:rPr>
            <a:t>校、中学校数　</a:t>
          </a:r>
          <a:r>
            <a:rPr kumimoji="1" lang="en-US" altLang="ja-JP" sz="900">
              <a:latin typeface="ＭＳ Ｐゴシック" panose="020B0600070205080204" pitchFamily="50" charset="-128"/>
              <a:ea typeface="ＭＳ Ｐゴシック" panose="020B0600070205080204" pitchFamily="50" charset="-128"/>
            </a:rPr>
            <a:t>H16</a:t>
          </a:r>
          <a:r>
            <a:rPr kumimoji="1" lang="ja-JP" altLang="en-US" sz="900">
              <a:latin typeface="ＭＳ Ｐゴシック" panose="020B0600070205080204" pitchFamily="50" charset="-128"/>
              <a:ea typeface="ＭＳ Ｐゴシック" panose="020B0600070205080204" pitchFamily="50" charset="-128"/>
            </a:rPr>
            <a:t>合併時：</a:t>
          </a:r>
          <a:r>
            <a:rPr kumimoji="1" lang="en-US" altLang="ja-JP" sz="900">
              <a:latin typeface="ＭＳ Ｐゴシック" panose="020B0600070205080204" pitchFamily="50" charset="-128"/>
              <a:ea typeface="ＭＳ Ｐゴシック" panose="020B0600070205080204" pitchFamily="50" charset="-128"/>
            </a:rPr>
            <a:t>9</a:t>
          </a:r>
          <a:r>
            <a:rPr kumimoji="1" lang="ja-JP" altLang="en-US" sz="900">
              <a:latin typeface="ＭＳ Ｐゴシック" panose="020B0600070205080204" pitchFamily="50" charset="-128"/>
              <a:ea typeface="ＭＳ Ｐゴシック" panose="020B0600070205080204" pitchFamily="50" charset="-128"/>
            </a:rPr>
            <a:t>校 → </a:t>
          </a:r>
          <a:r>
            <a:rPr kumimoji="1" lang="en-US" altLang="ja-JP" sz="900">
              <a:latin typeface="ＭＳ Ｐゴシック" panose="020B0600070205080204" pitchFamily="50" charset="-128"/>
              <a:ea typeface="ＭＳ Ｐゴシック" panose="020B0600070205080204" pitchFamily="50" charset="-128"/>
            </a:rPr>
            <a:t>H21</a:t>
          </a:r>
          <a:r>
            <a:rPr kumimoji="1" lang="ja-JP" altLang="en-US" sz="900">
              <a:latin typeface="ＭＳ Ｐゴシック" panose="020B0600070205080204" pitchFamily="50" charset="-128"/>
              <a:ea typeface="ＭＳ Ｐゴシック" panose="020B0600070205080204" pitchFamily="50" charset="-128"/>
            </a:rPr>
            <a:t>以降：</a:t>
          </a:r>
          <a:r>
            <a:rPr kumimoji="1" lang="en-US" altLang="ja-JP" sz="900">
              <a:latin typeface="ＭＳ Ｐゴシック" panose="020B0600070205080204" pitchFamily="50" charset="-128"/>
              <a:ea typeface="ＭＳ Ｐゴシック" panose="020B0600070205080204" pitchFamily="50" charset="-128"/>
            </a:rPr>
            <a:t>8</a:t>
          </a:r>
          <a:r>
            <a:rPr kumimoji="1" lang="ja-JP" altLang="en-US" sz="900">
              <a:latin typeface="ＭＳ Ｐゴシック" panose="020B0600070205080204" pitchFamily="50" charset="-128"/>
              <a:ea typeface="ＭＳ Ｐゴシック" panose="020B0600070205080204" pitchFamily="50" charset="-128"/>
            </a:rPr>
            <a:t>校　</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令和</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年度から、小学校</a:t>
          </a:r>
          <a:r>
            <a:rPr kumimoji="1" lang="en-US" altLang="ja-JP" sz="900">
              <a:latin typeface="ＭＳ Ｐゴシック" panose="020B0600070205080204" pitchFamily="50" charset="-128"/>
              <a:ea typeface="ＭＳ Ｐゴシック" panose="020B0600070205080204" pitchFamily="50" charset="-128"/>
            </a:rPr>
            <a:t>1</a:t>
          </a:r>
          <a:r>
            <a:rPr kumimoji="1" lang="ja-JP" altLang="en-US" sz="900">
              <a:latin typeface="ＭＳ Ｐゴシック" panose="020B0600070205080204" pitchFamily="50" charset="-128"/>
              <a:ea typeface="ＭＳ Ｐゴシック" panose="020B0600070205080204" pitchFamily="50" charset="-128"/>
            </a:rPr>
            <a:t>校・中学校</a:t>
          </a:r>
          <a:r>
            <a:rPr kumimoji="1" lang="en-US" altLang="ja-JP" sz="900">
              <a:latin typeface="ＭＳ Ｐゴシック" panose="020B0600070205080204" pitchFamily="50" charset="-128"/>
              <a:ea typeface="ＭＳ Ｐゴシック" panose="020B0600070205080204" pitchFamily="50" charset="-128"/>
            </a:rPr>
            <a:t>1</a:t>
          </a:r>
          <a:r>
            <a:rPr kumimoji="1" lang="ja-JP" altLang="en-US" sz="900">
              <a:latin typeface="ＭＳ Ｐゴシック" panose="020B0600070205080204" pitchFamily="50" charset="-128"/>
              <a:ea typeface="ＭＳ Ｐゴシック" panose="020B0600070205080204" pitchFamily="50" charset="-128"/>
            </a:rPr>
            <a:t>校が改組され、義務教育学校となった。）</a:t>
          </a:r>
        </a:p>
        <a:p>
          <a:r>
            <a:rPr kumimoji="1" lang="ja-JP" altLang="en-US" sz="900">
              <a:latin typeface="ＭＳ Ｐゴシック" panose="020B0600070205080204" pitchFamily="50" charset="-128"/>
              <a:ea typeface="ＭＳ Ｐゴシック" panose="020B0600070205080204" pitchFamily="50" charset="-128"/>
            </a:rPr>
            <a:t>　また、公民館については、令和元年度より、小規模多機能自治への移行に伴い公民館を廃止し交流センターとなったため、完全移行となった令和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年度以降は当該団体値がない。（</a:t>
          </a:r>
          <a:r>
            <a:rPr kumimoji="1" lang="en-US" altLang="ja-JP" sz="900">
              <a:latin typeface="ＭＳ Ｐゴシック" panose="020B0600070205080204" pitchFamily="50" charset="-128"/>
              <a:ea typeface="ＭＳ Ｐゴシック" panose="020B0600070205080204" pitchFamily="50" charset="-128"/>
            </a:rPr>
            <a:t>H30</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32</a:t>
          </a:r>
          <a:r>
            <a:rPr kumimoji="1" lang="ja-JP" altLang="en-US" sz="900">
              <a:latin typeface="ＭＳ Ｐゴシック" panose="020B0600070205080204" pitchFamily="50" charset="-128"/>
              <a:ea typeface="ＭＳ Ｐゴシック" panose="020B0600070205080204" pitchFamily="50" charset="-128"/>
            </a:rPr>
            <a:t>館 → </a:t>
          </a:r>
          <a:r>
            <a:rPr kumimoji="1" lang="en-US" altLang="ja-JP" sz="900">
              <a:latin typeface="ＭＳ Ｐゴシック" panose="020B0600070205080204" pitchFamily="50" charset="-128"/>
              <a:ea typeface="ＭＳ Ｐゴシック" panose="020B0600070205080204" pitchFamily="50" charset="-128"/>
            </a:rPr>
            <a:t>R1</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館 → </a:t>
          </a:r>
          <a:r>
            <a:rPr kumimoji="1" lang="en-US" altLang="ja-JP" sz="900">
              <a:latin typeface="ＭＳ Ｐゴシック" panose="020B0600070205080204" pitchFamily="50" charset="-128"/>
              <a:ea typeface="ＭＳ Ｐゴシック" panose="020B0600070205080204" pitchFamily="50" charset="-128"/>
            </a:rPr>
            <a:t>R2</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0</a:t>
          </a:r>
          <a:r>
            <a:rPr kumimoji="1" lang="ja-JP" altLang="en-US" sz="900">
              <a:latin typeface="ＭＳ Ｐゴシック" panose="020B0600070205080204" pitchFamily="50" charset="-128"/>
              <a:ea typeface="ＭＳ Ｐゴシック" panose="020B0600070205080204" pitchFamily="50" charset="-128"/>
            </a:rPr>
            <a:t>館）</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48,624
47,781
668.64
38,887,528
36,711,101
2,060,328
22,305,160
41,004,028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7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5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7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131553</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30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69487</xdr:rowOff>
    </xdr:from>
    <xdr:to>
      <xdr:col>24</xdr:col>
      <xdr:colOff>114300</xdr:colOff>
      <xdr:row>38</xdr:row>
      <xdr:rowOff>171087</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47914</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36830</xdr:rowOff>
    </xdr:from>
    <xdr:to>
      <xdr:col>20</xdr:col>
      <xdr:colOff>38100</xdr:colOff>
      <xdr:row>38</xdr:row>
      <xdr:rowOff>138430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87630</xdr:rowOff>
    </xdr:from>
    <xdr:to>
      <xdr:col>24</xdr:col>
      <xdr:colOff>63500</xdr:colOff>
      <xdr:row>38</xdr:row>
      <xdr:rowOff>120287</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60273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4173</xdr:rowOff>
    </xdr:from>
    <xdr:to>
      <xdr:col>15</xdr:col>
      <xdr:colOff>101600</xdr:colOff>
      <xdr:row>38</xdr:row>
      <xdr:rowOff>105773</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54973</xdr:rowOff>
    </xdr:from>
    <xdr:to>
      <xdr:col>19</xdr:col>
      <xdr:colOff>177800</xdr:colOff>
      <xdr:row>38</xdr:row>
      <xdr:rowOff>87630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5700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142966</xdr:rowOff>
    </xdr:from>
    <xdr:to>
      <xdr:col>10</xdr:col>
      <xdr:colOff>165100</xdr:colOff>
      <xdr:row>38</xdr:row>
      <xdr:rowOff>73116</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4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22316</xdr:rowOff>
    </xdr:from>
    <xdr:to>
      <xdr:col>15</xdr:col>
      <xdr:colOff>50800</xdr:colOff>
      <xdr:row>38</xdr:row>
      <xdr:rowOff>54973</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5374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110308</xdr:rowOff>
    </xdr:from>
    <xdr:to>
      <xdr:col>6</xdr:col>
      <xdr:colOff>38100</xdr:colOff>
      <xdr:row>38</xdr:row>
      <xdr:rowOff>40458</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161109</xdr:rowOff>
    </xdr:from>
    <xdr:to>
      <xdr:col>10</xdr:col>
      <xdr:colOff>114300</xdr:colOff>
      <xdr:row>38</xdr:row>
      <xdr:rowOff>22316</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50475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110870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76580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129557</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96900</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64243</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31586</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5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9740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148607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66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135890</xdr:rowOff>
    </xdr:from>
    <xdr:to>
      <xdr:col>46</xdr:col>
      <xdr:colOff>38100</xdr:colOff>
      <xdr:row>40</xdr:row>
      <xdr:rowOff>66040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135890</xdr:rowOff>
    </xdr:from>
    <xdr:to>
      <xdr:col>41</xdr:col>
      <xdr:colOff>101600</xdr:colOff>
      <xdr:row>40</xdr:row>
      <xdr:rowOff>66040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128270</xdr:rowOff>
    </xdr:from>
    <xdr:to>
      <xdr:col>36</xdr:col>
      <xdr:colOff>165100</xdr:colOff>
      <xdr:row>40</xdr:row>
      <xdr:rowOff>58420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8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55880</xdr:rowOff>
    </xdr:from>
    <xdr:to>
      <xdr:col>55</xdr:col>
      <xdr:colOff>50800</xdr:colOff>
      <xdr:row>36</xdr:row>
      <xdr:rowOff>157480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78757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71120</xdr:rowOff>
    </xdr:from>
    <xdr:to>
      <xdr:col>50</xdr:col>
      <xdr:colOff>165100</xdr:colOff>
      <xdr:row>37</xdr:row>
      <xdr:rowOff>1270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106680</xdr:rowOff>
    </xdr:from>
    <xdr:to>
      <xdr:col>55</xdr:col>
      <xdr:colOff>0</xdr:colOff>
      <xdr:row>36</xdr:row>
      <xdr:rowOff>121920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9639300" y="62788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93980</xdr:rowOff>
    </xdr:from>
    <xdr:to>
      <xdr:col>46</xdr:col>
      <xdr:colOff>38100</xdr:colOff>
      <xdr:row>37</xdr:row>
      <xdr:rowOff>24130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121920</xdr:rowOff>
    </xdr:from>
    <xdr:to>
      <xdr:col>50</xdr:col>
      <xdr:colOff>114300</xdr:colOff>
      <xdr:row>36</xdr:row>
      <xdr:rowOff>144780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8750300" y="6294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101600</xdr:rowOff>
    </xdr:from>
    <xdr:to>
      <xdr:col>41</xdr:col>
      <xdr:colOff>101600</xdr:colOff>
      <xdr:row>37</xdr:row>
      <xdr:rowOff>31750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144780</xdr:rowOff>
    </xdr:from>
    <xdr:to>
      <xdr:col>45</xdr:col>
      <xdr:colOff>177800</xdr:colOff>
      <xdr:row>36</xdr:row>
      <xdr:rowOff>152400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7861300" y="6316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116840</xdr:rowOff>
    </xdr:from>
    <xdr:to>
      <xdr:col>36</xdr:col>
      <xdr:colOff>165100</xdr:colOff>
      <xdr:row>37</xdr:row>
      <xdr:rowOff>46990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152400</xdr:rowOff>
    </xdr:from>
    <xdr:to>
      <xdr:col>41</xdr:col>
      <xdr:colOff>50800</xdr:colOff>
      <xdr:row>36</xdr:row>
      <xdr:rowOff>167640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6972300" y="6324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57167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57167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49547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17797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40657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48277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63517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2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flipV="1">
          <a:off x="4634865" y="966787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00000000-0008-0000-0200-0000AE000000}"/>
            </a:ext>
          </a:extLst>
        </xdr:cNvPr>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200-0000B0000000}"/>
            </a:ext>
          </a:extLst>
        </xdr:cNvPr>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64787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200-0000B2000000}"/>
            </a:ext>
          </a:extLst>
        </xdr:cNvPr>
        <xdr:cNvSpPr txBox="1"/>
      </xdr:nvSpPr>
      <xdr:spPr>
        <a:xfrm>
          <a:off x="46736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3746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130175</xdr:rowOff>
    </xdr:from>
    <xdr:to>
      <xdr:col>6</xdr:col>
      <xdr:colOff>38100</xdr:colOff>
      <xdr:row>60</xdr:row>
      <xdr:rowOff>60325</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079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154940</xdr:rowOff>
    </xdr:from>
    <xdr:to>
      <xdr:col>24</xdr:col>
      <xdr:colOff>114300</xdr:colOff>
      <xdr:row>60</xdr:row>
      <xdr:rowOff>85090</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45847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6367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200-0000BE000000}"/>
            </a:ext>
          </a:extLst>
        </xdr:cNvPr>
        <xdr:cNvSpPr txBox="1"/>
      </xdr:nvSpPr>
      <xdr:spPr>
        <a:xfrm>
          <a:off x="4673600" y="1012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118745</xdr:rowOff>
    </xdr:from>
    <xdr:to>
      <xdr:col>20</xdr:col>
      <xdr:colOff>38100</xdr:colOff>
      <xdr:row>60</xdr:row>
      <xdr:rowOff>48895</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3746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169545</xdr:rowOff>
    </xdr:from>
    <xdr:to>
      <xdr:col>24</xdr:col>
      <xdr:colOff>63500</xdr:colOff>
      <xdr:row>60</xdr:row>
      <xdr:rowOff>34290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3797300" y="102850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84455</xdr:rowOff>
    </xdr:from>
    <xdr:to>
      <xdr:col>15</xdr:col>
      <xdr:colOff>101600</xdr:colOff>
      <xdr:row>60</xdr:row>
      <xdr:rowOff>14605</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2857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135255</xdr:rowOff>
    </xdr:from>
    <xdr:to>
      <xdr:col>19</xdr:col>
      <xdr:colOff>177800</xdr:colOff>
      <xdr:row>59</xdr:row>
      <xdr:rowOff>169545</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908300" y="102508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42545</xdr:rowOff>
    </xdr:from>
    <xdr:to>
      <xdr:col>10</xdr:col>
      <xdr:colOff>165100</xdr:colOff>
      <xdr:row>59</xdr:row>
      <xdr:rowOff>144145</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968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93345</xdr:rowOff>
    </xdr:from>
    <xdr:to>
      <xdr:col>15</xdr:col>
      <xdr:colOff>50800</xdr:colOff>
      <xdr:row>59</xdr:row>
      <xdr:rowOff>135255</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2019300" y="102088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12065</xdr:rowOff>
    </xdr:from>
    <xdr:to>
      <xdr:col>6</xdr:col>
      <xdr:colOff>38100</xdr:colOff>
      <xdr:row>59</xdr:row>
      <xdr:rowOff>113665</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1079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62865</xdr:rowOff>
    </xdr:from>
    <xdr:to>
      <xdr:col>10</xdr:col>
      <xdr:colOff>114300</xdr:colOff>
      <xdr:row>59</xdr:row>
      <xdr:rowOff>93345</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1130300" y="101784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165752</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35820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76217</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2705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85742</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1816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51452</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927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65422</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3582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31132</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27057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160672</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1816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00000000-0008-0000-02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flipV="1">
          <a:off x="10476865" y="9583238"/>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a:extLst>
            <a:ext uri="{FF2B5EF4-FFF2-40B4-BE49-F238E27FC236}">
              <a16:creationId xmlns:a16="http://schemas.microsoft.com/office/drawing/2014/main" id="{00000000-0008-0000-0200-0000E9000000}"/>
            </a:ext>
          </a:extLst>
        </xdr:cNvPr>
        <xdr:cNvSpPr txBox="1"/>
      </xdr:nvSpPr>
      <xdr:spPr>
        <a:xfrm>
          <a:off x="10515600" y="110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10388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a:extLst>
            <a:ext uri="{FF2B5EF4-FFF2-40B4-BE49-F238E27FC236}">
              <a16:creationId xmlns:a16="http://schemas.microsoft.com/office/drawing/2014/main" id="{00000000-0008-0000-0200-0000EB000000}"/>
            </a:ext>
          </a:extLst>
        </xdr:cNvPr>
        <xdr:cNvSpPr txBox="1"/>
      </xdr:nvSpPr>
      <xdr:spPr>
        <a:xfrm>
          <a:off x="10515600" y="935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10388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59889</xdr:rowOff>
    </xdr:from>
    <xdr:ext cx="469744" cy="259045"/>
    <xdr:sp macro="" textlink="">
      <xdr:nvSpPr>
        <xdr:cNvPr id="237" name="【体育館・プール】&#10;一人当たり面積平均値テキスト">
          <a:extLst>
            <a:ext uri="{FF2B5EF4-FFF2-40B4-BE49-F238E27FC236}">
              <a16:creationId xmlns:a16="http://schemas.microsoft.com/office/drawing/2014/main" id="{00000000-0008-0000-0200-0000ED000000}"/>
            </a:ext>
          </a:extLst>
        </xdr:cNvPr>
        <xdr:cNvSpPr txBox="1"/>
      </xdr:nvSpPr>
      <xdr:spPr>
        <a:xfrm>
          <a:off x="10515600" y="10518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10426700" y="1053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9588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117384</xdr:rowOff>
    </xdr:from>
    <xdr:to>
      <xdr:col>46</xdr:col>
      <xdr:colOff>38100</xdr:colOff>
      <xdr:row>63</xdr:row>
      <xdr:rowOff>47534</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8699500" y="1074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52070</xdr:rowOff>
    </xdr:from>
    <xdr:to>
      <xdr:col>41</xdr:col>
      <xdr:colOff>101600</xdr:colOff>
      <xdr:row>62</xdr:row>
      <xdr:rowOff>153670</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7810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48804</xdr:rowOff>
    </xdr:from>
    <xdr:to>
      <xdr:col>36</xdr:col>
      <xdr:colOff>165100</xdr:colOff>
      <xdr:row>62</xdr:row>
      <xdr:rowOff>150404</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69215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16147</xdr:rowOff>
    </xdr:from>
    <xdr:to>
      <xdr:col>55</xdr:col>
      <xdr:colOff>50800</xdr:colOff>
      <xdr:row>57</xdr:row>
      <xdr:rowOff>117747</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10426700" y="978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39024</xdr:rowOff>
    </xdr:from>
    <xdr:ext cx="469744" cy="259045"/>
    <xdr:sp macro="" textlink="">
      <xdr:nvSpPr>
        <xdr:cNvPr id="249" name="【体育館・プール】&#10;一人当たり面積該当値テキスト">
          <a:extLst>
            <a:ext uri="{FF2B5EF4-FFF2-40B4-BE49-F238E27FC236}">
              <a16:creationId xmlns:a16="http://schemas.microsoft.com/office/drawing/2014/main" id="{00000000-0008-0000-0200-0000F9000000}"/>
            </a:ext>
          </a:extLst>
        </xdr:cNvPr>
        <xdr:cNvSpPr txBox="1"/>
      </xdr:nvSpPr>
      <xdr:spPr>
        <a:xfrm>
          <a:off x="10515600" y="964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39007</xdr:rowOff>
    </xdr:from>
    <xdr:to>
      <xdr:col>50</xdr:col>
      <xdr:colOff>165100</xdr:colOff>
      <xdr:row>57</xdr:row>
      <xdr:rowOff>140607</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95885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66947</xdr:rowOff>
    </xdr:from>
    <xdr:to>
      <xdr:col>55</xdr:col>
      <xdr:colOff>0</xdr:colOff>
      <xdr:row>57</xdr:row>
      <xdr:rowOff>89807</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9639300" y="983959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60234</xdr:rowOff>
    </xdr:from>
    <xdr:to>
      <xdr:col>46</xdr:col>
      <xdr:colOff>38100</xdr:colOff>
      <xdr:row>57</xdr:row>
      <xdr:rowOff>161834</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8699500" y="983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89807</xdr:rowOff>
    </xdr:from>
    <xdr:to>
      <xdr:col>50</xdr:col>
      <xdr:colOff>114300</xdr:colOff>
      <xdr:row>57</xdr:row>
      <xdr:rowOff>111034</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8750300" y="986245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76563</xdr:rowOff>
    </xdr:from>
    <xdr:to>
      <xdr:col>41</xdr:col>
      <xdr:colOff>101600</xdr:colOff>
      <xdr:row>58</xdr:row>
      <xdr:rowOff>6713</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7810500" y="984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111034</xdr:rowOff>
    </xdr:from>
    <xdr:to>
      <xdr:col>45</xdr:col>
      <xdr:colOff>177800</xdr:colOff>
      <xdr:row>57</xdr:row>
      <xdr:rowOff>127363</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flipV="1">
          <a:off x="7861300" y="988368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94524</xdr:rowOff>
    </xdr:from>
    <xdr:to>
      <xdr:col>36</xdr:col>
      <xdr:colOff>165100</xdr:colOff>
      <xdr:row>58</xdr:row>
      <xdr:rowOff>24674</xdr:rowOff>
    </xdr:to>
    <xdr:sp macro="" textlink="">
      <xdr:nvSpPr>
        <xdr:cNvPr id="256" name="楕円 255">
          <a:extLst>
            <a:ext uri="{FF2B5EF4-FFF2-40B4-BE49-F238E27FC236}">
              <a16:creationId xmlns:a16="http://schemas.microsoft.com/office/drawing/2014/main" id="{00000000-0008-0000-0200-000000010000}"/>
            </a:ext>
          </a:extLst>
        </xdr:cNvPr>
        <xdr:cNvSpPr/>
      </xdr:nvSpPr>
      <xdr:spPr>
        <a:xfrm>
          <a:off x="6921500" y="98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127363</xdr:rowOff>
    </xdr:from>
    <xdr:to>
      <xdr:col>41</xdr:col>
      <xdr:colOff>50800</xdr:colOff>
      <xdr:row>57</xdr:row>
      <xdr:rowOff>145324</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flipV="1">
          <a:off x="6972300" y="990001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19067</xdr:rowOff>
    </xdr:from>
    <xdr:ext cx="469744" cy="259045"/>
    <xdr:sp macro="" textlink="">
      <xdr:nvSpPr>
        <xdr:cNvPr id="258" name="n_1aveValue【体育館・プール】&#10;一人当たり面積">
          <a:extLst>
            <a:ext uri="{FF2B5EF4-FFF2-40B4-BE49-F238E27FC236}">
              <a16:creationId xmlns:a16="http://schemas.microsoft.com/office/drawing/2014/main" id="{00000000-0008-0000-0200-000002010000}"/>
            </a:ext>
          </a:extLst>
        </xdr:cNvPr>
        <xdr:cNvSpPr txBox="1"/>
      </xdr:nvSpPr>
      <xdr:spPr>
        <a:xfrm>
          <a:off x="9391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38661</xdr:rowOff>
    </xdr:from>
    <xdr:ext cx="469744" cy="259045"/>
    <xdr:sp macro="" textlink="">
      <xdr:nvSpPr>
        <xdr:cNvPr id="259" name="n_2aveValue【体育館・プール】&#10;一人当たり面積">
          <a:extLst>
            <a:ext uri="{FF2B5EF4-FFF2-40B4-BE49-F238E27FC236}">
              <a16:creationId xmlns:a16="http://schemas.microsoft.com/office/drawing/2014/main" id="{00000000-0008-0000-0200-000003010000}"/>
            </a:ext>
          </a:extLst>
        </xdr:cNvPr>
        <xdr:cNvSpPr txBox="1"/>
      </xdr:nvSpPr>
      <xdr:spPr>
        <a:xfrm>
          <a:off x="8515427" y="1084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144797</xdr:rowOff>
    </xdr:from>
    <xdr:ext cx="469744" cy="259045"/>
    <xdr:sp macro="" textlink="">
      <xdr:nvSpPr>
        <xdr:cNvPr id="260" name="n_3aveValue【体育館・プール】&#10;一人当たり面積">
          <a:extLst>
            <a:ext uri="{FF2B5EF4-FFF2-40B4-BE49-F238E27FC236}">
              <a16:creationId xmlns:a16="http://schemas.microsoft.com/office/drawing/2014/main" id="{00000000-0008-0000-0200-000004010000}"/>
            </a:ext>
          </a:extLst>
        </xdr:cNvPr>
        <xdr:cNvSpPr txBox="1"/>
      </xdr:nvSpPr>
      <xdr:spPr>
        <a:xfrm>
          <a:off x="7626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141531</xdr:rowOff>
    </xdr:from>
    <xdr:ext cx="469744" cy="259045"/>
    <xdr:sp macro="" textlink="">
      <xdr:nvSpPr>
        <xdr:cNvPr id="261" name="n_4aveValue【体育館・プール】&#10;一人当たり面積">
          <a:extLst>
            <a:ext uri="{FF2B5EF4-FFF2-40B4-BE49-F238E27FC236}">
              <a16:creationId xmlns:a16="http://schemas.microsoft.com/office/drawing/2014/main" id="{00000000-0008-0000-0200-000005010000}"/>
            </a:ext>
          </a:extLst>
        </xdr:cNvPr>
        <xdr:cNvSpPr txBox="1"/>
      </xdr:nvSpPr>
      <xdr:spPr>
        <a:xfrm>
          <a:off x="6737427" y="1077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157134</xdr:rowOff>
    </xdr:from>
    <xdr:ext cx="469744" cy="259045"/>
    <xdr:sp macro="" textlink="">
      <xdr:nvSpPr>
        <xdr:cNvPr id="262" name="n_1mainValue【体育館・プール】&#10;一人当たり面積">
          <a:extLst>
            <a:ext uri="{FF2B5EF4-FFF2-40B4-BE49-F238E27FC236}">
              <a16:creationId xmlns:a16="http://schemas.microsoft.com/office/drawing/2014/main" id="{00000000-0008-0000-0200-000006010000}"/>
            </a:ext>
          </a:extLst>
        </xdr:cNvPr>
        <xdr:cNvSpPr txBox="1"/>
      </xdr:nvSpPr>
      <xdr:spPr>
        <a:xfrm>
          <a:off x="9391727" y="958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6911</xdr:rowOff>
    </xdr:from>
    <xdr:ext cx="469744" cy="259045"/>
    <xdr:sp macro="" textlink="">
      <xdr:nvSpPr>
        <xdr:cNvPr id="263" name="n_2mainValue【体育館・プール】&#10;一人当たり面積">
          <a:extLst>
            <a:ext uri="{FF2B5EF4-FFF2-40B4-BE49-F238E27FC236}">
              <a16:creationId xmlns:a16="http://schemas.microsoft.com/office/drawing/2014/main" id="{00000000-0008-0000-0200-000007010000}"/>
            </a:ext>
          </a:extLst>
        </xdr:cNvPr>
        <xdr:cNvSpPr txBox="1"/>
      </xdr:nvSpPr>
      <xdr:spPr>
        <a:xfrm>
          <a:off x="8515427" y="96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23240</xdr:rowOff>
    </xdr:from>
    <xdr:ext cx="469744" cy="259045"/>
    <xdr:sp macro="" textlink="">
      <xdr:nvSpPr>
        <xdr:cNvPr id="264" name="n_3mainValue【体育館・プール】&#10;一人当たり面積">
          <a:extLst>
            <a:ext uri="{FF2B5EF4-FFF2-40B4-BE49-F238E27FC236}">
              <a16:creationId xmlns:a16="http://schemas.microsoft.com/office/drawing/2014/main" id="{00000000-0008-0000-0200-000008010000}"/>
            </a:ext>
          </a:extLst>
        </xdr:cNvPr>
        <xdr:cNvSpPr txBox="1"/>
      </xdr:nvSpPr>
      <xdr:spPr>
        <a:xfrm>
          <a:off x="7626427" y="962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56</xdr:row>
      <xdr:rowOff>41201</xdr:rowOff>
    </xdr:from>
    <xdr:ext cx="469744" cy="259045"/>
    <xdr:sp macro="" textlink="">
      <xdr:nvSpPr>
        <xdr:cNvPr id="265" name="n_4mainValue【体育館・プール】&#10;一人当たり面積">
          <a:extLst>
            <a:ext uri="{FF2B5EF4-FFF2-40B4-BE49-F238E27FC236}">
              <a16:creationId xmlns:a16="http://schemas.microsoft.com/office/drawing/2014/main" id="{00000000-0008-0000-0200-000009010000}"/>
            </a:ext>
          </a:extLst>
        </xdr:cNvPr>
        <xdr:cNvSpPr txBox="1"/>
      </xdr:nvSpPr>
      <xdr:spPr>
        <a:xfrm>
          <a:off x="6737427" y="964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0000000-0008-0000-02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flipV="1">
          <a:off x="4634865" y="13321664"/>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a:extLst>
            <a:ext uri="{FF2B5EF4-FFF2-40B4-BE49-F238E27FC236}">
              <a16:creationId xmlns:a16="http://schemas.microsoft.com/office/drawing/2014/main" id="{00000000-0008-0000-0200-000023010000}"/>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00000000-0008-0000-0200-000025010000}"/>
            </a:ext>
          </a:extLst>
        </xdr:cNvPr>
        <xdr:cNvSpPr txBox="1"/>
      </xdr:nvSpPr>
      <xdr:spPr>
        <a:xfrm>
          <a:off x="4673600" y="1309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4546600" y="1332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76216</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00000000-0008-0000-0200-000027010000}"/>
            </a:ext>
          </a:extLst>
        </xdr:cNvPr>
        <xdr:cNvSpPr txBox="1"/>
      </xdr:nvSpPr>
      <xdr:spPr>
        <a:xfrm>
          <a:off x="4673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1968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44450</xdr:rowOff>
    </xdr:from>
    <xdr:to>
      <xdr:col>6</xdr:col>
      <xdr:colOff>38100</xdr:colOff>
      <xdr:row>81</xdr:row>
      <xdr:rowOff>146050</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1079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50164</xdr:rowOff>
    </xdr:from>
    <xdr:to>
      <xdr:col>24</xdr:col>
      <xdr:colOff>114300</xdr:colOff>
      <xdr:row>79</xdr:row>
      <xdr:rowOff>151764</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4584700" y="135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73041</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00000000-0008-0000-0200-000033010000}"/>
            </a:ext>
          </a:extLst>
        </xdr:cNvPr>
        <xdr:cNvSpPr txBox="1"/>
      </xdr:nvSpPr>
      <xdr:spPr>
        <a:xfrm>
          <a:off x="4673600" y="1344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8255</xdr:rowOff>
    </xdr:from>
    <xdr:to>
      <xdr:col>20</xdr:col>
      <xdr:colOff>38100</xdr:colOff>
      <xdr:row>79</xdr:row>
      <xdr:rowOff>109855</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3746500" y="1355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59055</xdr:rowOff>
    </xdr:from>
    <xdr:to>
      <xdr:col>24</xdr:col>
      <xdr:colOff>63500</xdr:colOff>
      <xdr:row>79</xdr:row>
      <xdr:rowOff>100964</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3797300" y="1360360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137795</xdr:rowOff>
    </xdr:from>
    <xdr:to>
      <xdr:col>15</xdr:col>
      <xdr:colOff>101600</xdr:colOff>
      <xdr:row>79</xdr:row>
      <xdr:rowOff>67945</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2857500" y="1351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17145</xdr:rowOff>
    </xdr:from>
    <xdr:to>
      <xdr:col>19</xdr:col>
      <xdr:colOff>177800</xdr:colOff>
      <xdr:row>79</xdr:row>
      <xdr:rowOff>59055</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2908300" y="135616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99695</xdr:rowOff>
    </xdr:from>
    <xdr:to>
      <xdr:col>10</xdr:col>
      <xdr:colOff>165100</xdr:colOff>
      <xdr:row>79</xdr:row>
      <xdr:rowOff>29845</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1968500" y="1347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150495</xdr:rowOff>
    </xdr:from>
    <xdr:to>
      <xdr:col>15</xdr:col>
      <xdr:colOff>50800</xdr:colOff>
      <xdr:row>79</xdr:row>
      <xdr:rowOff>17145</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2019300" y="135235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57786</xdr:rowOff>
    </xdr:from>
    <xdr:to>
      <xdr:col>6</xdr:col>
      <xdr:colOff>38100</xdr:colOff>
      <xdr:row>78</xdr:row>
      <xdr:rowOff>159386</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1079500" y="1343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108586</xdr:rowOff>
    </xdr:from>
    <xdr:to>
      <xdr:col>10</xdr:col>
      <xdr:colOff>114300</xdr:colOff>
      <xdr:row>78</xdr:row>
      <xdr:rowOff>150495</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130300" y="134816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316" name="n_1aveValue【福祉施設】&#10;有形固定資産減価償却率">
          <a:extLst>
            <a:ext uri="{FF2B5EF4-FFF2-40B4-BE49-F238E27FC236}">
              <a16:creationId xmlns:a16="http://schemas.microsoft.com/office/drawing/2014/main" id="{00000000-0008-0000-0200-00003C010000}"/>
            </a:ext>
          </a:extLst>
        </xdr:cNvPr>
        <xdr:cNvSpPr txBox="1"/>
      </xdr:nvSpPr>
      <xdr:spPr>
        <a:xfrm>
          <a:off x="35820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41927</xdr:rowOff>
    </xdr:from>
    <xdr:ext cx="405111" cy="259045"/>
    <xdr:sp macro="" textlink="">
      <xdr:nvSpPr>
        <xdr:cNvPr id="317" name="n_2aveValue【福祉施設】&#10;有形固定資産減価償却率">
          <a:extLst>
            <a:ext uri="{FF2B5EF4-FFF2-40B4-BE49-F238E27FC236}">
              <a16:creationId xmlns:a16="http://schemas.microsoft.com/office/drawing/2014/main" id="{00000000-0008-0000-0200-00003D010000}"/>
            </a:ext>
          </a:extLst>
        </xdr:cNvPr>
        <xdr:cNvSpPr txBox="1"/>
      </xdr:nvSpPr>
      <xdr:spPr>
        <a:xfrm>
          <a:off x="2705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5732</xdr:rowOff>
    </xdr:from>
    <xdr:ext cx="405111" cy="259045"/>
    <xdr:sp macro="" textlink="">
      <xdr:nvSpPr>
        <xdr:cNvPr id="318" name="n_3aveValue【福祉施設】&#10;有形固定資産減価償却率">
          <a:extLst>
            <a:ext uri="{FF2B5EF4-FFF2-40B4-BE49-F238E27FC236}">
              <a16:creationId xmlns:a16="http://schemas.microsoft.com/office/drawing/2014/main" id="{00000000-0008-0000-0200-00003E010000}"/>
            </a:ext>
          </a:extLst>
        </xdr:cNvPr>
        <xdr:cNvSpPr txBox="1"/>
      </xdr:nvSpPr>
      <xdr:spPr>
        <a:xfrm>
          <a:off x="1816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137177</xdr:rowOff>
    </xdr:from>
    <xdr:ext cx="405111" cy="259045"/>
    <xdr:sp macro="" textlink="">
      <xdr:nvSpPr>
        <xdr:cNvPr id="319" name="n_4aveValue【福祉施設】&#10;有形固定資産減価償却率">
          <a:extLst>
            <a:ext uri="{FF2B5EF4-FFF2-40B4-BE49-F238E27FC236}">
              <a16:creationId xmlns:a16="http://schemas.microsoft.com/office/drawing/2014/main" id="{00000000-0008-0000-0200-00003F010000}"/>
            </a:ext>
          </a:extLst>
        </xdr:cNvPr>
        <xdr:cNvSpPr txBox="1"/>
      </xdr:nvSpPr>
      <xdr:spPr>
        <a:xfrm>
          <a:off x="927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126382</xdr:rowOff>
    </xdr:from>
    <xdr:ext cx="405111" cy="259045"/>
    <xdr:sp macro="" textlink="">
      <xdr:nvSpPr>
        <xdr:cNvPr id="320" name="n_1mainValue【福祉施設】&#10;有形固定資産減価償却率">
          <a:extLst>
            <a:ext uri="{FF2B5EF4-FFF2-40B4-BE49-F238E27FC236}">
              <a16:creationId xmlns:a16="http://schemas.microsoft.com/office/drawing/2014/main" id="{00000000-0008-0000-0200-000040010000}"/>
            </a:ext>
          </a:extLst>
        </xdr:cNvPr>
        <xdr:cNvSpPr txBox="1"/>
      </xdr:nvSpPr>
      <xdr:spPr>
        <a:xfrm>
          <a:off x="3582044" y="1332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84472</xdr:rowOff>
    </xdr:from>
    <xdr:ext cx="405111" cy="259045"/>
    <xdr:sp macro="" textlink="">
      <xdr:nvSpPr>
        <xdr:cNvPr id="321" name="n_2mainValue【福祉施設】&#10;有形固定資産減価償却率">
          <a:extLst>
            <a:ext uri="{FF2B5EF4-FFF2-40B4-BE49-F238E27FC236}">
              <a16:creationId xmlns:a16="http://schemas.microsoft.com/office/drawing/2014/main" id="{00000000-0008-0000-0200-000041010000}"/>
            </a:ext>
          </a:extLst>
        </xdr:cNvPr>
        <xdr:cNvSpPr txBox="1"/>
      </xdr:nvSpPr>
      <xdr:spPr>
        <a:xfrm>
          <a:off x="2705744" y="1328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46372</xdr:rowOff>
    </xdr:from>
    <xdr:ext cx="405111" cy="259045"/>
    <xdr:sp macro="" textlink="">
      <xdr:nvSpPr>
        <xdr:cNvPr id="322" name="n_3mainValue【福祉施設】&#10;有形固定資産減価償却率">
          <a:extLst>
            <a:ext uri="{FF2B5EF4-FFF2-40B4-BE49-F238E27FC236}">
              <a16:creationId xmlns:a16="http://schemas.microsoft.com/office/drawing/2014/main" id="{00000000-0008-0000-0200-000042010000}"/>
            </a:ext>
          </a:extLst>
        </xdr:cNvPr>
        <xdr:cNvSpPr txBox="1"/>
      </xdr:nvSpPr>
      <xdr:spPr>
        <a:xfrm>
          <a:off x="1816744" y="1324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4463</xdr:rowOff>
    </xdr:from>
    <xdr:ext cx="405111" cy="259045"/>
    <xdr:sp macro="" textlink="">
      <xdr:nvSpPr>
        <xdr:cNvPr id="323" name="n_4mainValue【福祉施設】&#10;有形固定資産減価償却率">
          <a:extLst>
            <a:ext uri="{FF2B5EF4-FFF2-40B4-BE49-F238E27FC236}">
              <a16:creationId xmlns:a16="http://schemas.microsoft.com/office/drawing/2014/main" id="{00000000-0008-0000-0200-000043010000}"/>
            </a:ext>
          </a:extLst>
        </xdr:cNvPr>
        <xdr:cNvSpPr txBox="1"/>
      </xdr:nvSpPr>
      <xdr:spPr>
        <a:xfrm>
          <a:off x="927744" y="1320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2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flipV="1">
          <a:off x="10476865" y="13580363"/>
          <a:ext cx="0" cy="119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200-00005A010000}"/>
            </a:ext>
          </a:extLst>
        </xdr:cNvPr>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200-00005C010000}"/>
            </a:ext>
          </a:extLst>
        </xdr:cNvPr>
        <xdr:cNvSpPr txBox="1"/>
      </xdr:nvSpPr>
      <xdr:spPr>
        <a:xfrm>
          <a:off x="10515600" y="13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10388600" y="1358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160038</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200-00005E010000}"/>
            </a:ext>
          </a:extLst>
        </xdr:cNvPr>
        <xdr:cNvSpPr txBox="1"/>
      </xdr:nvSpPr>
      <xdr:spPr>
        <a:xfrm>
          <a:off x="10515600" y="1439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9588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129032</xdr:rowOff>
    </xdr:from>
    <xdr:to>
      <xdr:col>46</xdr:col>
      <xdr:colOff>38100</xdr:colOff>
      <xdr:row>85</xdr:row>
      <xdr:rowOff>59182</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8699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135889</xdr:rowOff>
    </xdr:from>
    <xdr:to>
      <xdr:col>41</xdr:col>
      <xdr:colOff>101600</xdr:colOff>
      <xdr:row>85</xdr:row>
      <xdr:rowOff>66039</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7810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138176</xdr:rowOff>
    </xdr:from>
    <xdr:to>
      <xdr:col>36</xdr:col>
      <xdr:colOff>165100</xdr:colOff>
      <xdr:row>85</xdr:row>
      <xdr:rowOff>68326</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6921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87885</xdr:rowOff>
    </xdr:from>
    <xdr:to>
      <xdr:col>55</xdr:col>
      <xdr:colOff>50800</xdr:colOff>
      <xdr:row>80</xdr:row>
      <xdr:rowOff>18035</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10426700" y="1363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2812</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200-00006A010000}"/>
            </a:ext>
          </a:extLst>
        </xdr:cNvPr>
        <xdr:cNvSpPr txBox="1"/>
      </xdr:nvSpPr>
      <xdr:spPr>
        <a:xfrm>
          <a:off x="10515600" y="13547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108458</xdr:rowOff>
    </xdr:from>
    <xdr:to>
      <xdr:col>50</xdr:col>
      <xdr:colOff>165100</xdr:colOff>
      <xdr:row>80</xdr:row>
      <xdr:rowOff>38608</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9588500" y="1365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138685</xdr:rowOff>
    </xdr:from>
    <xdr:to>
      <xdr:col>55</xdr:col>
      <xdr:colOff>0</xdr:colOff>
      <xdr:row>79</xdr:row>
      <xdr:rowOff>159258</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flipV="1">
          <a:off x="9639300" y="13683235"/>
          <a:ext cx="8382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126746</xdr:rowOff>
    </xdr:from>
    <xdr:to>
      <xdr:col>46</xdr:col>
      <xdr:colOff>38100</xdr:colOff>
      <xdr:row>80</xdr:row>
      <xdr:rowOff>56896</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8699500" y="1367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159258</xdr:rowOff>
    </xdr:from>
    <xdr:to>
      <xdr:col>50</xdr:col>
      <xdr:colOff>114300</xdr:colOff>
      <xdr:row>80</xdr:row>
      <xdr:rowOff>6096</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flipV="1">
          <a:off x="8750300" y="137038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140463</xdr:rowOff>
    </xdr:from>
    <xdr:to>
      <xdr:col>41</xdr:col>
      <xdr:colOff>101600</xdr:colOff>
      <xdr:row>80</xdr:row>
      <xdr:rowOff>70613</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7810500" y="136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6096</xdr:rowOff>
    </xdr:from>
    <xdr:to>
      <xdr:col>45</xdr:col>
      <xdr:colOff>177800</xdr:colOff>
      <xdr:row>80</xdr:row>
      <xdr:rowOff>19813</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flipV="1">
          <a:off x="7861300" y="137220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156463</xdr:rowOff>
    </xdr:from>
    <xdr:to>
      <xdr:col>36</xdr:col>
      <xdr:colOff>165100</xdr:colOff>
      <xdr:row>80</xdr:row>
      <xdr:rowOff>86613</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6921500" y="1370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19813</xdr:rowOff>
    </xdr:from>
    <xdr:to>
      <xdr:col>41</xdr:col>
      <xdr:colOff>50800</xdr:colOff>
      <xdr:row>80</xdr:row>
      <xdr:rowOff>35813</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flipV="1">
          <a:off x="6972300" y="13735813"/>
          <a:ext cx="889000" cy="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61740</xdr:rowOff>
    </xdr:from>
    <xdr:ext cx="469744" cy="259045"/>
    <xdr:sp macro="" textlink="">
      <xdr:nvSpPr>
        <xdr:cNvPr id="371" name="n_1aveValue【福祉施設】&#10;一人当たり面積">
          <a:extLst>
            <a:ext uri="{FF2B5EF4-FFF2-40B4-BE49-F238E27FC236}">
              <a16:creationId xmlns:a16="http://schemas.microsoft.com/office/drawing/2014/main" id="{00000000-0008-0000-0200-000073010000}"/>
            </a:ext>
          </a:extLst>
        </xdr:cNvPr>
        <xdr:cNvSpPr txBox="1"/>
      </xdr:nvSpPr>
      <xdr:spPr>
        <a:xfrm>
          <a:off x="9391727" y="144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50309</xdr:rowOff>
    </xdr:from>
    <xdr:ext cx="469744" cy="259045"/>
    <xdr:sp macro="" textlink="">
      <xdr:nvSpPr>
        <xdr:cNvPr id="372" name="n_2aveValue【福祉施設】&#10;一人当たり面積">
          <a:extLst>
            <a:ext uri="{FF2B5EF4-FFF2-40B4-BE49-F238E27FC236}">
              <a16:creationId xmlns:a16="http://schemas.microsoft.com/office/drawing/2014/main" id="{00000000-0008-0000-0200-000074010000}"/>
            </a:ext>
          </a:extLst>
        </xdr:cNvPr>
        <xdr:cNvSpPr txBox="1"/>
      </xdr:nvSpPr>
      <xdr:spPr>
        <a:xfrm>
          <a:off x="8515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57166</xdr:rowOff>
    </xdr:from>
    <xdr:ext cx="469744" cy="259045"/>
    <xdr:sp macro="" textlink="">
      <xdr:nvSpPr>
        <xdr:cNvPr id="373" name="n_3aveValue【福祉施設】&#10;一人当たり面積">
          <a:extLst>
            <a:ext uri="{FF2B5EF4-FFF2-40B4-BE49-F238E27FC236}">
              <a16:creationId xmlns:a16="http://schemas.microsoft.com/office/drawing/2014/main" id="{00000000-0008-0000-0200-000075010000}"/>
            </a:ext>
          </a:extLst>
        </xdr:cNvPr>
        <xdr:cNvSpPr txBox="1"/>
      </xdr:nvSpPr>
      <xdr:spPr>
        <a:xfrm>
          <a:off x="76264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59453</xdr:rowOff>
    </xdr:from>
    <xdr:ext cx="469744" cy="259045"/>
    <xdr:sp macro="" textlink="">
      <xdr:nvSpPr>
        <xdr:cNvPr id="374" name="n_4aveValue【福祉施設】&#10;一人当たり面積">
          <a:extLst>
            <a:ext uri="{FF2B5EF4-FFF2-40B4-BE49-F238E27FC236}">
              <a16:creationId xmlns:a16="http://schemas.microsoft.com/office/drawing/2014/main" id="{00000000-0008-0000-0200-000076010000}"/>
            </a:ext>
          </a:extLst>
        </xdr:cNvPr>
        <xdr:cNvSpPr txBox="1"/>
      </xdr:nvSpPr>
      <xdr:spPr>
        <a:xfrm>
          <a:off x="67374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55135</xdr:rowOff>
    </xdr:from>
    <xdr:ext cx="469744" cy="259045"/>
    <xdr:sp macro="" textlink="">
      <xdr:nvSpPr>
        <xdr:cNvPr id="375" name="n_1mainValue【福祉施設】&#10;一人当たり面積">
          <a:extLst>
            <a:ext uri="{FF2B5EF4-FFF2-40B4-BE49-F238E27FC236}">
              <a16:creationId xmlns:a16="http://schemas.microsoft.com/office/drawing/2014/main" id="{00000000-0008-0000-0200-000077010000}"/>
            </a:ext>
          </a:extLst>
        </xdr:cNvPr>
        <xdr:cNvSpPr txBox="1"/>
      </xdr:nvSpPr>
      <xdr:spPr>
        <a:xfrm>
          <a:off x="9391727" y="1342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73423</xdr:rowOff>
    </xdr:from>
    <xdr:ext cx="469744" cy="259045"/>
    <xdr:sp macro="" textlink="">
      <xdr:nvSpPr>
        <xdr:cNvPr id="376" name="n_2mainValue【福祉施設】&#10;一人当たり面積">
          <a:extLst>
            <a:ext uri="{FF2B5EF4-FFF2-40B4-BE49-F238E27FC236}">
              <a16:creationId xmlns:a16="http://schemas.microsoft.com/office/drawing/2014/main" id="{00000000-0008-0000-0200-000078010000}"/>
            </a:ext>
          </a:extLst>
        </xdr:cNvPr>
        <xdr:cNvSpPr txBox="1"/>
      </xdr:nvSpPr>
      <xdr:spPr>
        <a:xfrm>
          <a:off x="8515427" y="1344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87140</xdr:rowOff>
    </xdr:from>
    <xdr:ext cx="469744" cy="259045"/>
    <xdr:sp macro="" textlink="">
      <xdr:nvSpPr>
        <xdr:cNvPr id="377" name="n_3mainValue【福祉施設】&#10;一人当たり面積">
          <a:extLst>
            <a:ext uri="{FF2B5EF4-FFF2-40B4-BE49-F238E27FC236}">
              <a16:creationId xmlns:a16="http://schemas.microsoft.com/office/drawing/2014/main" id="{00000000-0008-0000-0200-000079010000}"/>
            </a:ext>
          </a:extLst>
        </xdr:cNvPr>
        <xdr:cNvSpPr txBox="1"/>
      </xdr:nvSpPr>
      <xdr:spPr>
        <a:xfrm>
          <a:off x="7626427" y="1346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103140</xdr:rowOff>
    </xdr:from>
    <xdr:ext cx="469744" cy="259045"/>
    <xdr:sp macro="" textlink="">
      <xdr:nvSpPr>
        <xdr:cNvPr id="378" name="n_4mainValue【福祉施設】&#10;一人当たり面積">
          <a:extLst>
            <a:ext uri="{FF2B5EF4-FFF2-40B4-BE49-F238E27FC236}">
              <a16:creationId xmlns:a16="http://schemas.microsoft.com/office/drawing/2014/main" id="{00000000-0008-0000-0200-00007A010000}"/>
            </a:ext>
          </a:extLst>
        </xdr:cNvPr>
        <xdr:cNvSpPr txBox="1"/>
      </xdr:nvSpPr>
      <xdr:spPr>
        <a:xfrm>
          <a:off x="6737427" y="1347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0000000-0008-0000-02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89263</xdr:rowOff>
    </xdr:from>
    <xdr:to>
      <xdr:col>24</xdr:col>
      <xdr:colOff>62865</xdr:colOff>
      <xdr:row>108</xdr:row>
      <xdr:rowOff>123552</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flipV="1">
          <a:off x="4634865" y="17234263"/>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127379</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00000000-0008-0000-0200-000095010000}"/>
            </a:ext>
          </a:extLst>
        </xdr:cNvPr>
        <xdr:cNvSpPr txBox="1"/>
      </xdr:nvSpPr>
      <xdr:spPr>
        <a:xfrm>
          <a:off x="4673600" y="18643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123552</xdr:rowOff>
    </xdr:from>
    <xdr:to>
      <xdr:col>24</xdr:col>
      <xdr:colOff>152400</xdr:colOff>
      <xdr:row>108</xdr:row>
      <xdr:rowOff>123552</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4546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35940</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00000000-0008-0000-0200-000097010000}"/>
            </a:ext>
          </a:extLst>
        </xdr:cNvPr>
        <xdr:cNvSpPr txBox="1"/>
      </xdr:nvSpPr>
      <xdr:spPr>
        <a:xfrm>
          <a:off x="4673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89263</xdr:rowOff>
    </xdr:from>
    <xdr:to>
      <xdr:col>24</xdr:col>
      <xdr:colOff>152400</xdr:colOff>
      <xdr:row>100</xdr:row>
      <xdr:rowOff>89263</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4546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0000000-0008-0000-0200-000099010000}"/>
            </a:ext>
          </a:extLst>
        </xdr:cNvPr>
        <xdr:cNvSpPr txBox="1"/>
      </xdr:nvSpPr>
      <xdr:spPr>
        <a:xfrm>
          <a:off x="4673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3746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48261</xdr:rowOff>
    </xdr:from>
    <xdr:to>
      <xdr:col>15</xdr:col>
      <xdr:colOff>101600</xdr:colOff>
      <xdr:row>104</xdr:row>
      <xdr:rowOff>149861</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2857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44994</xdr:rowOff>
    </xdr:from>
    <xdr:to>
      <xdr:col>10</xdr:col>
      <xdr:colOff>165100</xdr:colOff>
      <xdr:row>104</xdr:row>
      <xdr:rowOff>146594</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1968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15602</xdr:rowOff>
    </xdr:from>
    <xdr:to>
      <xdr:col>6</xdr:col>
      <xdr:colOff>38100</xdr:colOff>
      <xdr:row>104</xdr:row>
      <xdr:rowOff>117202</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1079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53158</xdr:rowOff>
    </xdr:from>
    <xdr:to>
      <xdr:col>24</xdr:col>
      <xdr:colOff>114300</xdr:colOff>
      <xdr:row>105</xdr:row>
      <xdr:rowOff>154758</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45847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31585</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0000000-0008-0000-0200-0000A5010000}"/>
            </a:ext>
          </a:extLst>
        </xdr:cNvPr>
        <xdr:cNvSpPr txBox="1"/>
      </xdr:nvSpPr>
      <xdr:spPr>
        <a:xfrm>
          <a:off x="4673600"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907</xdr:rowOff>
    </xdr:from>
    <xdr:to>
      <xdr:col>20</xdr:col>
      <xdr:colOff>38100</xdr:colOff>
      <xdr:row>105</xdr:row>
      <xdr:rowOff>102507</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3746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51707</xdr:rowOff>
    </xdr:from>
    <xdr:to>
      <xdr:col>24</xdr:col>
      <xdr:colOff>63500</xdr:colOff>
      <xdr:row>105</xdr:row>
      <xdr:rowOff>103958</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3797300" y="18053957"/>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136434</xdr:rowOff>
    </xdr:from>
    <xdr:to>
      <xdr:col>15</xdr:col>
      <xdr:colOff>101600</xdr:colOff>
      <xdr:row>105</xdr:row>
      <xdr:rowOff>66584</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2857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15784</xdr:rowOff>
    </xdr:from>
    <xdr:to>
      <xdr:col>19</xdr:col>
      <xdr:colOff>177800</xdr:colOff>
      <xdr:row>105</xdr:row>
      <xdr:rowOff>51707</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2908300" y="180180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111942</xdr:rowOff>
    </xdr:from>
    <xdr:to>
      <xdr:col>10</xdr:col>
      <xdr:colOff>165100</xdr:colOff>
      <xdr:row>105</xdr:row>
      <xdr:rowOff>42092</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1968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162742</xdr:rowOff>
    </xdr:from>
    <xdr:to>
      <xdr:col>15</xdr:col>
      <xdr:colOff>50800</xdr:colOff>
      <xdr:row>105</xdr:row>
      <xdr:rowOff>15784</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2019300" y="17993542"/>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82550</xdr:rowOff>
    </xdr:from>
    <xdr:to>
      <xdr:col>6</xdr:col>
      <xdr:colOff>38100</xdr:colOff>
      <xdr:row>105</xdr:row>
      <xdr:rowOff>12700</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1079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133350</xdr:rowOff>
    </xdr:from>
    <xdr:to>
      <xdr:col>10</xdr:col>
      <xdr:colOff>114300</xdr:colOff>
      <xdr:row>104</xdr:row>
      <xdr:rowOff>162742</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130300" y="1796415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35758</xdr:rowOff>
    </xdr:from>
    <xdr:ext cx="405111" cy="259045"/>
    <xdr:sp macro="" textlink="">
      <xdr:nvSpPr>
        <xdr:cNvPr id="430" name="n_1aveValue【市民会館】&#10;有形固定資産減価償却率">
          <a:extLst>
            <a:ext uri="{FF2B5EF4-FFF2-40B4-BE49-F238E27FC236}">
              <a16:creationId xmlns:a16="http://schemas.microsoft.com/office/drawing/2014/main" id="{00000000-0008-0000-0200-0000AE010000}"/>
            </a:ext>
          </a:extLst>
        </xdr:cNvPr>
        <xdr:cNvSpPr txBox="1"/>
      </xdr:nvSpPr>
      <xdr:spPr>
        <a:xfrm>
          <a:off x="35820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166388</xdr:rowOff>
    </xdr:from>
    <xdr:ext cx="405111" cy="259045"/>
    <xdr:sp macro="" textlink="">
      <xdr:nvSpPr>
        <xdr:cNvPr id="431" name="n_2aveValue【市民会館】&#10;有形固定資産減価償却率">
          <a:extLst>
            <a:ext uri="{FF2B5EF4-FFF2-40B4-BE49-F238E27FC236}">
              <a16:creationId xmlns:a16="http://schemas.microsoft.com/office/drawing/2014/main" id="{00000000-0008-0000-0200-0000AF010000}"/>
            </a:ext>
          </a:extLst>
        </xdr:cNvPr>
        <xdr:cNvSpPr txBox="1"/>
      </xdr:nvSpPr>
      <xdr:spPr>
        <a:xfrm>
          <a:off x="2705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163121</xdr:rowOff>
    </xdr:from>
    <xdr:ext cx="405111" cy="259045"/>
    <xdr:sp macro="" textlink="">
      <xdr:nvSpPr>
        <xdr:cNvPr id="432" name="n_3aveValue【市民会館】&#10;有形固定資産減価償却率">
          <a:extLst>
            <a:ext uri="{FF2B5EF4-FFF2-40B4-BE49-F238E27FC236}">
              <a16:creationId xmlns:a16="http://schemas.microsoft.com/office/drawing/2014/main" id="{00000000-0008-0000-0200-0000B0010000}"/>
            </a:ext>
          </a:extLst>
        </xdr:cNvPr>
        <xdr:cNvSpPr txBox="1"/>
      </xdr:nvSpPr>
      <xdr:spPr>
        <a:xfrm>
          <a:off x="1816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133729</xdr:rowOff>
    </xdr:from>
    <xdr:ext cx="405111" cy="259045"/>
    <xdr:sp macro="" textlink="">
      <xdr:nvSpPr>
        <xdr:cNvPr id="433" name="n_4aveValue【市民会館】&#10;有形固定資産減価償却率">
          <a:extLst>
            <a:ext uri="{FF2B5EF4-FFF2-40B4-BE49-F238E27FC236}">
              <a16:creationId xmlns:a16="http://schemas.microsoft.com/office/drawing/2014/main" id="{00000000-0008-0000-0200-0000B1010000}"/>
            </a:ext>
          </a:extLst>
        </xdr:cNvPr>
        <xdr:cNvSpPr txBox="1"/>
      </xdr:nvSpPr>
      <xdr:spPr>
        <a:xfrm>
          <a:off x="927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93634</xdr:rowOff>
    </xdr:from>
    <xdr:ext cx="405111" cy="259045"/>
    <xdr:sp macro="" textlink="">
      <xdr:nvSpPr>
        <xdr:cNvPr id="434" name="n_1mainValue【市民会館】&#10;有形固定資産減価償却率">
          <a:extLst>
            <a:ext uri="{FF2B5EF4-FFF2-40B4-BE49-F238E27FC236}">
              <a16:creationId xmlns:a16="http://schemas.microsoft.com/office/drawing/2014/main" id="{00000000-0008-0000-0200-0000B2010000}"/>
            </a:ext>
          </a:extLst>
        </xdr:cNvPr>
        <xdr:cNvSpPr txBox="1"/>
      </xdr:nvSpPr>
      <xdr:spPr>
        <a:xfrm>
          <a:off x="3582044" y="1809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57711</xdr:rowOff>
    </xdr:from>
    <xdr:ext cx="405111" cy="259045"/>
    <xdr:sp macro="" textlink="">
      <xdr:nvSpPr>
        <xdr:cNvPr id="435" name="n_2mainValue【市民会館】&#10;有形固定資産減価償却率">
          <a:extLst>
            <a:ext uri="{FF2B5EF4-FFF2-40B4-BE49-F238E27FC236}">
              <a16:creationId xmlns:a16="http://schemas.microsoft.com/office/drawing/2014/main" id="{00000000-0008-0000-0200-0000B3010000}"/>
            </a:ext>
          </a:extLst>
        </xdr:cNvPr>
        <xdr:cNvSpPr txBox="1"/>
      </xdr:nvSpPr>
      <xdr:spPr>
        <a:xfrm>
          <a:off x="27057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33219</xdr:rowOff>
    </xdr:from>
    <xdr:ext cx="405111" cy="259045"/>
    <xdr:sp macro="" textlink="">
      <xdr:nvSpPr>
        <xdr:cNvPr id="436" name="n_3mainValue【市民会館】&#10;有形固定資産減価償却率">
          <a:extLst>
            <a:ext uri="{FF2B5EF4-FFF2-40B4-BE49-F238E27FC236}">
              <a16:creationId xmlns:a16="http://schemas.microsoft.com/office/drawing/2014/main" id="{00000000-0008-0000-0200-0000B4010000}"/>
            </a:ext>
          </a:extLst>
        </xdr:cNvPr>
        <xdr:cNvSpPr txBox="1"/>
      </xdr:nvSpPr>
      <xdr:spPr>
        <a:xfrm>
          <a:off x="18167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3827</xdr:rowOff>
    </xdr:from>
    <xdr:ext cx="405111" cy="259045"/>
    <xdr:sp macro="" textlink="">
      <xdr:nvSpPr>
        <xdr:cNvPr id="437" name="n_4mainValue【市民会館】&#10;有形固定資産減価償却率">
          <a:extLst>
            <a:ext uri="{FF2B5EF4-FFF2-40B4-BE49-F238E27FC236}">
              <a16:creationId xmlns:a16="http://schemas.microsoft.com/office/drawing/2014/main" id="{00000000-0008-0000-0200-0000B5010000}"/>
            </a:ext>
          </a:extLst>
        </xdr:cNvPr>
        <xdr:cNvSpPr txBox="1"/>
      </xdr:nvSpPr>
      <xdr:spPr>
        <a:xfrm>
          <a:off x="927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0000000-0008-0000-02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91439</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flipV="1">
          <a:off x="10476865" y="17097375"/>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95266</xdr:rowOff>
    </xdr:from>
    <xdr:ext cx="469744" cy="259045"/>
    <xdr:sp macro="" textlink="">
      <xdr:nvSpPr>
        <xdr:cNvPr id="462" name="【市民会館】&#10;一人当たり面積最小値テキスト">
          <a:extLst>
            <a:ext uri="{FF2B5EF4-FFF2-40B4-BE49-F238E27FC236}">
              <a16:creationId xmlns:a16="http://schemas.microsoft.com/office/drawing/2014/main" id="{00000000-0008-0000-0200-0000CE010000}"/>
            </a:ext>
          </a:extLst>
        </xdr:cNvPr>
        <xdr:cNvSpPr txBox="1"/>
      </xdr:nvSpPr>
      <xdr:spPr>
        <a:xfrm>
          <a:off x="10515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0388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70502</xdr:rowOff>
    </xdr:from>
    <xdr:ext cx="469744" cy="259045"/>
    <xdr:sp macro="" textlink="">
      <xdr:nvSpPr>
        <xdr:cNvPr id="464" name="【市民会館】&#10;一人当たり面積最大値テキスト">
          <a:extLst>
            <a:ext uri="{FF2B5EF4-FFF2-40B4-BE49-F238E27FC236}">
              <a16:creationId xmlns:a16="http://schemas.microsoft.com/office/drawing/2014/main" id="{00000000-0008-0000-0200-0000D0010000}"/>
            </a:ext>
          </a:extLst>
        </xdr:cNvPr>
        <xdr:cNvSpPr txBox="1"/>
      </xdr:nvSpPr>
      <xdr:spPr>
        <a:xfrm>
          <a:off x="10515600" y="1687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0388600" y="1709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49547</xdr:rowOff>
    </xdr:from>
    <xdr:ext cx="469744" cy="259045"/>
    <xdr:sp macro="" textlink="">
      <xdr:nvSpPr>
        <xdr:cNvPr id="466" name="【市民会館】&#10;一人当たり面積平均値テキスト">
          <a:extLst>
            <a:ext uri="{FF2B5EF4-FFF2-40B4-BE49-F238E27FC236}">
              <a16:creationId xmlns:a16="http://schemas.microsoft.com/office/drawing/2014/main" id="{00000000-0008-0000-0200-0000D2010000}"/>
            </a:ext>
          </a:extLst>
        </xdr:cNvPr>
        <xdr:cNvSpPr txBox="1"/>
      </xdr:nvSpPr>
      <xdr:spPr>
        <a:xfrm>
          <a:off x="10515600" y="1822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7" name="フローチャート: 判断 466">
          <a:extLst>
            <a:ext uri="{FF2B5EF4-FFF2-40B4-BE49-F238E27FC236}">
              <a16:creationId xmlns:a16="http://schemas.microsoft.com/office/drawing/2014/main" id="{00000000-0008-0000-0200-0000D3010000}"/>
            </a:ext>
          </a:extLst>
        </xdr:cNvPr>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9588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6350</xdr:rowOff>
    </xdr:from>
    <xdr:to>
      <xdr:col>46</xdr:col>
      <xdr:colOff>38100</xdr:colOff>
      <xdr:row>107</xdr:row>
      <xdr:rowOff>107950</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8699500" y="183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12064</xdr:rowOff>
    </xdr:from>
    <xdr:to>
      <xdr:col>41</xdr:col>
      <xdr:colOff>101600</xdr:colOff>
      <xdr:row>107</xdr:row>
      <xdr:rowOff>113664</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7810500" y="183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12064</xdr:rowOff>
    </xdr:from>
    <xdr:to>
      <xdr:col>36</xdr:col>
      <xdr:colOff>165100</xdr:colOff>
      <xdr:row>107</xdr:row>
      <xdr:rowOff>113664</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6921500" y="183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44450</xdr:rowOff>
    </xdr:from>
    <xdr:to>
      <xdr:col>55</xdr:col>
      <xdr:colOff>50800</xdr:colOff>
      <xdr:row>105</xdr:row>
      <xdr:rowOff>146050</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104267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67327</xdr:rowOff>
    </xdr:from>
    <xdr:ext cx="469744" cy="259045"/>
    <xdr:sp macro="" textlink="">
      <xdr:nvSpPr>
        <xdr:cNvPr id="478" name="【市民会館】&#10;一人当たり面積該当値テキスト">
          <a:extLst>
            <a:ext uri="{FF2B5EF4-FFF2-40B4-BE49-F238E27FC236}">
              <a16:creationId xmlns:a16="http://schemas.microsoft.com/office/drawing/2014/main" id="{00000000-0008-0000-0200-0000DE010000}"/>
            </a:ext>
          </a:extLst>
        </xdr:cNvPr>
        <xdr:cNvSpPr txBox="1"/>
      </xdr:nvSpPr>
      <xdr:spPr>
        <a:xfrm>
          <a:off x="10515600"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53975</xdr:rowOff>
    </xdr:from>
    <xdr:to>
      <xdr:col>50</xdr:col>
      <xdr:colOff>165100</xdr:colOff>
      <xdr:row>105</xdr:row>
      <xdr:rowOff>155575</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95885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95250</xdr:rowOff>
    </xdr:from>
    <xdr:to>
      <xdr:col>55</xdr:col>
      <xdr:colOff>0</xdr:colOff>
      <xdr:row>105</xdr:row>
      <xdr:rowOff>104775</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flipV="1">
          <a:off x="9639300" y="180975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63500</xdr:rowOff>
    </xdr:from>
    <xdr:to>
      <xdr:col>46</xdr:col>
      <xdr:colOff>38100</xdr:colOff>
      <xdr:row>105</xdr:row>
      <xdr:rowOff>165100</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8699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104775</xdr:rowOff>
    </xdr:from>
    <xdr:to>
      <xdr:col>50</xdr:col>
      <xdr:colOff>114300</xdr:colOff>
      <xdr:row>105</xdr:row>
      <xdr:rowOff>114300</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flipV="1">
          <a:off x="8750300" y="181070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71120</xdr:rowOff>
    </xdr:from>
    <xdr:to>
      <xdr:col>41</xdr:col>
      <xdr:colOff>101600</xdr:colOff>
      <xdr:row>106</xdr:row>
      <xdr:rowOff>1270</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7810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114300</xdr:rowOff>
    </xdr:from>
    <xdr:to>
      <xdr:col>45</xdr:col>
      <xdr:colOff>177800</xdr:colOff>
      <xdr:row>105</xdr:row>
      <xdr:rowOff>121920</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flipV="1">
          <a:off x="7861300" y="181165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78739</xdr:rowOff>
    </xdr:from>
    <xdr:to>
      <xdr:col>36</xdr:col>
      <xdr:colOff>165100</xdr:colOff>
      <xdr:row>106</xdr:row>
      <xdr:rowOff>8889</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6921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121920</xdr:rowOff>
    </xdr:from>
    <xdr:to>
      <xdr:col>41</xdr:col>
      <xdr:colOff>50800</xdr:colOff>
      <xdr:row>105</xdr:row>
      <xdr:rowOff>129539</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flipV="1">
          <a:off x="6972300" y="181241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5732</xdr:rowOff>
    </xdr:from>
    <xdr:ext cx="469744" cy="259045"/>
    <xdr:sp macro="" textlink="">
      <xdr:nvSpPr>
        <xdr:cNvPr id="487" name="n_1aveValue【市民会館】&#10;一人当たり面積">
          <a:extLst>
            <a:ext uri="{FF2B5EF4-FFF2-40B4-BE49-F238E27FC236}">
              <a16:creationId xmlns:a16="http://schemas.microsoft.com/office/drawing/2014/main" id="{00000000-0008-0000-0200-0000E7010000}"/>
            </a:ext>
          </a:extLst>
        </xdr:cNvPr>
        <xdr:cNvSpPr txBox="1"/>
      </xdr:nvSpPr>
      <xdr:spPr>
        <a:xfrm>
          <a:off x="9391727" y="183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99077</xdr:rowOff>
    </xdr:from>
    <xdr:ext cx="469744" cy="259045"/>
    <xdr:sp macro="" textlink="">
      <xdr:nvSpPr>
        <xdr:cNvPr id="488" name="n_2aveValue【市民会館】&#10;一人当たり面積">
          <a:extLst>
            <a:ext uri="{FF2B5EF4-FFF2-40B4-BE49-F238E27FC236}">
              <a16:creationId xmlns:a16="http://schemas.microsoft.com/office/drawing/2014/main" id="{00000000-0008-0000-0200-0000E8010000}"/>
            </a:ext>
          </a:extLst>
        </xdr:cNvPr>
        <xdr:cNvSpPr txBox="1"/>
      </xdr:nvSpPr>
      <xdr:spPr>
        <a:xfrm>
          <a:off x="85154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104791</xdr:rowOff>
    </xdr:from>
    <xdr:ext cx="469744" cy="259045"/>
    <xdr:sp macro="" textlink="">
      <xdr:nvSpPr>
        <xdr:cNvPr id="489" name="n_3aveValue【市民会館】&#10;一人当たり面積">
          <a:extLst>
            <a:ext uri="{FF2B5EF4-FFF2-40B4-BE49-F238E27FC236}">
              <a16:creationId xmlns:a16="http://schemas.microsoft.com/office/drawing/2014/main" id="{00000000-0008-0000-0200-0000E9010000}"/>
            </a:ext>
          </a:extLst>
        </xdr:cNvPr>
        <xdr:cNvSpPr txBox="1"/>
      </xdr:nvSpPr>
      <xdr:spPr>
        <a:xfrm>
          <a:off x="76264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104791</xdr:rowOff>
    </xdr:from>
    <xdr:ext cx="469744" cy="259045"/>
    <xdr:sp macro="" textlink="">
      <xdr:nvSpPr>
        <xdr:cNvPr id="490" name="n_4aveValue【市民会館】&#10;一人当たり面積">
          <a:extLst>
            <a:ext uri="{FF2B5EF4-FFF2-40B4-BE49-F238E27FC236}">
              <a16:creationId xmlns:a16="http://schemas.microsoft.com/office/drawing/2014/main" id="{00000000-0008-0000-0200-0000EA010000}"/>
            </a:ext>
          </a:extLst>
        </xdr:cNvPr>
        <xdr:cNvSpPr txBox="1"/>
      </xdr:nvSpPr>
      <xdr:spPr>
        <a:xfrm>
          <a:off x="67374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652</xdr:rowOff>
    </xdr:from>
    <xdr:ext cx="469744" cy="259045"/>
    <xdr:sp macro="" textlink="">
      <xdr:nvSpPr>
        <xdr:cNvPr id="491" name="n_1mainValue【市民会館】&#10;一人当たり面積">
          <a:extLst>
            <a:ext uri="{FF2B5EF4-FFF2-40B4-BE49-F238E27FC236}">
              <a16:creationId xmlns:a16="http://schemas.microsoft.com/office/drawing/2014/main" id="{00000000-0008-0000-0200-0000EB010000}"/>
            </a:ext>
          </a:extLst>
        </xdr:cNvPr>
        <xdr:cNvSpPr txBox="1"/>
      </xdr:nvSpPr>
      <xdr:spPr>
        <a:xfrm>
          <a:off x="9391727" y="1783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10177</xdr:rowOff>
    </xdr:from>
    <xdr:ext cx="469744" cy="259045"/>
    <xdr:sp macro="" textlink="">
      <xdr:nvSpPr>
        <xdr:cNvPr id="492" name="n_2mainValue【市民会館】&#10;一人当たり面積">
          <a:extLst>
            <a:ext uri="{FF2B5EF4-FFF2-40B4-BE49-F238E27FC236}">
              <a16:creationId xmlns:a16="http://schemas.microsoft.com/office/drawing/2014/main" id="{00000000-0008-0000-0200-0000EC010000}"/>
            </a:ext>
          </a:extLst>
        </xdr:cNvPr>
        <xdr:cNvSpPr txBox="1"/>
      </xdr:nvSpPr>
      <xdr:spPr>
        <a:xfrm>
          <a:off x="8515427"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17797</xdr:rowOff>
    </xdr:from>
    <xdr:ext cx="469744" cy="259045"/>
    <xdr:sp macro="" textlink="">
      <xdr:nvSpPr>
        <xdr:cNvPr id="493" name="n_3mainValue【市民会館】&#10;一人当たり面積">
          <a:extLst>
            <a:ext uri="{FF2B5EF4-FFF2-40B4-BE49-F238E27FC236}">
              <a16:creationId xmlns:a16="http://schemas.microsoft.com/office/drawing/2014/main" id="{00000000-0008-0000-0200-0000ED010000}"/>
            </a:ext>
          </a:extLst>
        </xdr:cNvPr>
        <xdr:cNvSpPr txBox="1"/>
      </xdr:nvSpPr>
      <xdr:spPr>
        <a:xfrm>
          <a:off x="7626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25416</xdr:rowOff>
    </xdr:from>
    <xdr:ext cx="469744" cy="259045"/>
    <xdr:sp macro="" textlink="">
      <xdr:nvSpPr>
        <xdr:cNvPr id="494" name="n_4mainValue【市民会館】&#10;一人当たり面積">
          <a:extLst>
            <a:ext uri="{FF2B5EF4-FFF2-40B4-BE49-F238E27FC236}">
              <a16:creationId xmlns:a16="http://schemas.microsoft.com/office/drawing/2014/main" id="{00000000-0008-0000-0200-0000EE010000}"/>
            </a:ext>
          </a:extLst>
        </xdr:cNvPr>
        <xdr:cNvSpPr txBox="1"/>
      </xdr:nvSpPr>
      <xdr:spPr>
        <a:xfrm>
          <a:off x="6737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a:extLst>
            <a:ext uri="{FF2B5EF4-FFF2-40B4-BE49-F238E27FC236}">
              <a16:creationId xmlns:a16="http://schemas.microsoft.com/office/drawing/2014/main" id="{00000000-0008-0000-0200-00001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124097</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flipV="1">
          <a:off x="16318864" y="9470572"/>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127924</xdr:rowOff>
    </xdr:from>
    <xdr:ext cx="405111" cy="259045"/>
    <xdr:sp macro="" textlink="">
      <xdr:nvSpPr>
        <xdr:cNvPr id="537" name="【保健センター・保健所】&#10;有形固定資産減価償却率最小値テキスト">
          <a:extLst>
            <a:ext uri="{FF2B5EF4-FFF2-40B4-BE49-F238E27FC236}">
              <a16:creationId xmlns:a16="http://schemas.microsoft.com/office/drawing/2014/main" id="{00000000-0008-0000-0200-000019020000}"/>
            </a:ext>
          </a:extLst>
        </xdr:cNvPr>
        <xdr:cNvSpPr txBox="1"/>
      </xdr:nvSpPr>
      <xdr:spPr>
        <a:xfrm>
          <a:off x="16357600" y="1092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124097</xdr:rowOff>
    </xdr:from>
    <xdr:to>
      <xdr:col>86</xdr:col>
      <xdr:colOff>25400</xdr:colOff>
      <xdr:row>63</xdr:row>
      <xdr:rowOff>124097</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6230600" y="109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39" name="【保健センター・保健所】&#10;有形固定資産減価償却率最大値テキスト">
          <a:extLst>
            <a:ext uri="{FF2B5EF4-FFF2-40B4-BE49-F238E27FC236}">
              <a16:creationId xmlns:a16="http://schemas.microsoft.com/office/drawing/2014/main" id="{00000000-0008-0000-0200-00001B020000}"/>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541" name="【保健センター・保健所】&#10;有形固定資産減価償却率平均値テキスト">
          <a:extLst>
            <a:ext uri="{FF2B5EF4-FFF2-40B4-BE49-F238E27FC236}">
              <a16:creationId xmlns:a16="http://schemas.microsoft.com/office/drawing/2014/main" id="{00000000-0008-0000-0200-00001D020000}"/>
            </a:ext>
          </a:extLst>
        </xdr:cNvPr>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42" name="フローチャート: 判断 541">
          <a:extLst>
            <a:ext uri="{FF2B5EF4-FFF2-40B4-BE49-F238E27FC236}">
              <a16:creationId xmlns:a16="http://schemas.microsoft.com/office/drawing/2014/main" id="{00000000-0008-0000-0200-00001E020000}"/>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543" name="フローチャート: 判断 542">
          <a:extLst>
            <a:ext uri="{FF2B5EF4-FFF2-40B4-BE49-F238E27FC236}">
              <a16:creationId xmlns:a16="http://schemas.microsoft.com/office/drawing/2014/main" id="{00000000-0008-0000-0200-00001F020000}"/>
            </a:ext>
          </a:extLst>
        </xdr:cNvPr>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544" name="フローチャート: 判断 543">
          <a:extLst>
            <a:ext uri="{FF2B5EF4-FFF2-40B4-BE49-F238E27FC236}">
              <a16:creationId xmlns:a16="http://schemas.microsoft.com/office/drawing/2014/main" id="{00000000-0008-0000-0200-000020020000}"/>
            </a:ext>
          </a:extLst>
        </xdr:cNvPr>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545" name="フローチャート: 判断 544">
          <a:extLst>
            <a:ext uri="{FF2B5EF4-FFF2-40B4-BE49-F238E27FC236}">
              <a16:creationId xmlns:a16="http://schemas.microsoft.com/office/drawing/2014/main" id="{00000000-0008-0000-0200-000021020000}"/>
            </a:ext>
          </a:extLst>
        </xdr:cNvPr>
        <xdr:cNvSpPr/>
      </xdr:nvSpPr>
      <xdr:spPr>
        <a:xfrm>
          <a:off x="136525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546" name="フローチャート: 判断 545">
          <a:extLst>
            <a:ext uri="{FF2B5EF4-FFF2-40B4-BE49-F238E27FC236}">
              <a16:creationId xmlns:a16="http://schemas.microsoft.com/office/drawing/2014/main" id="{00000000-0008-0000-0200-000022020000}"/>
            </a:ext>
          </a:extLst>
        </xdr:cNvPr>
        <xdr:cNvSpPr/>
      </xdr:nvSpPr>
      <xdr:spPr>
        <a:xfrm>
          <a:off x="12763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6350</xdr:rowOff>
    </xdr:from>
    <xdr:to>
      <xdr:col>85</xdr:col>
      <xdr:colOff>177800</xdr:colOff>
      <xdr:row>58</xdr:row>
      <xdr:rowOff>107950</xdr:rowOff>
    </xdr:to>
    <xdr:sp macro="" textlink="">
      <xdr:nvSpPr>
        <xdr:cNvPr id="552" name="楕円 551">
          <a:extLst>
            <a:ext uri="{FF2B5EF4-FFF2-40B4-BE49-F238E27FC236}">
              <a16:creationId xmlns:a16="http://schemas.microsoft.com/office/drawing/2014/main" id="{00000000-0008-0000-0200-000028020000}"/>
            </a:ext>
          </a:extLst>
        </xdr:cNvPr>
        <xdr:cNvSpPr/>
      </xdr:nvSpPr>
      <xdr:spPr>
        <a:xfrm>
          <a:off x="162687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29227</xdr:rowOff>
    </xdr:from>
    <xdr:ext cx="405111" cy="259045"/>
    <xdr:sp macro="" textlink="">
      <xdr:nvSpPr>
        <xdr:cNvPr id="553" name="【保健センター・保健所】&#10;有形固定資産減価償却率該当値テキスト">
          <a:extLst>
            <a:ext uri="{FF2B5EF4-FFF2-40B4-BE49-F238E27FC236}">
              <a16:creationId xmlns:a16="http://schemas.microsoft.com/office/drawing/2014/main" id="{00000000-0008-0000-0200-000029020000}"/>
            </a:ext>
          </a:extLst>
        </xdr:cNvPr>
        <xdr:cNvSpPr txBox="1"/>
      </xdr:nvSpPr>
      <xdr:spPr>
        <a:xfrm>
          <a:off x="16357600"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14515</xdr:rowOff>
    </xdr:from>
    <xdr:to>
      <xdr:col>81</xdr:col>
      <xdr:colOff>101600</xdr:colOff>
      <xdr:row>58</xdr:row>
      <xdr:rowOff>116115</xdr:rowOff>
    </xdr:to>
    <xdr:sp macro="" textlink="">
      <xdr:nvSpPr>
        <xdr:cNvPr id="554" name="楕円 553">
          <a:extLst>
            <a:ext uri="{FF2B5EF4-FFF2-40B4-BE49-F238E27FC236}">
              <a16:creationId xmlns:a16="http://schemas.microsoft.com/office/drawing/2014/main" id="{00000000-0008-0000-0200-00002A020000}"/>
            </a:ext>
          </a:extLst>
        </xdr:cNvPr>
        <xdr:cNvSpPr/>
      </xdr:nvSpPr>
      <xdr:spPr>
        <a:xfrm>
          <a:off x="15430500" y="99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57150</xdr:rowOff>
    </xdr:from>
    <xdr:to>
      <xdr:col>85</xdr:col>
      <xdr:colOff>127000</xdr:colOff>
      <xdr:row>58</xdr:row>
      <xdr:rowOff>65315</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flipV="1">
          <a:off x="15481300" y="10001250"/>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123916</xdr:rowOff>
    </xdr:from>
    <xdr:to>
      <xdr:col>76</xdr:col>
      <xdr:colOff>165100</xdr:colOff>
      <xdr:row>58</xdr:row>
      <xdr:rowOff>54066</xdr:rowOff>
    </xdr:to>
    <xdr:sp macro="" textlink="">
      <xdr:nvSpPr>
        <xdr:cNvPr id="556" name="楕円 555">
          <a:extLst>
            <a:ext uri="{FF2B5EF4-FFF2-40B4-BE49-F238E27FC236}">
              <a16:creationId xmlns:a16="http://schemas.microsoft.com/office/drawing/2014/main" id="{00000000-0008-0000-0200-00002C020000}"/>
            </a:ext>
          </a:extLst>
        </xdr:cNvPr>
        <xdr:cNvSpPr/>
      </xdr:nvSpPr>
      <xdr:spPr>
        <a:xfrm>
          <a:off x="14541500" y="989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3266</xdr:rowOff>
    </xdr:from>
    <xdr:to>
      <xdr:col>81</xdr:col>
      <xdr:colOff>50800</xdr:colOff>
      <xdr:row>58</xdr:row>
      <xdr:rowOff>65315</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4592300" y="9947366"/>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133713</xdr:rowOff>
    </xdr:from>
    <xdr:to>
      <xdr:col>72</xdr:col>
      <xdr:colOff>38100</xdr:colOff>
      <xdr:row>58</xdr:row>
      <xdr:rowOff>63863</xdr:rowOff>
    </xdr:to>
    <xdr:sp macro="" textlink="">
      <xdr:nvSpPr>
        <xdr:cNvPr id="558" name="楕円 557">
          <a:extLst>
            <a:ext uri="{FF2B5EF4-FFF2-40B4-BE49-F238E27FC236}">
              <a16:creationId xmlns:a16="http://schemas.microsoft.com/office/drawing/2014/main" id="{00000000-0008-0000-0200-00002E020000}"/>
            </a:ext>
          </a:extLst>
        </xdr:cNvPr>
        <xdr:cNvSpPr/>
      </xdr:nvSpPr>
      <xdr:spPr>
        <a:xfrm>
          <a:off x="136525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3266</xdr:rowOff>
    </xdr:from>
    <xdr:to>
      <xdr:col>76</xdr:col>
      <xdr:colOff>114300</xdr:colOff>
      <xdr:row>58</xdr:row>
      <xdr:rowOff>13063</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flipV="1">
          <a:off x="13703300" y="994736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74930</xdr:rowOff>
    </xdr:from>
    <xdr:to>
      <xdr:col>67</xdr:col>
      <xdr:colOff>101600</xdr:colOff>
      <xdr:row>58</xdr:row>
      <xdr:rowOff>5080</xdr:rowOff>
    </xdr:to>
    <xdr:sp macro="" textlink="">
      <xdr:nvSpPr>
        <xdr:cNvPr id="560" name="楕円 559">
          <a:extLst>
            <a:ext uri="{FF2B5EF4-FFF2-40B4-BE49-F238E27FC236}">
              <a16:creationId xmlns:a16="http://schemas.microsoft.com/office/drawing/2014/main" id="{00000000-0008-0000-0200-000030020000}"/>
            </a:ext>
          </a:extLst>
        </xdr:cNvPr>
        <xdr:cNvSpPr/>
      </xdr:nvSpPr>
      <xdr:spPr>
        <a:xfrm>
          <a:off x="12763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125730</xdr:rowOff>
    </xdr:from>
    <xdr:to>
      <xdr:col>71</xdr:col>
      <xdr:colOff>177800</xdr:colOff>
      <xdr:row>58</xdr:row>
      <xdr:rowOff>13063</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2814300" y="989838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12536</xdr:rowOff>
    </xdr:from>
    <xdr:ext cx="405111" cy="259045"/>
    <xdr:sp macro="" textlink="">
      <xdr:nvSpPr>
        <xdr:cNvPr id="562" name="n_1aveValue【保健センター・保健所】&#10;有形固定資産減価償却率">
          <a:extLst>
            <a:ext uri="{FF2B5EF4-FFF2-40B4-BE49-F238E27FC236}">
              <a16:creationId xmlns:a16="http://schemas.microsoft.com/office/drawing/2014/main" id="{00000000-0008-0000-0200-000032020000}"/>
            </a:ext>
          </a:extLst>
        </xdr:cNvPr>
        <xdr:cNvSpPr txBox="1"/>
      </xdr:nvSpPr>
      <xdr:spPr>
        <a:xfrm>
          <a:off x="152660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69686</xdr:rowOff>
    </xdr:from>
    <xdr:ext cx="405111" cy="259045"/>
    <xdr:sp macro="" textlink="">
      <xdr:nvSpPr>
        <xdr:cNvPr id="563" name="n_2aveValue【保健センター・保健所】&#10;有形固定資産減価償却率">
          <a:extLst>
            <a:ext uri="{FF2B5EF4-FFF2-40B4-BE49-F238E27FC236}">
              <a16:creationId xmlns:a16="http://schemas.microsoft.com/office/drawing/2014/main" id="{00000000-0008-0000-0200-000033020000}"/>
            </a:ext>
          </a:extLst>
        </xdr:cNvPr>
        <xdr:cNvSpPr txBox="1"/>
      </xdr:nvSpPr>
      <xdr:spPr>
        <a:xfrm>
          <a:off x="143897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40294</xdr:rowOff>
    </xdr:from>
    <xdr:ext cx="405111" cy="259045"/>
    <xdr:sp macro="" textlink="">
      <xdr:nvSpPr>
        <xdr:cNvPr id="564" name="n_3aveValue【保健センター・保健所】&#10;有形固定資産減価償却率">
          <a:extLst>
            <a:ext uri="{FF2B5EF4-FFF2-40B4-BE49-F238E27FC236}">
              <a16:creationId xmlns:a16="http://schemas.microsoft.com/office/drawing/2014/main" id="{00000000-0008-0000-0200-000034020000}"/>
            </a:ext>
          </a:extLst>
        </xdr:cNvPr>
        <xdr:cNvSpPr txBox="1"/>
      </xdr:nvSpPr>
      <xdr:spPr>
        <a:xfrm>
          <a:off x="13500744" y="1032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7637</xdr:rowOff>
    </xdr:from>
    <xdr:ext cx="405111" cy="259045"/>
    <xdr:sp macro="" textlink="">
      <xdr:nvSpPr>
        <xdr:cNvPr id="565" name="n_4aveValue【保健センター・保健所】&#10;有形固定資産減価償却率">
          <a:extLst>
            <a:ext uri="{FF2B5EF4-FFF2-40B4-BE49-F238E27FC236}">
              <a16:creationId xmlns:a16="http://schemas.microsoft.com/office/drawing/2014/main" id="{00000000-0008-0000-0200-000035020000}"/>
            </a:ext>
          </a:extLst>
        </xdr:cNvPr>
        <xdr:cNvSpPr txBox="1"/>
      </xdr:nvSpPr>
      <xdr:spPr>
        <a:xfrm>
          <a:off x="12611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132642</xdr:rowOff>
    </xdr:from>
    <xdr:ext cx="405111" cy="259045"/>
    <xdr:sp macro="" textlink="">
      <xdr:nvSpPr>
        <xdr:cNvPr id="566" name="n_1mainValue【保健センター・保健所】&#10;有形固定資産減価償却率">
          <a:extLst>
            <a:ext uri="{FF2B5EF4-FFF2-40B4-BE49-F238E27FC236}">
              <a16:creationId xmlns:a16="http://schemas.microsoft.com/office/drawing/2014/main" id="{00000000-0008-0000-0200-000036020000}"/>
            </a:ext>
          </a:extLst>
        </xdr:cNvPr>
        <xdr:cNvSpPr txBox="1"/>
      </xdr:nvSpPr>
      <xdr:spPr>
        <a:xfrm>
          <a:off x="15266044" y="973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70593</xdr:rowOff>
    </xdr:from>
    <xdr:ext cx="405111" cy="259045"/>
    <xdr:sp macro="" textlink="">
      <xdr:nvSpPr>
        <xdr:cNvPr id="567" name="n_2mainValue【保健センター・保健所】&#10;有形固定資産減価償却率">
          <a:extLst>
            <a:ext uri="{FF2B5EF4-FFF2-40B4-BE49-F238E27FC236}">
              <a16:creationId xmlns:a16="http://schemas.microsoft.com/office/drawing/2014/main" id="{00000000-0008-0000-0200-000037020000}"/>
            </a:ext>
          </a:extLst>
        </xdr:cNvPr>
        <xdr:cNvSpPr txBox="1"/>
      </xdr:nvSpPr>
      <xdr:spPr>
        <a:xfrm>
          <a:off x="14389744" y="967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80390</xdr:rowOff>
    </xdr:from>
    <xdr:ext cx="405111" cy="259045"/>
    <xdr:sp macro="" textlink="">
      <xdr:nvSpPr>
        <xdr:cNvPr id="568" name="n_3mainValue【保健センター・保健所】&#10;有形固定資産減価償却率">
          <a:extLst>
            <a:ext uri="{FF2B5EF4-FFF2-40B4-BE49-F238E27FC236}">
              <a16:creationId xmlns:a16="http://schemas.microsoft.com/office/drawing/2014/main" id="{00000000-0008-0000-0200-000038020000}"/>
            </a:ext>
          </a:extLst>
        </xdr:cNvPr>
        <xdr:cNvSpPr txBox="1"/>
      </xdr:nvSpPr>
      <xdr:spPr>
        <a:xfrm>
          <a:off x="13500744" y="96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21607</xdr:rowOff>
    </xdr:from>
    <xdr:ext cx="405111" cy="259045"/>
    <xdr:sp macro="" textlink="">
      <xdr:nvSpPr>
        <xdr:cNvPr id="569" name="n_4mainValue【保健センター・保健所】&#10;有形固定資産減価償却率">
          <a:extLst>
            <a:ext uri="{FF2B5EF4-FFF2-40B4-BE49-F238E27FC236}">
              <a16:creationId xmlns:a16="http://schemas.microsoft.com/office/drawing/2014/main" id="{00000000-0008-0000-0200-000039020000}"/>
            </a:ext>
          </a:extLst>
        </xdr:cNvPr>
        <xdr:cNvSpPr txBox="1"/>
      </xdr:nvSpPr>
      <xdr:spPr>
        <a:xfrm>
          <a:off x="12611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a:extLst>
            <a:ext uri="{FF2B5EF4-FFF2-40B4-BE49-F238E27FC236}">
              <a16:creationId xmlns:a16="http://schemas.microsoft.com/office/drawing/2014/main" id="{00000000-0008-0000-0200-00005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76200</xdr:rowOff>
    </xdr:from>
    <xdr:to>
      <xdr:col>116</xdr:col>
      <xdr:colOff>62864</xdr:colOff>
      <xdr:row>64</xdr:row>
      <xdr:rowOff>53340</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flipV="1">
          <a:off x="22160864" y="950595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57167</xdr:rowOff>
    </xdr:from>
    <xdr:ext cx="469744" cy="259045"/>
    <xdr:sp macro="" textlink="">
      <xdr:nvSpPr>
        <xdr:cNvPr id="594" name="【保健センター・保健所】&#10;一人当たり面積最小値テキスト">
          <a:extLst>
            <a:ext uri="{FF2B5EF4-FFF2-40B4-BE49-F238E27FC236}">
              <a16:creationId xmlns:a16="http://schemas.microsoft.com/office/drawing/2014/main" id="{00000000-0008-0000-0200-000052020000}"/>
            </a:ext>
          </a:extLst>
        </xdr:cNvPr>
        <xdr:cNvSpPr txBox="1"/>
      </xdr:nvSpPr>
      <xdr:spPr>
        <a:xfrm>
          <a:off x="22199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22072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22877</xdr:rowOff>
    </xdr:from>
    <xdr:ext cx="469744" cy="259045"/>
    <xdr:sp macro="" textlink="">
      <xdr:nvSpPr>
        <xdr:cNvPr id="596" name="【保健センター・保健所】&#10;一人当たり面積最大値テキスト">
          <a:extLst>
            <a:ext uri="{FF2B5EF4-FFF2-40B4-BE49-F238E27FC236}">
              <a16:creationId xmlns:a16="http://schemas.microsoft.com/office/drawing/2014/main" id="{00000000-0008-0000-0200-000054020000}"/>
            </a:ext>
          </a:extLst>
        </xdr:cNvPr>
        <xdr:cNvSpPr txBox="1"/>
      </xdr:nvSpPr>
      <xdr:spPr>
        <a:xfrm>
          <a:off x="221996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121937</xdr:rowOff>
    </xdr:from>
    <xdr:ext cx="469744" cy="259045"/>
    <xdr:sp macro="" textlink="">
      <xdr:nvSpPr>
        <xdr:cNvPr id="598" name="【保健センター・保健所】&#10;一人当たり面積平均値テキスト">
          <a:extLst>
            <a:ext uri="{FF2B5EF4-FFF2-40B4-BE49-F238E27FC236}">
              <a16:creationId xmlns:a16="http://schemas.microsoft.com/office/drawing/2014/main" id="{00000000-0008-0000-0200-000056020000}"/>
            </a:ext>
          </a:extLst>
        </xdr:cNvPr>
        <xdr:cNvSpPr txBox="1"/>
      </xdr:nvSpPr>
      <xdr:spPr>
        <a:xfrm>
          <a:off x="22199600" y="10751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599" name="フローチャート: 判断 598">
          <a:extLst>
            <a:ext uri="{FF2B5EF4-FFF2-40B4-BE49-F238E27FC236}">
              <a16:creationId xmlns:a16="http://schemas.microsoft.com/office/drawing/2014/main" id="{00000000-0008-0000-0200-000057020000}"/>
            </a:ext>
          </a:extLst>
        </xdr:cNvPr>
        <xdr:cNvSpPr/>
      </xdr:nvSpPr>
      <xdr:spPr>
        <a:xfrm>
          <a:off x="221107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600" name="フローチャート: 判断 599">
          <a:extLst>
            <a:ext uri="{FF2B5EF4-FFF2-40B4-BE49-F238E27FC236}">
              <a16:creationId xmlns:a16="http://schemas.microsoft.com/office/drawing/2014/main" id="{00000000-0008-0000-0200-000058020000}"/>
            </a:ext>
          </a:extLst>
        </xdr:cNvPr>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36830</xdr:rowOff>
    </xdr:from>
    <xdr:to>
      <xdr:col>107</xdr:col>
      <xdr:colOff>101600</xdr:colOff>
      <xdr:row>63</xdr:row>
      <xdr:rowOff>138430</xdr:rowOff>
    </xdr:to>
    <xdr:sp macro="" textlink="">
      <xdr:nvSpPr>
        <xdr:cNvPr id="601" name="フローチャート: 判断 600">
          <a:extLst>
            <a:ext uri="{FF2B5EF4-FFF2-40B4-BE49-F238E27FC236}">
              <a16:creationId xmlns:a16="http://schemas.microsoft.com/office/drawing/2014/main" id="{00000000-0008-0000-0200-000059020000}"/>
            </a:ext>
          </a:extLst>
        </xdr:cNvPr>
        <xdr:cNvSpPr/>
      </xdr:nvSpPr>
      <xdr:spPr>
        <a:xfrm>
          <a:off x="20383500" y="1083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36830</xdr:rowOff>
    </xdr:from>
    <xdr:to>
      <xdr:col>102</xdr:col>
      <xdr:colOff>165100</xdr:colOff>
      <xdr:row>63</xdr:row>
      <xdr:rowOff>138430</xdr:rowOff>
    </xdr:to>
    <xdr:sp macro="" textlink="">
      <xdr:nvSpPr>
        <xdr:cNvPr id="602" name="フローチャート: 判断 601">
          <a:extLst>
            <a:ext uri="{FF2B5EF4-FFF2-40B4-BE49-F238E27FC236}">
              <a16:creationId xmlns:a16="http://schemas.microsoft.com/office/drawing/2014/main" id="{00000000-0008-0000-0200-00005A020000}"/>
            </a:ext>
          </a:extLst>
        </xdr:cNvPr>
        <xdr:cNvSpPr/>
      </xdr:nvSpPr>
      <xdr:spPr>
        <a:xfrm>
          <a:off x="19494500" y="1083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40640</xdr:rowOff>
    </xdr:from>
    <xdr:to>
      <xdr:col>98</xdr:col>
      <xdr:colOff>38100</xdr:colOff>
      <xdr:row>63</xdr:row>
      <xdr:rowOff>142240</xdr:rowOff>
    </xdr:to>
    <xdr:sp macro="" textlink="">
      <xdr:nvSpPr>
        <xdr:cNvPr id="603" name="フローチャート: 判断 602">
          <a:extLst>
            <a:ext uri="{FF2B5EF4-FFF2-40B4-BE49-F238E27FC236}">
              <a16:creationId xmlns:a16="http://schemas.microsoft.com/office/drawing/2014/main" id="{00000000-0008-0000-0200-00005B020000}"/>
            </a:ext>
          </a:extLst>
        </xdr:cNvPr>
        <xdr:cNvSpPr/>
      </xdr:nvSpPr>
      <xdr:spPr>
        <a:xfrm>
          <a:off x="18605500" y="1084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609" name="楕円 608">
          <a:extLst>
            <a:ext uri="{FF2B5EF4-FFF2-40B4-BE49-F238E27FC236}">
              <a16:creationId xmlns:a16="http://schemas.microsoft.com/office/drawing/2014/main" id="{00000000-0008-0000-0200-000061020000}"/>
            </a:ext>
          </a:extLst>
        </xdr:cNvPr>
        <xdr:cNvSpPr/>
      </xdr:nvSpPr>
      <xdr:spPr>
        <a:xfrm>
          <a:off x="22110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166387</xdr:rowOff>
    </xdr:from>
    <xdr:ext cx="469744" cy="259045"/>
    <xdr:sp macro="" textlink="">
      <xdr:nvSpPr>
        <xdr:cNvPr id="610" name="【保健センター・保健所】&#10;一人当たり面積該当値テキスト">
          <a:extLst>
            <a:ext uri="{FF2B5EF4-FFF2-40B4-BE49-F238E27FC236}">
              <a16:creationId xmlns:a16="http://schemas.microsoft.com/office/drawing/2014/main" id="{00000000-0008-0000-0200-000062020000}"/>
            </a:ext>
          </a:extLst>
        </xdr:cNvPr>
        <xdr:cNvSpPr txBox="1"/>
      </xdr:nvSpPr>
      <xdr:spPr>
        <a:xfrm>
          <a:off x="22199600"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151130</xdr:rowOff>
    </xdr:from>
    <xdr:to>
      <xdr:col>112</xdr:col>
      <xdr:colOff>38100</xdr:colOff>
      <xdr:row>62</xdr:row>
      <xdr:rowOff>81280</xdr:rowOff>
    </xdr:to>
    <xdr:sp macro="" textlink="">
      <xdr:nvSpPr>
        <xdr:cNvPr id="611" name="楕円 610">
          <a:extLst>
            <a:ext uri="{FF2B5EF4-FFF2-40B4-BE49-F238E27FC236}">
              <a16:creationId xmlns:a16="http://schemas.microsoft.com/office/drawing/2014/main" id="{00000000-0008-0000-0200-000063020000}"/>
            </a:ext>
          </a:extLst>
        </xdr:cNvPr>
        <xdr:cNvSpPr/>
      </xdr:nvSpPr>
      <xdr:spPr>
        <a:xfrm>
          <a:off x="21272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22860</xdr:rowOff>
    </xdr:from>
    <xdr:to>
      <xdr:col>116</xdr:col>
      <xdr:colOff>63500</xdr:colOff>
      <xdr:row>62</xdr:row>
      <xdr:rowOff>30480</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flipV="1">
          <a:off x="21323300" y="10652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17780</xdr:rowOff>
    </xdr:from>
    <xdr:to>
      <xdr:col>107</xdr:col>
      <xdr:colOff>101600</xdr:colOff>
      <xdr:row>61</xdr:row>
      <xdr:rowOff>119380</xdr:rowOff>
    </xdr:to>
    <xdr:sp macro="" textlink="">
      <xdr:nvSpPr>
        <xdr:cNvPr id="613" name="楕円 612">
          <a:extLst>
            <a:ext uri="{FF2B5EF4-FFF2-40B4-BE49-F238E27FC236}">
              <a16:creationId xmlns:a16="http://schemas.microsoft.com/office/drawing/2014/main" id="{00000000-0008-0000-0200-000065020000}"/>
            </a:ext>
          </a:extLst>
        </xdr:cNvPr>
        <xdr:cNvSpPr/>
      </xdr:nvSpPr>
      <xdr:spPr>
        <a:xfrm>
          <a:off x="20383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68580</xdr:rowOff>
    </xdr:from>
    <xdr:to>
      <xdr:col>111</xdr:col>
      <xdr:colOff>177800</xdr:colOff>
      <xdr:row>62</xdr:row>
      <xdr:rowOff>30480</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20434300" y="1052703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93980</xdr:rowOff>
    </xdr:from>
    <xdr:to>
      <xdr:col>102</xdr:col>
      <xdr:colOff>165100</xdr:colOff>
      <xdr:row>62</xdr:row>
      <xdr:rowOff>24130</xdr:rowOff>
    </xdr:to>
    <xdr:sp macro="" textlink="">
      <xdr:nvSpPr>
        <xdr:cNvPr id="615" name="楕円 614">
          <a:extLst>
            <a:ext uri="{FF2B5EF4-FFF2-40B4-BE49-F238E27FC236}">
              <a16:creationId xmlns:a16="http://schemas.microsoft.com/office/drawing/2014/main" id="{00000000-0008-0000-0200-000067020000}"/>
            </a:ext>
          </a:extLst>
        </xdr:cNvPr>
        <xdr:cNvSpPr/>
      </xdr:nvSpPr>
      <xdr:spPr>
        <a:xfrm>
          <a:off x="19494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68580</xdr:rowOff>
    </xdr:from>
    <xdr:to>
      <xdr:col>107</xdr:col>
      <xdr:colOff>50800</xdr:colOff>
      <xdr:row>61</xdr:row>
      <xdr:rowOff>144780</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flipV="1">
          <a:off x="19545300" y="105270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97790</xdr:rowOff>
    </xdr:from>
    <xdr:to>
      <xdr:col>98</xdr:col>
      <xdr:colOff>38100</xdr:colOff>
      <xdr:row>62</xdr:row>
      <xdr:rowOff>27940</xdr:rowOff>
    </xdr:to>
    <xdr:sp macro="" textlink="">
      <xdr:nvSpPr>
        <xdr:cNvPr id="617" name="楕円 616">
          <a:extLst>
            <a:ext uri="{FF2B5EF4-FFF2-40B4-BE49-F238E27FC236}">
              <a16:creationId xmlns:a16="http://schemas.microsoft.com/office/drawing/2014/main" id="{00000000-0008-0000-0200-000069020000}"/>
            </a:ext>
          </a:extLst>
        </xdr:cNvPr>
        <xdr:cNvSpPr/>
      </xdr:nvSpPr>
      <xdr:spPr>
        <a:xfrm>
          <a:off x="18605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144780</xdr:rowOff>
    </xdr:from>
    <xdr:to>
      <xdr:col>102</xdr:col>
      <xdr:colOff>114300</xdr:colOff>
      <xdr:row>61</xdr:row>
      <xdr:rowOff>148590</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flipV="1">
          <a:off x="18656300" y="106032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76217</xdr:rowOff>
    </xdr:from>
    <xdr:ext cx="469744" cy="259045"/>
    <xdr:sp macro="" textlink="">
      <xdr:nvSpPr>
        <xdr:cNvPr id="619" name="n_1aveValue【保健センター・保健所】&#10;一人当たり面積">
          <a:extLst>
            <a:ext uri="{FF2B5EF4-FFF2-40B4-BE49-F238E27FC236}">
              <a16:creationId xmlns:a16="http://schemas.microsoft.com/office/drawing/2014/main" id="{00000000-0008-0000-0200-00006B020000}"/>
            </a:ext>
          </a:extLst>
        </xdr:cNvPr>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129557</xdr:rowOff>
    </xdr:from>
    <xdr:ext cx="469744" cy="259045"/>
    <xdr:sp macro="" textlink="">
      <xdr:nvSpPr>
        <xdr:cNvPr id="620" name="n_2aveValue【保健センター・保健所】&#10;一人当たり面積">
          <a:extLst>
            <a:ext uri="{FF2B5EF4-FFF2-40B4-BE49-F238E27FC236}">
              <a16:creationId xmlns:a16="http://schemas.microsoft.com/office/drawing/2014/main" id="{00000000-0008-0000-0200-00006C020000}"/>
            </a:ext>
          </a:extLst>
        </xdr:cNvPr>
        <xdr:cNvSpPr txBox="1"/>
      </xdr:nvSpPr>
      <xdr:spPr>
        <a:xfrm>
          <a:off x="20199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129557</xdr:rowOff>
    </xdr:from>
    <xdr:ext cx="469744" cy="259045"/>
    <xdr:sp macro="" textlink="">
      <xdr:nvSpPr>
        <xdr:cNvPr id="621" name="n_3aveValue【保健センター・保健所】&#10;一人当たり面積">
          <a:extLst>
            <a:ext uri="{FF2B5EF4-FFF2-40B4-BE49-F238E27FC236}">
              <a16:creationId xmlns:a16="http://schemas.microsoft.com/office/drawing/2014/main" id="{00000000-0008-0000-0200-00006D020000}"/>
            </a:ext>
          </a:extLst>
        </xdr:cNvPr>
        <xdr:cNvSpPr txBox="1"/>
      </xdr:nvSpPr>
      <xdr:spPr>
        <a:xfrm>
          <a:off x="19310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133367</xdr:rowOff>
    </xdr:from>
    <xdr:ext cx="469744" cy="259045"/>
    <xdr:sp macro="" textlink="">
      <xdr:nvSpPr>
        <xdr:cNvPr id="622" name="n_4aveValue【保健センター・保健所】&#10;一人当たり面積">
          <a:extLst>
            <a:ext uri="{FF2B5EF4-FFF2-40B4-BE49-F238E27FC236}">
              <a16:creationId xmlns:a16="http://schemas.microsoft.com/office/drawing/2014/main" id="{00000000-0008-0000-0200-00006E020000}"/>
            </a:ext>
          </a:extLst>
        </xdr:cNvPr>
        <xdr:cNvSpPr txBox="1"/>
      </xdr:nvSpPr>
      <xdr:spPr>
        <a:xfrm>
          <a:off x="1842142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97807</xdr:rowOff>
    </xdr:from>
    <xdr:ext cx="469744" cy="259045"/>
    <xdr:sp macro="" textlink="">
      <xdr:nvSpPr>
        <xdr:cNvPr id="623" name="n_1mainValue【保健センター・保健所】&#10;一人当たり面積">
          <a:extLst>
            <a:ext uri="{FF2B5EF4-FFF2-40B4-BE49-F238E27FC236}">
              <a16:creationId xmlns:a16="http://schemas.microsoft.com/office/drawing/2014/main" id="{00000000-0008-0000-0200-00006F020000}"/>
            </a:ext>
          </a:extLst>
        </xdr:cNvPr>
        <xdr:cNvSpPr txBox="1"/>
      </xdr:nvSpPr>
      <xdr:spPr>
        <a:xfrm>
          <a:off x="21075727" y="1038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135907</xdr:rowOff>
    </xdr:from>
    <xdr:ext cx="469744" cy="259045"/>
    <xdr:sp macro="" textlink="">
      <xdr:nvSpPr>
        <xdr:cNvPr id="624" name="n_2mainValue【保健センター・保健所】&#10;一人当たり面積">
          <a:extLst>
            <a:ext uri="{FF2B5EF4-FFF2-40B4-BE49-F238E27FC236}">
              <a16:creationId xmlns:a16="http://schemas.microsoft.com/office/drawing/2014/main" id="{00000000-0008-0000-0200-000070020000}"/>
            </a:ext>
          </a:extLst>
        </xdr:cNvPr>
        <xdr:cNvSpPr txBox="1"/>
      </xdr:nvSpPr>
      <xdr:spPr>
        <a:xfrm>
          <a:off x="20199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40657</xdr:rowOff>
    </xdr:from>
    <xdr:ext cx="469744" cy="259045"/>
    <xdr:sp macro="" textlink="">
      <xdr:nvSpPr>
        <xdr:cNvPr id="625" name="n_3mainValue【保健センター・保健所】&#10;一人当たり面積">
          <a:extLst>
            <a:ext uri="{FF2B5EF4-FFF2-40B4-BE49-F238E27FC236}">
              <a16:creationId xmlns:a16="http://schemas.microsoft.com/office/drawing/2014/main" id="{00000000-0008-0000-0200-000071020000}"/>
            </a:ext>
          </a:extLst>
        </xdr:cNvPr>
        <xdr:cNvSpPr txBox="1"/>
      </xdr:nvSpPr>
      <xdr:spPr>
        <a:xfrm>
          <a:off x="19310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626" name="n_4mainValue【保健センター・保健所】&#10;一人当たり面積">
          <a:extLst>
            <a:ext uri="{FF2B5EF4-FFF2-40B4-BE49-F238E27FC236}">
              <a16:creationId xmlns:a16="http://schemas.microsoft.com/office/drawing/2014/main" id="{00000000-0008-0000-0200-000072020000}"/>
            </a:ext>
          </a:extLst>
        </xdr:cNvPr>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00000000-0008-0000-0200-00007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00000000-0008-0000-0200-00007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00000000-0008-0000-0200-00007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00000000-0008-0000-0200-00007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0" name="【消防施設】&#10;有形固定資産減価償却率グラフ枠">
          <a:extLst>
            <a:ext uri="{FF2B5EF4-FFF2-40B4-BE49-F238E27FC236}">
              <a16:creationId xmlns:a16="http://schemas.microsoft.com/office/drawing/2014/main" id="{00000000-0008-0000-0200-00008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flipV="1">
          <a:off x="16318864" y="1333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652" name="【消防施設】&#10;有形固定資産減価償却率最小値テキスト">
          <a:extLst>
            <a:ext uri="{FF2B5EF4-FFF2-40B4-BE49-F238E27FC236}">
              <a16:creationId xmlns:a16="http://schemas.microsoft.com/office/drawing/2014/main" id="{00000000-0008-0000-0200-00008C020000}"/>
            </a:ext>
          </a:extLst>
        </xdr:cNvPr>
        <xdr:cNvSpPr txBox="1"/>
      </xdr:nvSpPr>
      <xdr:spPr>
        <a:xfrm>
          <a:off x="16357600"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6230600" y="1479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654" name="【消防施設】&#10;有形固定資産減価償却率最大値テキスト">
          <a:extLst>
            <a:ext uri="{FF2B5EF4-FFF2-40B4-BE49-F238E27FC236}">
              <a16:creationId xmlns:a16="http://schemas.microsoft.com/office/drawing/2014/main" id="{00000000-0008-0000-0200-00008E020000}"/>
            </a:ext>
          </a:extLst>
        </xdr:cNvPr>
        <xdr:cNvSpPr txBox="1"/>
      </xdr:nvSpPr>
      <xdr:spPr>
        <a:xfrm>
          <a:off x="16357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133366</xdr:rowOff>
    </xdr:from>
    <xdr:ext cx="405111" cy="259045"/>
    <xdr:sp macro="" textlink="">
      <xdr:nvSpPr>
        <xdr:cNvPr id="656" name="【消防施設】&#10;有形固定資産減価償却率平均値テキスト">
          <a:extLst>
            <a:ext uri="{FF2B5EF4-FFF2-40B4-BE49-F238E27FC236}">
              <a16:creationId xmlns:a16="http://schemas.microsoft.com/office/drawing/2014/main" id="{00000000-0008-0000-0200-000090020000}"/>
            </a:ext>
          </a:extLst>
        </xdr:cNvPr>
        <xdr:cNvSpPr txBox="1"/>
      </xdr:nvSpPr>
      <xdr:spPr>
        <a:xfrm>
          <a:off x="16357600" y="14020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657" name="フローチャート: 判断 656">
          <a:extLst>
            <a:ext uri="{FF2B5EF4-FFF2-40B4-BE49-F238E27FC236}">
              <a16:creationId xmlns:a16="http://schemas.microsoft.com/office/drawing/2014/main" id="{00000000-0008-0000-0200-000091020000}"/>
            </a:ext>
          </a:extLst>
        </xdr:cNvPr>
        <xdr:cNvSpPr/>
      </xdr:nvSpPr>
      <xdr:spPr>
        <a:xfrm>
          <a:off x="162687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658" name="フローチャート: 判断 657">
          <a:extLst>
            <a:ext uri="{FF2B5EF4-FFF2-40B4-BE49-F238E27FC236}">
              <a16:creationId xmlns:a16="http://schemas.microsoft.com/office/drawing/2014/main" id="{00000000-0008-0000-0200-000092020000}"/>
            </a:ext>
          </a:extLst>
        </xdr:cNvPr>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160655</xdr:rowOff>
    </xdr:from>
    <xdr:to>
      <xdr:col>76</xdr:col>
      <xdr:colOff>165100</xdr:colOff>
      <xdr:row>82</xdr:row>
      <xdr:rowOff>90805</xdr:rowOff>
    </xdr:to>
    <xdr:sp macro="" textlink="">
      <xdr:nvSpPr>
        <xdr:cNvPr id="659" name="フローチャート: 判断 658">
          <a:extLst>
            <a:ext uri="{FF2B5EF4-FFF2-40B4-BE49-F238E27FC236}">
              <a16:creationId xmlns:a16="http://schemas.microsoft.com/office/drawing/2014/main" id="{00000000-0008-0000-0200-000093020000}"/>
            </a:ext>
          </a:extLst>
        </xdr:cNvPr>
        <xdr:cNvSpPr/>
      </xdr:nvSpPr>
      <xdr:spPr>
        <a:xfrm>
          <a:off x="14541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151130</xdr:rowOff>
    </xdr:from>
    <xdr:to>
      <xdr:col>72</xdr:col>
      <xdr:colOff>38100</xdr:colOff>
      <xdr:row>82</xdr:row>
      <xdr:rowOff>81280</xdr:rowOff>
    </xdr:to>
    <xdr:sp macro="" textlink="">
      <xdr:nvSpPr>
        <xdr:cNvPr id="660" name="フローチャート: 判断 659">
          <a:extLst>
            <a:ext uri="{FF2B5EF4-FFF2-40B4-BE49-F238E27FC236}">
              <a16:creationId xmlns:a16="http://schemas.microsoft.com/office/drawing/2014/main" id="{00000000-0008-0000-0200-000094020000}"/>
            </a:ext>
          </a:extLst>
        </xdr:cNvPr>
        <xdr:cNvSpPr/>
      </xdr:nvSpPr>
      <xdr:spPr>
        <a:xfrm>
          <a:off x="13652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128270</xdr:rowOff>
    </xdr:from>
    <xdr:to>
      <xdr:col>67</xdr:col>
      <xdr:colOff>101600</xdr:colOff>
      <xdr:row>82</xdr:row>
      <xdr:rowOff>58420</xdr:rowOff>
    </xdr:to>
    <xdr:sp macro="" textlink="">
      <xdr:nvSpPr>
        <xdr:cNvPr id="661" name="フローチャート: 判断 660">
          <a:extLst>
            <a:ext uri="{FF2B5EF4-FFF2-40B4-BE49-F238E27FC236}">
              <a16:creationId xmlns:a16="http://schemas.microsoft.com/office/drawing/2014/main" id="{00000000-0008-0000-0200-000095020000}"/>
            </a:ext>
          </a:extLst>
        </xdr:cNvPr>
        <xdr:cNvSpPr/>
      </xdr:nvSpPr>
      <xdr:spPr>
        <a:xfrm>
          <a:off x="12763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667" name="楕円 666">
          <a:extLst>
            <a:ext uri="{FF2B5EF4-FFF2-40B4-BE49-F238E27FC236}">
              <a16:creationId xmlns:a16="http://schemas.microsoft.com/office/drawing/2014/main" id="{00000000-0008-0000-0200-00009B020000}"/>
            </a:ext>
          </a:extLst>
        </xdr:cNvPr>
        <xdr:cNvSpPr/>
      </xdr:nvSpPr>
      <xdr:spPr>
        <a:xfrm>
          <a:off x="162687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92091</xdr:rowOff>
    </xdr:from>
    <xdr:ext cx="405111" cy="259045"/>
    <xdr:sp macro="" textlink="">
      <xdr:nvSpPr>
        <xdr:cNvPr id="668" name="【消防施設】&#10;有形固定資産減価償却率該当値テキスト">
          <a:extLst>
            <a:ext uri="{FF2B5EF4-FFF2-40B4-BE49-F238E27FC236}">
              <a16:creationId xmlns:a16="http://schemas.microsoft.com/office/drawing/2014/main" id="{00000000-0008-0000-0200-00009C020000}"/>
            </a:ext>
          </a:extLst>
        </xdr:cNvPr>
        <xdr:cNvSpPr txBox="1"/>
      </xdr:nvSpPr>
      <xdr:spPr>
        <a:xfrm>
          <a:off x="16357600"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33020</xdr:rowOff>
    </xdr:from>
    <xdr:to>
      <xdr:col>81</xdr:col>
      <xdr:colOff>101600</xdr:colOff>
      <xdr:row>81</xdr:row>
      <xdr:rowOff>134620</xdr:rowOff>
    </xdr:to>
    <xdr:sp macro="" textlink="">
      <xdr:nvSpPr>
        <xdr:cNvPr id="669" name="楕円 668">
          <a:extLst>
            <a:ext uri="{FF2B5EF4-FFF2-40B4-BE49-F238E27FC236}">
              <a16:creationId xmlns:a16="http://schemas.microsoft.com/office/drawing/2014/main" id="{00000000-0008-0000-0200-00009D020000}"/>
            </a:ext>
          </a:extLst>
        </xdr:cNvPr>
        <xdr:cNvSpPr/>
      </xdr:nvSpPr>
      <xdr:spPr>
        <a:xfrm>
          <a:off x="15430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83820</xdr:rowOff>
    </xdr:from>
    <xdr:to>
      <xdr:col>85</xdr:col>
      <xdr:colOff>127000</xdr:colOff>
      <xdr:row>81</xdr:row>
      <xdr:rowOff>120014</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5481300" y="1397127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2539</xdr:rowOff>
    </xdr:from>
    <xdr:to>
      <xdr:col>76</xdr:col>
      <xdr:colOff>165100</xdr:colOff>
      <xdr:row>81</xdr:row>
      <xdr:rowOff>104139</xdr:rowOff>
    </xdr:to>
    <xdr:sp macro="" textlink="">
      <xdr:nvSpPr>
        <xdr:cNvPr id="671" name="楕円 670">
          <a:extLst>
            <a:ext uri="{FF2B5EF4-FFF2-40B4-BE49-F238E27FC236}">
              <a16:creationId xmlns:a16="http://schemas.microsoft.com/office/drawing/2014/main" id="{00000000-0008-0000-0200-00009F020000}"/>
            </a:ext>
          </a:extLst>
        </xdr:cNvPr>
        <xdr:cNvSpPr/>
      </xdr:nvSpPr>
      <xdr:spPr>
        <a:xfrm>
          <a:off x="14541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53339</xdr:rowOff>
    </xdr:from>
    <xdr:to>
      <xdr:col>81</xdr:col>
      <xdr:colOff>50800</xdr:colOff>
      <xdr:row>81</xdr:row>
      <xdr:rowOff>83820</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4592300" y="139407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126364</xdr:rowOff>
    </xdr:from>
    <xdr:to>
      <xdr:col>72</xdr:col>
      <xdr:colOff>38100</xdr:colOff>
      <xdr:row>81</xdr:row>
      <xdr:rowOff>56514</xdr:rowOff>
    </xdr:to>
    <xdr:sp macro="" textlink="">
      <xdr:nvSpPr>
        <xdr:cNvPr id="673" name="楕円 672">
          <a:extLst>
            <a:ext uri="{FF2B5EF4-FFF2-40B4-BE49-F238E27FC236}">
              <a16:creationId xmlns:a16="http://schemas.microsoft.com/office/drawing/2014/main" id="{00000000-0008-0000-0200-0000A1020000}"/>
            </a:ext>
          </a:extLst>
        </xdr:cNvPr>
        <xdr:cNvSpPr/>
      </xdr:nvSpPr>
      <xdr:spPr>
        <a:xfrm>
          <a:off x="13652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5714</xdr:rowOff>
    </xdr:from>
    <xdr:to>
      <xdr:col>76</xdr:col>
      <xdr:colOff>114300</xdr:colOff>
      <xdr:row>81</xdr:row>
      <xdr:rowOff>53339</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3703300" y="1389316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82550</xdr:rowOff>
    </xdr:from>
    <xdr:to>
      <xdr:col>67</xdr:col>
      <xdr:colOff>101600</xdr:colOff>
      <xdr:row>81</xdr:row>
      <xdr:rowOff>12700</xdr:rowOff>
    </xdr:to>
    <xdr:sp macro="" textlink="">
      <xdr:nvSpPr>
        <xdr:cNvPr id="675" name="楕円 674">
          <a:extLst>
            <a:ext uri="{FF2B5EF4-FFF2-40B4-BE49-F238E27FC236}">
              <a16:creationId xmlns:a16="http://schemas.microsoft.com/office/drawing/2014/main" id="{00000000-0008-0000-0200-0000A3020000}"/>
            </a:ext>
          </a:extLst>
        </xdr:cNvPr>
        <xdr:cNvSpPr/>
      </xdr:nvSpPr>
      <xdr:spPr>
        <a:xfrm>
          <a:off x="12763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133350</xdr:rowOff>
    </xdr:from>
    <xdr:to>
      <xdr:col>71</xdr:col>
      <xdr:colOff>177800</xdr:colOff>
      <xdr:row>81</xdr:row>
      <xdr:rowOff>5714</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2814300" y="138493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72407</xdr:rowOff>
    </xdr:from>
    <xdr:ext cx="405111" cy="259045"/>
    <xdr:sp macro="" textlink="">
      <xdr:nvSpPr>
        <xdr:cNvPr id="677" name="n_1aveValue【消防施設】&#10;有形固定資産減価償却率">
          <a:extLst>
            <a:ext uri="{FF2B5EF4-FFF2-40B4-BE49-F238E27FC236}">
              <a16:creationId xmlns:a16="http://schemas.microsoft.com/office/drawing/2014/main" id="{00000000-0008-0000-0200-0000A5020000}"/>
            </a:ext>
          </a:extLst>
        </xdr:cNvPr>
        <xdr:cNvSpPr txBox="1"/>
      </xdr:nvSpPr>
      <xdr:spPr>
        <a:xfrm>
          <a:off x="15266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81932</xdr:rowOff>
    </xdr:from>
    <xdr:ext cx="405111" cy="259045"/>
    <xdr:sp macro="" textlink="">
      <xdr:nvSpPr>
        <xdr:cNvPr id="678" name="n_2aveValue【消防施設】&#10;有形固定資産減価償却率">
          <a:extLst>
            <a:ext uri="{FF2B5EF4-FFF2-40B4-BE49-F238E27FC236}">
              <a16:creationId xmlns:a16="http://schemas.microsoft.com/office/drawing/2014/main" id="{00000000-0008-0000-0200-0000A6020000}"/>
            </a:ext>
          </a:extLst>
        </xdr:cNvPr>
        <xdr:cNvSpPr txBox="1"/>
      </xdr:nvSpPr>
      <xdr:spPr>
        <a:xfrm>
          <a:off x="143897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72407</xdr:rowOff>
    </xdr:from>
    <xdr:ext cx="405111" cy="259045"/>
    <xdr:sp macro="" textlink="">
      <xdr:nvSpPr>
        <xdr:cNvPr id="679" name="n_3aveValue【消防施設】&#10;有形固定資産減価償却率">
          <a:extLst>
            <a:ext uri="{FF2B5EF4-FFF2-40B4-BE49-F238E27FC236}">
              <a16:creationId xmlns:a16="http://schemas.microsoft.com/office/drawing/2014/main" id="{00000000-0008-0000-0200-0000A7020000}"/>
            </a:ext>
          </a:extLst>
        </xdr:cNvPr>
        <xdr:cNvSpPr txBox="1"/>
      </xdr:nvSpPr>
      <xdr:spPr>
        <a:xfrm>
          <a:off x="13500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49547</xdr:rowOff>
    </xdr:from>
    <xdr:ext cx="405111" cy="259045"/>
    <xdr:sp macro="" textlink="">
      <xdr:nvSpPr>
        <xdr:cNvPr id="680" name="n_4aveValue【消防施設】&#10;有形固定資産減価償却率">
          <a:extLst>
            <a:ext uri="{FF2B5EF4-FFF2-40B4-BE49-F238E27FC236}">
              <a16:creationId xmlns:a16="http://schemas.microsoft.com/office/drawing/2014/main" id="{00000000-0008-0000-0200-0000A8020000}"/>
            </a:ext>
          </a:extLst>
        </xdr:cNvPr>
        <xdr:cNvSpPr txBox="1"/>
      </xdr:nvSpPr>
      <xdr:spPr>
        <a:xfrm>
          <a:off x="12611744"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151147</xdr:rowOff>
    </xdr:from>
    <xdr:ext cx="405111" cy="259045"/>
    <xdr:sp macro="" textlink="">
      <xdr:nvSpPr>
        <xdr:cNvPr id="681" name="n_1mainValue【消防施設】&#10;有形固定資産減価償却率">
          <a:extLst>
            <a:ext uri="{FF2B5EF4-FFF2-40B4-BE49-F238E27FC236}">
              <a16:creationId xmlns:a16="http://schemas.microsoft.com/office/drawing/2014/main" id="{00000000-0008-0000-0200-0000A9020000}"/>
            </a:ext>
          </a:extLst>
        </xdr:cNvPr>
        <xdr:cNvSpPr txBox="1"/>
      </xdr:nvSpPr>
      <xdr:spPr>
        <a:xfrm>
          <a:off x="152660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120666</xdr:rowOff>
    </xdr:from>
    <xdr:ext cx="405111" cy="259045"/>
    <xdr:sp macro="" textlink="">
      <xdr:nvSpPr>
        <xdr:cNvPr id="682" name="n_2mainValue【消防施設】&#10;有形固定資産減価償却率">
          <a:extLst>
            <a:ext uri="{FF2B5EF4-FFF2-40B4-BE49-F238E27FC236}">
              <a16:creationId xmlns:a16="http://schemas.microsoft.com/office/drawing/2014/main" id="{00000000-0008-0000-0200-0000AA020000}"/>
            </a:ext>
          </a:extLst>
        </xdr:cNvPr>
        <xdr:cNvSpPr txBox="1"/>
      </xdr:nvSpPr>
      <xdr:spPr>
        <a:xfrm>
          <a:off x="14389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73041</xdr:rowOff>
    </xdr:from>
    <xdr:ext cx="405111" cy="259045"/>
    <xdr:sp macro="" textlink="">
      <xdr:nvSpPr>
        <xdr:cNvPr id="683" name="n_3mainValue【消防施設】&#10;有形固定資産減価償却率">
          <a:extLst>
            <a:ext uri="{FF2B5EF4-FFF2-40B4-BE49-F238E27FC236}">
              <a16:creationId xmlns:a16="http://schemas.microsoft.com/office/drawing/2014/main" id="{00000000-0008-0000-0200-0000AB020000}"/>
            </a:ext>
          </a:extLst>
        </xdr:cNvPr>
        <xdr:cNvSpPr txBox="1"/>
      </xdr:nvSpPr>
      <xdr:spPr>
        <a:xfrm>
          <a:off x="13500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29227</xdr:rowOff>
    </xdr:from>
    <xdr:ext cx="405111" cy="259045"/>
    <xdr:sp macro="" textlink="">
      <xdr:nvSpPr>
        <xdr:cNvPr id="684" name="n_4mainValue【消防施設】&#10;有形固定資産減価償却率">
          <a:extLst>
            <a:ext uri="{FF2B5EF4-FFF2-40B4-BE49-F238E27FC236}">
              <a16:creationId xmlns:a16="http://schemas.microsoft.com/office/drawing/2014/main" id="{00000000-0008-0000-0200-0000AC020000}"/>
            </a:ext>
          </a:extLst>
        </xdr:cNvPr>
        <xdr:cNvSpPr txBox="1"/>
      </xdr:nvSpPr>
      <xdr:spPr>
        <a:xfrm>
          <a:off x="126117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00000000-0008-0000-0200-0000A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00000000-0008-0000-0200-0000A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00000000-0008-0000-0200-0000A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200-0000B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200-0000B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200-0000B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200-0000B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00000000-0008-0000-0200-0000B4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消防施設】&#10;一人当たり面積グラフ枠">
          <a:extLst>
            <a:ext uri="{FF2B5EF4-FFF2-40B4-BE49-F238E27FC236}">
              <a16:creationId xmlns:a16="http://schemas.microsoft.com/office/drawing/2014/main" id="{00000000-0008-0000-0200-0000C5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89263</xdr:rowOff>
    </xdr:from>
    <xdr:to>
      <xdr:col>116</xdr:col>
      <xdr:colOff>62864</xdr:colOff>
      <xdr:row>86</xdr:row>
      <xdr:rowOff>149134</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flipV="1">
          <a:off x="22160864" y="13462363"/>
          <a:ext cx="0" cy="1431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711" name="【消防施設】&#10;一人当たり面積最小値テキスト">
          <a:extLst>
            <a:ext uri="{FF2B5EF4-FFF2-40B4-BE49-F238E27FC236}">
              <a16:creationId xmlns:a16="http://schemas.microsoft.com/office/drawing/2014/main" id="{00000000-0008-0000-0200-0000C7020000}"/>
            </a:ext>
          </a:extLst>
        </xdr:cNvPr>
        <xdr:cNvSpPr txBox="1"/>
      </xdr:nvSpPr>
      <xdr:spPr>
        <a:xfrm>
          <a:off x="22199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22072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35940</xdr:rowOff>
    </xdr:from>
    <xdr:ext cx="469744" cy="259045"/>
    <xdr:sp macro="" textlink="">
      <xdr:nvSpPr>
        <xdr:cNvPr id="713" name="【消防施設】&#10;一人当たり面積最大値テキスト">
          <a:extLst>
            <a:ext uri="{FF2B5EF4-FFF2-40B4-BE49-F238E27FC236}">
              <a16:creationId xmlns:a16="http://schemas.microsoft.com/office/drawing/2014/main" id="{00000000-0008-0000-0200-0000C9020000}"/>
            </a:ext>
          </a:extLst>
        </xdr:cNvPr>
        <xdr:cNvSpPr txBox="1"/>
      </xdr:nvSpPr>
      <xdr:spPr>
        <a:xfrm>
          <a:off x="22199600" y="1323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89263</xdr:rowOff>
    </xdr:from>
    <xdr:to>
      <xdr:col>116</xdr:col>
      <xdr:colOff>152400</xdr:colOff>
      <xdr:row>78</xdr:row>
      <xdr:rowOff>89263</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a:off x="22072600" y="1346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168564</xdr:rowOff>
    </xdr:from>
    <xdr:ext cx="469744" cy="259045"/>
    <xdr:sp macro="" textlink="">
      <xdr:nvSpPr>
        <xdr:cNvPr id="715" name="【消防施設】&#10;一人当たり面積平均値テキスト">
          <a:extLst>
            <a:ext uri="{FF2B5EF4-FFF2-40B4-BE49-F238E27FC236}">
              <a16:creationId xmlns:a16="http://schemas.microsoft.com/office/drawing/2014/main" id="{00000000-0008-0000-0200-0000CB020000}"/>
            </a:ext>
          </a:extLst>
        </xdr:cNvPr>
        <xdr:cNvSpPr txBox="1"/>
      </xdr:nvSpPr>
      <xdr:spPr>
        <a:xfrm>
          <a:off x="22199600" y="14570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716" name="フローチャート: 判断 715">
          <a:extLst>
            <a:ext uri="{FF2B5EF4-FFF2-40B4-BE49-F238E27FC236}">
              <a16:creationId xmlns:a16="http://schemas.microsoft.com/office/drawing/2014/main" id="{00000000-0008-0000-0200-0000CC020000}"/>
            </a:ext>
          </a:extLst>
        </xdr:cNvPr>
        <xdr:cNvSpPr/>
      </xdr:nvSpPr>
      <xdr:spPr>
        <a:xfrm>
          <a:off x="221107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153307</xdr:rowOff>
    </xdr:from>
    <xdr:to>
      <xdr:col>112</xdr:col>
      <xdr:colOff>38100</xdr:colOff>
      <xdr:row>86</xdr:row>
      <xdr:rowOff>83457</xdr:rowOff>
    </xdr:to>
    <xdr:sp macro="" textlink="">
      <xdr:nvSpPr>
        <xdr:cNvPr id="717" name="フローチャート: 判断 716">
          <a:extLst>
            <a:ext uri="{FF2B5EF4-FFF2-40B4-BE49-F238E27FC236}">
              <a16:creationId xmlns:a16="http://schemas.microsoft.com/office/drawing/2014/main" id="{00000000-0008-0000-0200-0000CD020000}"/>
            </a:ext>
          </a:extLst>
        </xdr:cNvPr>
        <xdr:cNvSpPr/>
      </xdr:nvSpPr>
      <xdr:spPr>
        <a:xfrm>
          <a:off x="212725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19957</xdr:rowOff>
    </xdr:from>
    <xdr:to>
      <xdr:col>107</xdr:col>
      <xdr:colOff>101600</xdr:colOff>
      <xdr:row>86</xdr:row>
      <xdr:rowOff>121557</xdr:rowOff>
    </xdr:to>
    <xdr:sp macro="" textlink="">
      <xdr:nvSpPr>
        <xdr:cNvPr id="718" name="フローチャート: 判断 717">
          <a:extLst>
            <a:ext uri="{FF2B5EF4-FFF2-40B4-BE49-F238E27FC236}">
              <a16:creationId xmlns:a16="http://schemas.microsoft.com/office/drawing/2014/main" id="{00000000-0008-0000-0200-0000CE020000}"/>
            </a:ext>
          </a:extLst>
        </xdr:cNvPr>
        <xdr:cNvSpPr/>
      </xdr:nvSpPr>
      <xdr:spPr>
        <a:xfrm>
          <a:off x="20383500" y="1476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15602</xdr:rowOff>
    </xdr:from>
    <xdr:to>
      <xdr:col>102</xdr:col>
      <xdr:colOff>165100</xdr:colOff>
      <xdr:row>86</xdr:row>
      <xdr:rowOff>117202</xdr:rowOff>
    </xdr:to>
    <xdr:sp macro="" textlink="">
      <xdr:nvSpPr>
        <xdr:cNvPr id="719" name="フローチャート: 判断 718">
          <a:extLst>
            <a:ext uri="{FF2B5EF4-FFF2-40B4-BE49-F238E27FC236}">
              <a16:creationId xmlns:a16="http://schemas.microsoft.com/office/drawing/2014/main" id="{00000000-0008-0000-0200-0000CF020000}"/>
            </a:ext>
          </a:extLst>
        </xdr:cNvPr>
        <xdr:cNvSpPr/>
      </xdr:nvSpPr>
      <xdr:spPr>
        <a:xfrm>
          <a:off x="19494500" y="147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19957</xdr:rowOff>
    </xdr:from>
    <xdr:to>
      <xdr:col>98</xdr:col>
      <xdr:colOff>38100</xdr:colOff>
      <xdr:row>86</xdr:row>
      <xdr:rowOff>121557</xdr:rowOff>
    </xdr:to>
    <xdr:sp macro="" textlink="">
      <xdr:nvSpPr>
        <xdr:cNvPr id="720" name="フローチャート: 判断 719">
          <a:extLst>
            <a:ext uri="{FF2B5EF4-FFF2-40B4-BE49-F238E27FC236}">
              <a16:creationId xmlns:a16="http://schemas.microsoft.com/office/drawing/2014/main" id="{00000000-0008-0000-0200-0000D0020000}"/>
            </a:ext>
          </a:extLst>
        </xdr:cNvPr>
        <xdr:cNvSpPr/>
      </xdr:nvSpPr>
      <xdr:spPr>
        <a:xfrm>
          <a:off x="18605500" y="1476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200-0000D3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0000000-0008-0000-0200-0000D5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160927</xdr:rowOff>
    </xdr:from>
    <xdr:to>
      <xdr:col>116</xdr:col>
      <xdr:colOff>114300</xdr:colOff>
      <xdr:row>86</xdr:row>
      <xdr:rowOff>91077</xdr:rowOff>
    </xdr:to>
    <xdr:sp macro="" textlink="">
      <xdr:nvSpPr>
        <xdr:cNvPr id="726" name="楕円 725">
          <a:extLst>
            <a:ext uri="{FF2B5EF4-FFF2-40B4-BE49-F238E27FC236}">
              <a16:creationId xmlns:a16="http://schemas.microsoft.com/office/drawing/2014/main" id="{00000000-0008-0000-0200-0000D6020000}"/>
            </a:ext>
          </a:extLst>
        </xdr:cNvPr>
        <xdr:cNvSpPr/>
      </xdr:nvSpPr>
      <xdr:spPr>
        <a:xfrm>
          <a:off x="22110700" y="1473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124114</xdr:rowOff>
    </xdr:from>
    <xdr:ext cx="469744" cy="259045"/>
    <xdr:sp macro="" textlink="">
      <xdr:nvSpPr>
        <xdr:cNvPr id="727" name="【消防施設】&#10;一人当たり面積該当値テキスト">
          <a:extLst>
            <a:ext uri="{FF2B5EF4-FFF2-40B4-BE49-F238E27FC236}">
              <a16:creationId xmlns:a16="http://schemas.microsoft.com/office/drawing/2014/main" id="{00000000-0008-0000-0200-0000D7020000}"/>
            </a:ext>
          </a:extLst>
        </xdr:cNvPr>
        <xdr:cNvSpPr txBox="1"/>
      </xdr:nvSpPr>
      <xdr:spPr>
        <a:xfrm>
          <a:off x="22199600" y="1469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160927</xdr:rowOff>
    </xdr:from>
    <xdr:to>
      <xdr:col>112</xdr:col>
      <xdr:colOff>38100</xdr:colOff>
      <xdr:row>86</xdr:row>
      <xdr:rowOff>91077</xdr:rowOff>
    </xdr:to>
    <xdr:sp macro="" textlink="">
      <xdr:nvSpPr>
        <xdr:cNvPr id="728" name="楕円 727">
          <a:extLst>
            <a:ext uri="{FF2B5EF4-FFF2-40B4-BE49-F238E27FC236}">
              <a16:creationId xmlns:a16="http://schemas.microsoft.com/office/drawing/2014/main" id="{00000000-0008-0000-0200-0000D8020000}"/>
            </a:ext>
          </a:extLst>
        </xdr:cNvPr>
        <xdr:cNvSpPr/>
      </xdr:nvSpPr>
      <xdr:spPr>
        <a:xfrm>
          <a:off x="21272500" y="1473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40277</xdr:rowOff>
    </xdr:from>
    <xdr:to>
      <xdr:col>116</xdr:col>
      <xdr:colOff>63500</xdr:colOff>
      <xdr:row>86</xdr:row>
      <xdr:rowOff>40277</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21323300" y="147849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164193</xdr:rowOff>
    </xdr:from>
    <xdr:to>
      <xdr:col>107</xdr:col>
      <xdr:colOff>101600</xdr:colOff>
      <xdr:row>86</xdr:row>
      <xdr:rowOff>94343</xdr:rowOff>
    </xdr:to>
    <xdr:sp macro="" textlink="">
      <xdr:nvSpPr>
        <xdr:cNvPr id="730" name="楕円 729">
          <a:extLst>
            <a:ext uri="{FF2B5EF4-FFF2-40B4-BE49-F238E27FC236}">
              <a16:creationId xmlns:a16="http://schemas.microsoft.com/office/drawing/2014/main" id="{00000000-0008-0000-0200-0000DA020000}"/>
            </a:ext>
          </a:extLst>
        </xdr:cNvPr>
        <xdr:cNvSpPr/>
      </xdr:nvSpPr>
      <xdr:spPr>
        <a:xfrm>
          <a:off x="20383500" y="1473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40277</xdr:rowOff>
    </xdr:from>
    <xdr:to>
      <xdr:col>111</xdr:col>
      <xdr:colOff>177800</xdr:colOff>
      <xdr:row>86</xdr:row>
      <xdr:rowOff>43543</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flipV="1">
          <a:off x="20434300" y="147849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165281</xdr:rowOff>
    </xdr:from>
    <xdr:to>
      <xdr:col>102</xdr:col>
      <xdr:colOff>165100</xdr:colOff>
      <xdr:row>86</xdr:row>
      <xdr:rowOff>95431</xdr:rowOff>
    </xdr:to>
    <xdr:sp macro="" textlink="">
      <xdr:nvSpPr>
        <xdr:cNvPr id="732" name="楕円 731">
          <a:extLst>
            <a:ext uri="{FF2B5EF4-FFF2-40B4-BE49-F238E27FC236}">
              <a16:creationId xmlns:a16="http://schemas.microsoft.com/office/drawing/2014/main" id="{00000000-0008-0000-0200-0000DC020000}"/>
            </a:ext>
          </a:extLst>
        </xdr:cNvPr>
        <xdr:cNvSpPr/>
      </xdr:nvSpPr>
      <xdr:spPr>
        <a:xfrm>
          <a:off x="19494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43543</xdr:rowOff>
    </xdr:from>
    <xdr:to>
      <xdr:col>107</xdr:col>
      <xdr:colOff>50800</xdr:colOff>
      <xdr:row>86</xdr:row>
      <xdr:rowOff>44631</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flipV="1">
          <a:off x="19545300" y="14788243"/>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165281</xdr:rowOff>
    </xdr:from>
    <xdr:to>
      <xdr:col>98</xdr:col>
      <xdr:colOff>38100</xdr:colOff>
      <xdr:row>86</xdr:row>
      <xdr:rowOff>95431</xdr:rowOff>
    </xdr:to>
    <xdr:sp macro="" textlink="">
      <xdr:nvSpPr>
        <xdr:cNvPr id="734" name="楕円 733">
          <a:extLst>
            <a:ext uri="{FF2B5EF4-FFF2-40B4-BE49-F238E27FC236}">
              <a16:creationId xmlns:a16="http://schemas.microsoft.com/office/drawing/2014/main" id="{00000000-0008-0000-0200-0000DE020000}"/>
            </a:ext>
          </a:extLst>
        </xdr:cNvPr>
        <xdr:cNvSpPr/>
      </xdr:nvSpPr>
      <xdr:spPr>
        <a:xfrm>
          <a:off x="18605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44631</xdr:rowOff>
    </xdr:from>
    <xdr:to>
      <xdr:col>102</xdr:col>
      <xdr:colOff>114300</xdr:colOff>
      <xdr:row>86</xdr:row>
      <xdr:rowOff>44631</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18656300" y="14789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99984</xdr:rowOff>
    </xdr:from>
    <xdr:ext cx="469744" cy="259045"/>
    <xdr:sp macro="" textlink="">
      <xdr:nvSpPr>
        <xdr:cNvPr id="736" name="n_1aveValue【消防施設】&#10;一人当たり面積">
          <a:extLst>
            <a:ext uri="{FF2B5EF4-FFF2-40B4-BE49-F238E27FC236}">
              <a16:creationId xmlns:a16="http://schemas.microsoft.com/office/drawing/2014/main" id="{00000000-0008-0000-0200-0000E0020000}"/>
            </a:ext>
          </a:extLst>
        </xdr:cNvPr>
        <xdr:cNvSpPr txBox="1"/>
      </xdr:nvSpPr>
      <xdr:spPr>
        <a:xfrm>
          <a:off x="21075727" y="1450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112684</xdr:rowOff>
    </xdr:from>
    <xdr:ext cx="469744" cy="259045"/>
    <xdr:sp macro="" textlink="">
      <xdr:nvSpPr>
        <xdr:cNvPr id="737" name="n_2aveValue【消防施設】&#10;一人当たり面積">
          <a:extLst>
            <a:ext uri="{FF2B5EF4-FFF2-40B4-BE49-F238E27FC236}">
              <a16:creationId xmlns:a16="http://schemas.microsoft.com/office/drawing/2014/main" id="{00000000-0008-0000-0200-0000E1020000}"/>
            </a:ext>
          </a:extLst>
        </xdr:cNvPr>
        <xdr:cNvSpPr txBox="1"/>
      </xdr:nvSpPr>
      <xdr:spPr>
        <a:xfrm>
          <a:off x="20199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108329</xdr:rowOff>
    </xdr:from>
    <xdr:ext cx="469744" cy="259045"/>
    <xdr:sp macro="" textlink="">
      <xdr:nvSpPr>
        <xdr:cNvPr id="738" name="n_3aveValue【消防施設】&#10;一人当たり面積">
          <a:extLst>
            <a:ext uri="{FF2B5EF4-FFF2-40B4-BE49-F238E27FC236}">
              <a16:creationId xmlns:a16="http://schemas.microsoft.com/office/drawing/2014/main" id="{00000000-0008-0000-0200-0000E2020000}"/>
            </a:ext>
          </a:extLst>
        </xdr:cNvPr>
        <xdr:cNvSpPr txBox="1"/>
      </xdr:nvSpPr>
      <xdr:spPr>
        <a:xfrm>
          <a:off x="19310427" y="14853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112684</xdr:rowOff>
    </xdr:from>
    <xdr:ext cx="469744" cy="259045"/>
    <xdr:sp macro="" textlink="">
      <xdr:nvSpPr>
        <xdr:cNvPr id="739" name="n_4aveValue【消防施設】&#10;一人当たり面積">
          <a:extLst>
            <a:ext uri="{FF2B5EF4-FFF2-40B4-BE49-F238E27FC236}">
              <a16:creationId xmlns:a16="http://schemas.microsoft.com/office/drawing/2014/main" id="{00000000-0008-0000-0200-0000E3020000}"/>
            </a:ext>
          </a:extLst>
        </xdr:cNvPr>
        <xdr:cNvSpPr txBox="1"/>
      </xdr:nvSpPr>
      <xdr:spPr>
        <a:xfrm>
          <a:off x="18421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82204</xdr:rowOff>
    </xdr:from>
    <xdr:ext cx="469744" cy="259045"/>
    <xdr:sp macro="" textlink="">
      <xdr:nvSpPr>
        <xdr:cNvPr id="740" name="n_1mainValue【消防施設】&#10;一人当たり面積">
          <a:extLst>
            <a:ext uri="{FF2B5EF4-FFF2-40B4-BE49-F238E27FC236}">
              <a16:creationId xmlns:a16="http://schemas.microsoft.com/office/drawing/2014/main" id="{00000000-0008-0000-0200-0000E4020000}"/>
            </a:ext>
          </a:extLst>
        </xdr:cNvPr>
        <xdr:cNvSpPr txBox="1"/>
      </xdr:nvSpPr>
      <xdr:spPr>
        <a:xfrm>
          <a:off x="21075727" y="148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110870</xdr:rowOff>
    </xdr:from>
    <xdr:ext cx="469744" cy="259045"/>
    <xdr:sp macro="" textlink="">
      <xdr:nvSpPr>
        <xdr:cNvPr id="741" name="n_2mainValue【消防施設】&#10;一人当たり面積">
          <a:extLst>
            <a:ext uri="{FF2B5EF4-FFF2-40B4-BE49-F238E27FC236}">
              <a16:creationId xmlns:a16="http://schemas.microsoft.com/office/drawing/2014/main" id="{00000000-0008-0000-0200-0000E5020000}"/>
            </a:ext>
          </a:extLst>
        </xdr:cNvPr>
        <xdr:cNvSpPr txBox="1"/>
      </xdr:nvSpPr>
      <xdr:spPr>
        <a:xfrm>
          <a:off x="20199427" y="1451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111958</xdr:rowOff>
    </xdr:from>
    <xdr:ext cx="469744" cy="259045"/>
    <xdr:sp macro="" textlink="">
      <xdr:nvSpPr>
        <xdr:cNvPr id="742" name="n_3mainValue【消防施設】&#10;一人当たり面積">
          <a:extLst>
            <a:ext uri="{FF2B5EF4-FFF2-40B4-BE49-F238E27FC236}">
              <a16:creationId xmlns:a16="http://schemas.microsoft.com/office/drawing/2014/main" id="{00000000-0008-0000-0200-0000E6020000}"/>
            </a:ext>
          </a:extLst>
        </xdr:cNvPr>
        <xdr:cNvSpPr txBox="1"/>
      </xdr:nvSpPr>
      <xdr:spPr>
        <a:xfrm>
          <a:off x="19310427" y="1451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111958</xdr:rowOff>
    </xdr:from>
    <xdr:ext cx="469744" cy="259045"/>
    <xdr:sp macro="" textlink="">
      <xdr:nvSpPr>
        <xdr:cNvPr id="743" name="n_4mainValue【消防施設】&#10;一人当たり面積">
          <a:extLst>
            <a:ext uri="{FF2B5EF4-FFF2-40B4-BE49-F238E27FC236}">
              <a16:creationId xmlns:a16="http://schemas.microsoft.com/office/drawing/2014/main" id="{00000000-0008-0000-0200-0000E7020000}"/>
            </a:ext>
          </a:extLst>
        </xdr:cNvPr>
        <xdr:cNvSpPr txBox="1"/>
      </xdr:nvSpPr>
      <xdr:spPr>
        <a:xfrm>
          <a:off x="18421427" y="1451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id="{00000000-0008-0000-0200-0000E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id="{00000000-0008-0000-0200-0000E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id="{00000000-0008-0000-0200-0000E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id="{00000000-0008-0000-0200-0000E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id="{00000000-0008-0000-0200-0000E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id="{00000000-0008-0000-0200-0000E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id="{00000000-0008-0000-0200-0000E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id="{00000000-0008-0000-0200-0000E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5" name="直線コネクタ 764">
          <a:extLst>
            <a:ext uri="{FF2B5EF4-FFF2-40B4-BE49-F238E27FC236}">
              <a16:creationId xmlns:a16="http://schemas.microsoft.com/office/drawing/2014/main" id="{00000000-0008-0000-0200-0000FD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7" name="直線コネクタ 766">
          <a:extLst>
            <a:ext uri="{FF2B5EF4-FFF2-40B4-BE49-F238E27FC236}">
              <a16:creationId xmlns:a16="http://schemas.microsoft.com/office/drawing/2014/main" id="{00000000-0008-0000-0200-0000F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庁舎】&#10;有形固定資産減価償却率グラフ枠">
          <a:extLst>
            <a:ext uri="{FF2B5EF4-FFF2-40B4-BE49-F238E27FC236}">
              <a16:creationId xmlns:a16="http://schemas.microsoft.com/office/drawing/2014/main" id="{00000000-0008-0000-0200-00000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flipV="1">
          <a:off x="16318864" y="1709057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70" name="【庁舎】&#10;有形固定資産減価償却率最小値テキスト">
          <a:extLst>
            <a:ext uri="{FF2B5EF4-FFF2-40B4-BE49-F238E27FC236}">
              <a16:creationId xmlns:a16="http://schemas.microsoft.com/office/drawing/2014/main" id="{00000000-0008-0000-0200-000002030000}"/>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71" name="直線コネクタ 770">
          <a:extLst>
            <a:ext uri="{FF2B5EF4-FFF2-40B4-BE49-F238E27FC236}">
              <a16:creationId xmlns:a16="http://schemas.microsoft.com/office/drawing/2014/main" id="{00000000-0008-0000-0200-000003030000}"/>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72" name="【庁舎】&#10;有形固定資産減価償却率最大値テキスト">
          <a:extLst>
            <a:ext uri="{FF2B5EF4-FFF2-40B4-BE49-F238E27FC236}">
              <a16:creationId xmlns:a16="http://schemas.microsoft.com/office/drawing/2014/main" id="{00000000-0008-0000-0200-00000403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774" name="【庁舎】&#10;有形固定資産減価償却率平均値テキスト">
          <a:extLst>
            <a:ext uri="{FF2B5EF4-FFF2-40B4-BE49-F238E27FC236}">
              <a16:creationId xmlns:a16="http://schemas.microsoft.com/office/drawing/2014/main" id="{00000000-0008-0000-0200-000006030000}"/>
            </a:ext>
          </a:extLst>
        </xdr:cNvPr>
        <xdr:cNvSpPr txBox="1"/>
      </xdr:nvSpPr>
      <xdr:spPr>
        <a:xfrm>
          <a:off x="16357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775" name="フローチャート: 判断 774">
          <a:extLst>
            <a:ext uri="{FF2B5EF4-FFF2-40B4-BE49-F238E27FC236}">
              <a16:creationId xmlns:a16="http://schemas.microsoft.com/office/drawing/2014/main" id="{00000000-0008-0000-0200-000007030000}"/>
            </a:ext>
          </a:extLst>
        </xdr:cNvPr>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776" name="フローチャート: 判断 775">
          <a:extLst>
            <a:ext uri="{FF2B5EF4-FFF2-40B4-BE49-F238E27FC236}">
              <a16:creationId xmlns:a16="http://schemas.microsoft.com/office/drawing/2014/main" id="{00000000-0008-0000-0200-000008030000}"/>
            </a:ext>
          </a:extLst>
        </xdr:cNvPr>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77" name="フローチャート: 判断 776">
          <a:extLst>
            <a:ext uri="{FF2B5EF4-FFF2-40B4-BE49-F238E27FC236}">
              <a16:creationId xmlns:a16="http://schemas.microsoft.com/office/drawing/2014/main" id="{00000000-0008-0000-0200-000009030000}"/>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778" name="フローチャート: 判断 777">
          <a:extLst>
            <a:ext uri="{FF2B5EF4-FFF2-40B4-BE49-F238E27FC236}">
              <a16:creationId xmlns:a16="http://schemas.microsoft.com/office/drawing/2014/main" id="{00000000-0008-0000-0200-00000A030000}"/>
            </a:ext>
          </a:extLst>
        </xdr:cNvPr>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779" name="フローチャート: 判断 778">
          <a:extLst>
            <a:ext uri="{FF2B5EF4-FFF2-40B4-BE49-F238E27FC236}">
              <a16:creationId xmlns:a16="http://schemas.microsoft.com/office/drawing/2014/main" id="{00000000-0008-0000-0200-00000B030000}"/>
            </a:ext>
          </a:extLst>
        </xdr:cNvPr>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200-00000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200-00000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0000000-0008-0000-0200-00000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0000000-0008-0000-0200-00000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00000000-0008-0000-0200-00001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41729</xdr:rowOff>
    </xdr:from>
    <xdr:to>
      <xdr:col>85</xdr:col>
      <xdr:colOff>177800</xdr:colOff>
      <xdr:row>106</xdr:row>
      <xdr:rowOff>143329</xdr:rowOff>
    </xdr:to>
    <xdr:sp macro="" textlink="">
      <xdr:nvSpPr>
        <xdr:cNvPr id="785" name="楕円 784">
          <a:extLst>
            <a:ext uri="{FF2B5EF4-FFF2-40B4-BE49-F238E27FC236}">
              <a16:creationId xmlns:a16="http://schemas.microsoft.com/office/drawing/2014/main" id="{00000000-0008-0000-0200-000011030000}"/>
            </a:ext>
          </a:extLst>
        </xdr:cNvPr>
        <xdr:cNvSpPr/>
      </xdr:nvSpPr>
      <xdr:spPr>
        <a:xfrm>
          <a:off x="162687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20156</xdr:rowOff>
    </xdr:from>
    <xdr:ext cx="405111" cy="259045"/>
    <xdr:sp macro="" textlink="">
      <xdr:nvSpPr>
        <xdr:cNvPr id="786" name="【庁舎】&#10;有形固定資産減価償却率該当値テキスト">
          <a:extLst>
            <a:ext uri="{FF2B5EF4-FFF2-40B4-BE49-F238E27FC236}">
              <a16:creationId xmlns:a16="http://schemas.microsoft.com/office/drawing/2014/main" id="{00000000-0008-0000-0200-000012030000}"/>
            </a:ext>
          </a:extLst>
        </xdr:cNvPr>
        <xdr:cNvSpPr txBox="1"/>
      </xdr:nvSpPr>
      <xdr:spPr>
        <a:xfrm>
          <a:off x="16357600"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141332</xdr:rowOff>
    </xdr:from>
    <xdr:to>
      <xdr:col>81</xdr:col>
      <xdr:colOff>101600</xdr:colOff>
      <xdr:row>106</xdr:row>
      <xdr:rowOff>71482</xdr:rowOff>
    </xdr:to>
    <xdr:sp macro="" textlink="">
      <xdr:nvSpPr>
        <xdr:cNvPr id="787" name="楕円 786">
          <a:extLst>
            <a:ext uri="{FF2B5EF4-FFF2-40B4-BE49-F238E27FC236}">
              <a16:creationId xmlns:a16="http://schemas.microsoft.com/office/drawing/2014/main" id="{00000000-0008-0000-0200-000013030000}"/>
            </a:ext>
          </a:extLst>
        </xdr:cNvPr>
        <xdr:cNvSpPr/>
      </xdr:nvSpPr>
      <xdr:spPr>
        <a:xfrm>
          <a:off x="15430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20682</xdr:rowOff>
    </xdr:from>
    <xdr:to>
      <xdr:col>85</xdr:col>
      <xdr:colOff>127000</xdr:colOff>
      <xdr:row>106</xdr:row>
      <xdr:rowOff>92529</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15481300" y="18194382"/>
          <a:ext cx="8382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71120</xdr:rowOff>
    </xdr:from>
    <xdr:to>
      <xdr:col>76</xdr:col>
      <xdr:colOff>165100</xdr:colOff>
      <xdr:row>107</xdr:row>
      <xdr:rowOff>1270</xdr:rowOff>
    </xdr:to>
    <xdr:sp macro="" textlink="">
      <xdr:nvSpPr>
        <xdr:cNvPr id="789" name="楕円 788">
          <a:extLst>
            <a:ext uri="{FF2B5EF4-FFF2-40B4-BE49-F238E27FC236}">
              <a16:creationId xmlns:a16="http://schemas.microsoft.com/office/drawing/2014/main" id="{00000000-0008-0000-0200-000015030000}"/>
            </a:ext>
          </a:extLst>
        </xdr:cNvPr>
        <xdr:cNvSpPr/>
      </xdr:nvSpPr>
      <xdr:spPr>
        <a:xfrm>
          <a:off x="14541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20682</xdr:rowOff>
    </xdr:from>
    <xdr:to>
      <xdr:col>81</xdr:col>
      <xdr:colOff>50800</xdr:colOff>
      <xdr:row>106</xdr:row>
      <xdr:rowOff>121920</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flipV="1">
          <a:off x="14592300" y="18194382"/>
          <a:ext cx="8890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58057</xdr:rowOff>
    </xdr:from>
    <xdr:to>
      <xdr:col>72</xdr:col>
      <xdr:colOff>38100</xdr:colOff>
      <xdr:row>106</xdr:row>
      <xdr:rowOff>159657</xdr:rowOff>
    </xdr:to>
    <xdr:sp macro="" textlink="">
      <xdr:nvSpPr>
        <xdr:cNvPr id="791" name="楕円 790">
          <a:extLst>
            <a:ext uri="{FF2B5EF4-FFF2-40B4-BE49-F238E27FC236}">
              <a16:creationId xmlns:a16="http://schemas.microsoft.com/office/drawing/2014/main" id="{00000000-0008-0000-0200-000017030000}"/>
            </a:ext>
          </a:extLst>
        </xdr:cNvPr>
        <xdr:cNvSpPr/>
      </xdr:nvSpPr>
      <xdr:spPr>
        <a:xfrm>
          <a:off x="13652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108857</xdr:rowOff>
    </xdr:from>
    <xdr:to>
      <xdr:col>76</xdr:col>
      <xdr:colOff>114300</xdr:colOff>
      <xdr:row>106</xdr:row>
      <xdr:rowOff>121920</xdr:rowOff>
    </xdr:to>
    <xdr:cxnSp macro="">
      <xdr:nvCxnSpPr>
        <xdr:cNvPr id="792" name="直線コネクタ 791">
          <a:extLst>
            <a:ext uri="{FF2B5EF4-FFF2-40B4-BE49-F238E27FC236}">
              <a16:creationId xmlns:a16="http://schemas.microsoft.com/office/drawing/2014/main" id="{00000000-0008-0000-0200-000018030000}"/>
            </a:ext>
          </a:extLst>
        </xdr:cNvPr>
        <xdr:cNvCxnSpPr/>
      </xdr:nvCxnSpPr>
      <xdr:spPr>
        <a:xfrm>
          <a:off x="13703300" y="182825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28666</xdr:rowOff>
    </xdr:from>
    <xdr:to>
      <xdr:col>67</xdr:col>
      <xdr:colOff>101600</xdr:colOff>
      <xdr:row>106</xdr:row>
      <xdr:rowOff>130266</xdr:rowOff>
    </xdr:to>
    <xdr:sp macro="" textlink="">
      <xdr:nvSpPr>
        <xdr:cNvPr id="793" name="楕円 792">
          <a:extLst>
            <a:ext uri="{FF2B5EF4-FFF2-40B4-BE49-F238E27FC236}">
              <a16:creationId xmlns:a16="http://schemas.microsoft.com/office/drawing/2014/main" id="{00000000-0008-0000-0200-000019030000}"/>
            </a:ext>
          </a:extLst>
        </xdr:cNvPr>
        <xdr:cNvSpPr/>
      </xdr:nvSpPr>
      <xdr:spPr>
        <a:xfrm>
          <a:off x="12763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79466</xdr:rowOff>
    </xdr:from>
    <xdr:to>
      <xdr:col>71</xdr:col>
      <xdr:colOff>177800</xdr:colOff>
      <xdr:row>106</xdr:row>
      <xdr:rowOff>108857</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a:off x="12814300" y="1825316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795" name="n_1aveValue【庁舎】&#10;有形固定資産減価償却率">
          <a:extLst>
            <a:ext uri="{FF2B5EF4-FFF2-40B4-BE49-F238E27FC236}">
              <a16:creationId xmlns:a16="http://schemas.microsoft.com/office/drawing/2014/main" id="{00000000-0008-0000-0200-00001B030000}"/>
            </a:ext>
          </a:extLst>
        </xdr:cNvPr>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796" name="n_2aveValue【庁舎】&#10;有形固定資産減価償却率">
          <a:extLst>
            <a:ext uri="{FF2B5EF4-FFF2-40B4-BE49-F238E27FC236}">
              <a16:creationId xmlns:a16="http://schemas.microsoft.com/office/drawing/2014/main" id="{00000000-0008-0000-0200-00001C030000}"/>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96175</xdr:rowOff>
    </xdr:from>
    <xdr:ext cx="405111" cy="259045"/>
    <xdr:sp macro="" textlink="">
      <xdr:nvSpPr>
        <xdr:cNvPr id="797" name="n_3aveValue【庁舎】&#10;有形固定資産減価償却率">
          <a:extLst>
            <a:ext uri="{FF2B5EF4-FFF2-40B4-BE49-F238E27FC236}">
              <a16:creationId xmlns:a16="http://schemas.microsoft.com/office/drawing/2014/main" id="{00000000-0008-0000-0200-00001D030000}"/>
            </a:ext>
          </a:extLst>
        </xdr:cNvPr>
        <xdr:cNvSpPr txBox="1"/>
      </xdr:nvSpPr>
      <xdr:spPr>
        <a:xfrm>
          <a:off x="13500744" y="1775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102706</xdr:rowOff>
    </xdr:from>
    <xdr:ext cx="405111" cy="259045"/>
    <xdr:sp macro="" textlink="">
      <xdr:nvSpPr>
        <xdr:cNvPr id="798" name="n_4aveValue【庁舎】&#10;有形固定資産減価償却率">
          <a:extLst>
            <a:ext uri="{FF2B5EF4-FFF2-40B4-BE49-F238E27FC236}">
              <a16:creationId xmlns:a16="http://schemas.microsoft.com/office/drawing/2014/main" id="{00000000-0008-0000-0200-00001E030000}"/>
            </a:ext>
          </a:extLst>
        </xdr:cNvPr>
        <xdr:cNvSpPr txBox="1"/>
      </xdr:nvSpPr>
      <xdr:spPr>
        <a:xfrm>
          <a:off x="12611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62609</xdr:rowOff>
    </xdr:from>
    <xdr:ext cx="405111" cy="259045"/>
    <xdr:sp macro="" textlink="">
      <xdr:nvSpPr>
        <xdr:cNvPr id="799" name="n_1mainValue【庁舎】&#10;有形固定資産減価償却率">
          <a:extLst>
            <a:ext uri="{FF2B5EF4-FFF2-40B4-BE49-F238E27FC236}">
              <a16:creationId xmlns:a16="http://schemas.microsoft.com/office/drawing/2014/main" id="{00000000-0008-0000-0200-00001F030000}"/>
            </a:ext>
          </a:extLst>
        </xdr:cNvPr>
        <xdr:cNvSpPr txBox="1"/>
      </xdr:nvSpPr>
      <xdr:spPr>
        <a:xfrm>
          <a:off x="15266044"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163847</xdr:rowOff>
    </xdr:from>
    <xdr:ext cx="405111" cy="259045"/>
    <xdr:sp macro="" textlink="">
      <xdr:nvSpPr>
        <xdr:cNvPr id="800" name="n_2mainValue【庁舎】&#10;有形固定資産減価償却率">
          <a:extLst>
            <a:ext uri="{FF2B5EF4-FFF2-40B4-BE49-F238E27FC236}">
              <a16:creationId xmlns:a16="http://schemas.microsoft.com/office/drawing/2014/main" id="{00000000-0008-0000-0200-000020030000}"/>
            </a:ext>
          </a:extLst>
        </xdr:cNvPr>
        <xdr:cNvSpPr txBox="1"/>
      </xdr:nvSpPr>
      <xdr:spPr>
        <a:xfrm>
          <a:off x="14389744"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150784</xdr:rowOff>
    </xdr:from>
    <xdr:ext cx="405111" cy="259045"/>
    <xdr:sp macro="" textlink="">
      <xdr:nvSpPr>
        <xdr:cNvPr id="801" name="n_3mainValue【庁舎】&#10;有形固定資産減価償却率">
          <a:extLst>
            <a:ext uri="{FF2B5EF4-FFF2-40B4-BE49-F238E27FC236}">
              <a16:creationId xmlns:a16="http://schemas.microsoft.com/office/drawing/2014/main" id="{00000000-0008-0000-0200-000021030000}"/>
            </a:ext>
          </a:extLst>
        </xdr:cNvPr>
        <xdr:cNvSpPr txBox="1"/>
      </xdr:nvSpPr>
      <xdr:spPr>
        <a:xfrm>
          <a:off x="13500744" y="1832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121393</xdr:rowOff>
    </xdr:from>
    <xdr:ext cx="405111" cy="259045"/>
    <xdr:sp macro="" textlink="">
      <xdr:nvSpPr>
        <xdr:cNvPr id="802" name="n_4mainValue【庁舎】&#10;有形固定資産減価償却率">
          <a:extLst>
            <a:ext uri="{FF2B5EF4-FFF2-40B4-BE49-F238E27FC236}">
              <a16:creationId xmlns:a16="http://schemas.microsoft.com/office/drawing/2014/main" id="{00000000-0008-0000-0200-000022030000}"/>
            </a:ext>
          </a:extLst>
        </xdr:cNvPr>
        <xdr:cNvSpPr txBox="1"/>
      </xdr:nvSpPr>
      <xdr:spPr>
        <a:xfrm>
          <a:off x="12611744" y="1829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a:extLst>
            <a:ext uri="{FF2B5EF4-FFF2-40B4-BE49-F238E27FC236}">
              <a16:creationId xmlns:a16="http://schemas.microsoft.com/office/drawing/2014/main" id="{00000000-0008-0000-0200-00002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a:extLst>
            <a:ext uri="{FF2B5EF4-FFF2-40B4-BE49-F238E27FC236}">
              <a16:creationId xmlns:a16="http://schemas.microsoft.com/office/drawing/2014/main" id="{00000000-0008-0000-0200-00002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a:extLst>
            <a:ext uri="{FF2B5EF4-FFF2-40B4-BE49-F238E27FC236}">
              <a16:creationId xmlns:a16="http://schemas.microsoft.com/office/drawing/2014/main" id="{00000000-0008-0000-0200-00002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a:extLst>
            <a:ext uri="{FF2B5EF4-FFF2-40B4-BE49-F238E27FC236}">
              <a16:creationId xmlns:a16="http://schemas.microsoft.com/office/drawing/2014/main" id="{00000000-0008-0000-0200-00002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a:extLst>
            <a:ext uri="{FF2B5EF4-FFF2-40B4-BE49-F238E27FC236}">
              <a16:creationId xmlns:a16="http://schemas.microsoft.com/office/drawing/2014/main" id="{00000000-0008-0000-0200-00002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a:extLst>
            <a:ext uri="{FF2B5EF4-FFF2-40B4-BE49-F238E27FC236}">
              <a16:creationId xmlns:a16="http://schemas.microsoft.com/office/drawing/2014/main" id="{00000000-0008-0000-0200-00002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a:extLst>
            <a:ext uri="{FF2B5EF4-FFF2-40B4-BE49-F238E27FC236}">
              <a16:creationId xmlns:a16="http://schemas.microsoft.com/office/drawing/2014/main" id="{00000000-0008-0000-0200-00002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a:extLst>
            <a:ext uri="{FF2B5EF4-FFF2-40B4-BE49-F238E27FC236}">
              <a16:creationId xmlns:a16="http://schemas.microsoft.com/office/drawing/2014/main" id="{00000000-0008-0000-0200-00002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4" name="テキスト ボックス 813">
          <a:extLst>
            <a:ext uri="{FF2B5EF4-FFF2-40B4-BE49-F238E27FC236}">
              <a16:creationId xmlns:a16="http://schemas.microsoft.com/office/drawing/2014/main" id="{00000000-0008-0000-0200-00002E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6" name="テキスト ボックス 815">
          <a:extLst>
            <a:ext uri="{FF2B5EF4-FFF2-40B4-BE49-F238E27FC236}">
              <a16:creationId xmlns:a16="http://schemas.microsoft.com/office/drawing/2014/main" id="{00000000-0008-0000-0200-000030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7" name="直線コネクタ 816">
          <a:extLst>
            <a:ext uri="{FF2B5EF4-FFF2-40B4-BE49-F238E27FC236}">
              <a16:creationId xmlns:a16="http://schemas.microsoft.com/office/drawing/2014/main" id="{00000000-0008-0000-0200-000031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8" name="テキスト ボックス 817">
          <a:extLst>
            <a:ext uri="{FF2B5EF4-FFF2-40B4-BE49-F238E27FC236}">
              <a16:creationId xmlns:a16="http://schemas.microsoft.com/office/drawing/2014/main" id="{00000000-0008-0000-0200-000032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9" name="直線コネクタ 818">
          <a:extLst>
            <a:ext uri="{FF2B5EF4-FFF2-40B4-BE49-F238E27FC236}">
              <a16:creationId xmlns:a16="http://schemas.microsoft.com/office/drawing/2014/main" id="{00000000-0008-0000-0200-000033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1" name="直線コネクタ 820">
          <a:extLst>
            <a:ext uri="{FF2B5EF4-FFF2-40B4-BE49-F238E27FC236}">
              <a16:creationId xmlns:a16="http://schemas.microsoft.com/office/drawing/2014/main" id="{00000000-0008-0000-0200-000035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a:extLst>
            <a:ext uri="{FF2B5EF4-FFF2-40B4-BE49-F238E27FC236}">
              <a16:creationId xmlns:a16="http://schemas.microsoft.com/office/drawing/2014/main" id="{00000000-0008-0000-0200-00003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a:extLst>
            <a:ext uri="{FF2B5EF4-FFF2-40B4-BE49-F238E27FC236}">
              <a16:creationId xmlns:a16="http://schemas.microsoft.com/office/drawing/2014/main" id="{00000000-0008-0000-0200-00003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庁舎】&#10;一人当たり面積グラフ枠">
          <a:extLst>
            <a:ext uri="{FF2B5EF4-FFF2-40B4-BE49-F238E27FC236}">
              <a16:creationId xmlns:a16="http://schemas.microsoft.com/office/drawing/2014/main" id="{00000000-0008-0000-0200-00003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826" name="直線コネクタ 825">
          <a:extLst>
            <a:ext uri="{FF2B5EF4-FFF2-40B4-BE49-F238E27FC236}">
              <a16:creationId xmlns:a16="http://schemas.microsoft.com/office/drawing/2014/main" id="{00000000-0008-0000-0200-00003A030000}"/>
            </a:ext>
          </a:extLst>
        </xdr:cNvPr>
        <xdr:cNvCxnSpPr/>
      </xdr:nvCxnSpPr>
      <xdr:spPr>
        <a:xfrm flipV="1">
          <a:off x="22160864" y="17329786"/>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827" name="【庁舎】&#10;一人当たり面積最小値テキスト">
          <a:extLst>
            <a:ext uri="{FF2B5EF4-FFF2-40B4-BE49-F238E27FC236}">
              <a16:creationId xmlns:a16="http://schemas.microsoft.com/office/drawing/2014/main" id="{00000000-0008-0000-0200-00003B030000}"/>
            </a:ext>
          </a:extLst>
        </xdr:cNvPr>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828" name="直線コネクタ 827">
          <a:extLst>
            <a:ext uri="{FF2B5EF4-FFF2-40B4-BE49-F238E27FC236}">
              <a16:creationId xmlns:a16="http://schemas.microsoft.com/office/drawing/2014/main" id="{00000000-0008-0000-0200-00003C030000}"/>
            </a:ext>
          </a:extLst>
        </xdr:cNvPr>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829" name="【庁舎】&#10;一人当たり面積最大値テキスト">
          <a:extLst>
            <a:ext uri="{FF2B5EF4-FFF2-40B4-BE49-F238E27FC236}">
              <a16:creationId xmlns:a16="http://schemas.microsoft.com/office/drawing/2014/main" id="{00000000-0008-0000-0200-00003D030000}"/>
            </a:ext>
          </a:extLst>
        </xdr:cNvPr>
        <xdr:cNvSpPr txBox="1"/>
      </xdr:nvSpPr>
      <xdr:spPr>
        <a:xfrm>
          <a:off x="22199600" y="1710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a:off x="22072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831" name="【庁舎】&#10;一人当たり面積平均値テキスト">
          <a:extLst>
            <a:ext uri="{FF2B5EF4-FFF2-40B4-BE49-F238E27FC236}">
              <a16:creationId xmlns:a16="http://schemas.microsoft.com/office/drawing/2014/main" id="{00000000-0008-0000-0200-00003F030000}"/>
            </a:ext>
          </a:extLst>
        </xdr:cNvPr>
        <xdr:cNvSpPr txBox="1"/>
      </xdr:nvSpPr>
      <xdr:spPr>
        <a:xfrm>
          <a:off x="221996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832" name="フローチャート: 判断 831">
          <a:extLst>
            <a:ext uri="{FF2B5EF4-FFF2-40B4-BE49-F238E27FC236}">
              <a16:creationId xmlns:a16="http://schemas.microsoft.com/office/drawing/2014/main" id="{00000000-0008-0000-0200-000040030000}"/>
            </a:ext>
          </a:extLst>
        </xdr:cNvPr>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833" name="フローチャート: 判断 832">
          <a:extLst>
            <a:ext uri="{FF2B5EF4-FFF2-40B4-BE49-F238E27FC236}">
              <a16:creationId xmlns:a16="http://schemas.microsoft.com/office/drawing/2014/main" id="{00000000-0008-0000-0200-000041030000}"/>
            </a:ext>
          </a:extLst>
        </xdr:cNvPr>
        <xdr:cNvSpPr/>
      </xdr:nvSpPr>
      <xdr:spPr>
        <a:xfrm>
          <a:off x="21272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13970</xdr:rowOff>
    </xdr:from>
    <xdr:to>
      <xdr:col>107</xdr:col>
      <xdr:colOff>101600</xdr:colOff>
      <xdr:row>106</xdr:row>
      <xdr:rowOff>115570</xdr:rowOff>
    </xdr:to>
    <xdr:sp macro="" textlink="">
      <xdr:nvSpPr>
        <xdr:cNvPr id="834" name="フローチャート: 判断 833">
          <a:extLst>
            <a:ext uri="{FF2B5EF4-FFF2-40B4-BE49-F238E27FC236}">
              <a16:creationId xmlns:a16="http://schemas.microsoft.com/office/drawing/2014/main" id="{00000000-0008-0000-0200-000042030000}"/>
            </a:ext>
          </a:extLst>
        </xdr:cNvPr>
        <xdr:cNvSpPr/>
      </xdr:nvSpPr>
      <xdr:spPr>
        <a:xfrm>
          <a:off x="203835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38736</xdr:rowOff>
    </xdr:from>
    <xdr:to>
      <xdr:col>102</xdr:col>
      <xdr:colOff>165100</xdr:colOff>
      <xdr:row>106</xdr:row>
      <xdr:rowOff>140336</xdr:rowOff>
    </xdr:to>
    <xdr:sp macro="" textlink="">
      <xdr:nvSpPr>
        <xdr:cNvPr id="835" name="フローチャート: 判断 834">
          <a:extLst>
            <a:ext uri="{FF2B5EF4-FFF2-40B4-BE49-F238E27FC236}">
              <a16:creationId xmlns:a16="http://schemas.microsoft.com/office/drawing/2014/main" id="{00000000-0008-0000-0200-000043030000}"/>
            </a:ext>
          </a:extLst>
        </xdr:cNvPr>
        <xdr:cNvSpPr/>
      </xdr:nvSpPr>
      <xdr:spPr>
        <a:xfrm>
          <a:off x="19494500" y="1821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46355</xdr:rowOff>
    </xdr:from>
    <xdr:to>
      <xdr:col>98</xdr:col>
      <xdr:colOff>38100</xdr:colOff>
      <xdr:row>106</xdr:row>
      <xdr:rowOff>147955</xdr:rowOff>
    </xdr:to>
    <xdr:sp macro="" textlink="">
      <xdr:nvSpPr>
        <xdr:cNvPr id="836" name="フローチャート: 判断 835">
          <a:extLst>
            <a:ext uri="{FF2B5EF4-FFF2-40B4-BE49-F238E27FC236}">
              <a16:creationId xmlns:a16="http://schemas.microsoft.com/office/drawing/2014/main" id="{00000000-0008-0000-0200-000044030000}"/>
            </a:ext>
          </a:extLst>
        </xdr:cNvPr>
        <xdr:cNvSpPr/>
      </xdr:nvSpPr>
      <xdr:spPr>
        <a:xfrm>
          <a:off x="18605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200-000045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200-000046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200-000047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200-000048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0000000-0008-0000-0200-000049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95886</xdr:rowOff>
    </xdr:from>
    <xdr:to>
      <xdr:col>116</xdr:col>
      <xdr:colOff>114300</xdr:colOff>
      <xdr:row>102</xdr:row>
      <xdr:rowOff>26036</xdr:rowOff>
    </xdr:to>
    <xdr:sp macro="" textlink="">
      <xdr:nvSpPr>
        <xdr:cNvPr id="842" name="楕円 841">
          <a:extLst>
            <a:ext uri="{FF2B5EF4-FFF2-40B4-BE49-F238E27FC236}">
              <a16:creationId xmlns:a16="http://schemas.microsoft.com/office/drawing/2014/main" id="{00000000-0008-0000-0200-00004A030000}"/>
            </a:ext>
          </a:extLst>
        </xdr:cNvPr>
        <xdr:cNvSpPr/>
      </xdr:nvSpPr>
      <xdr:spPr>
        <a:xfrm>
          <a:off x="22110700" y="1741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118763</xdr:rowOff>
    </xdr:from>
    <xdr:ext cx="469744" cy="259045"/>
    <xdr:sp macro="" textlink="">
      <xdr:nvSpPr>
        <xdr:cNvPr id="843" name="【庁舎】&#10;一人当たり面積該当値テキスト">
          <a:extLst>
            <a:ext uri="{FF2B5EF4-FFF2-40B4-BE49-F238E27FC236}">
              <a16:creationId xmlns:a16="http://schemas.microsoft.com/office/drawing/2014/main" id="{00000000-0008-0000-0200-00004B030000}"/>
            </a:ext>
          </a:extLst>
        </xdr:cNvPr>
        <xdr:cNvSpPr txBox="1"/>
      </xdr:nvSpPr>
      <xdr:spPr>
        <a:xfrm>
          <a:off x="22199600" y="1726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116839</xdr:rowOff>
    </xdr:from>
    <xdr:to>
      <xdr:col>112</xdr:col>
      <xdr:colOff>38100</xdr:colOff>
      <xdr:row>102</xdr:row>
      <xdr:rowOff>46989</xdr:rowOff>
    </xdr:to>
    <xdr:sp macro="" textlink="">
      <xdr:nvSpPr>
        <xdr:cNvPr id="844" name="楕円 843">
          <a:extLst>
            <a:ext uri="{FF2B5EF4-FFF2-40B4-BE49-F238E27FC236}">
              <a16:creationId xmlns:a16="http://schemas.microsoft.com/office/drawing/2014/main" id="{00000000-0008-0000-0200-00004C030000}"/>
            </a:ext>
          </a:extLst>
        </xdr:cNvPr>
        <xdr:cNvSpPr/>
      </xdr:nvSpPr>
      <xdr:spPr>
        <a:xfrm>
          <a:off x="21272500"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146686</xdr:rowOff>
    </xdr:from>
    <xdr:to>
      <xdr:col>116</xdr:col>
      <xdr:colOff>63500</xdr:colOff>
      <xdr:row>101</xdr:row>
      <xdr:rowOff>167639</xdr:rowOff>
    </xdr:to>
    <xdr:cxnSp macro="">
      <xdr:nvCxnSpPr>
        <xdr:cNvPr id="845" name="直線コネクタ 844">
          <a:extLst>
            <a:ext uri="{FF2B5EF4-FFF2-40B4-BE49-F238E27FC236}">
              <a16:creationId xmlns:a16="http://schemas.microsoft.com/office/drawing/2014/main" id="{00000000-0008-0000-0200-00004D030000}"/>
            </a:ext>
          </a:extLst>
        </xdr:cNvPr>
        <xdr:cNvCxnSpPr/>
      </xdr:nvCxnSpPr>
      <xdr:spPr>
        <a:xfrm flipV="1">
          <a:off x="21323300" y="17463136"/>
          <a:ext cx="8382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36830</xdr:rowOff>
    </xdr:from>
    <xdr:to>
      <xdr:col>107</xdr:col>
      <xdr:colOff>101600</xdr:colOff>
      <xdr:row>102</xdr:row>
      <xdr:rowOff>138430</xdr:rowOff>
    </xdr:to>
    <xdr:sp macro="" textlink="">
      <xdr:nvSpPr>
        <xdr:cNvPr id="846" name="楕円 845">
          <a:extLst>
            <a:ext uri="{FF2B5EF4-FFF2-40B4-BE49-F238E27FC236}">
              <a16:creationId xmlns:a16="http://schemas.microsoft.com/office/drawing/2014/main" id="{00000000-0008-0000-0200-00004E030000}"/>
            </a:ext>
          </a:extLst>
        </xdr:cNvPr>
        <xdr:cNvSpPr/>
      </xdr:nvSpPr>
      <xdr:spPr>
        <a:xfrm>
          <a:off x="203835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167639</xdr:rowOff>
    </xdr:from>
    <xdr:to>
      <xdr:col>111</xdr:col>
      <xdr:colOff>177800</xdr:colOff>
      <xdr:row>102</xdr:row>
      <xdr:rowOff>87630</xdr:rowOff>
    </xdr:to>
    <xdr:cxnSp macro="">
      <xdr:nvCxnSpPr>
        <xdr:cNvPr id="847" name="直線コネクタ 846">
          <a:extLst>
            <a:ext uri="{FF2B5EF4-FFF2-40B4-BE49-F238E27FC236}">
              <a16:creationId xmlns:a16="http://schemas.microsoft.com/office/drawing/2014/main" id="{00000000-0008-0000-0200-00004F030000}"/>
            </a:ext>
          </a:extLst>
        </xdr:cNvPr>
        <xdr:cNvCxnSpPr/>
      </xdr:nvCxnSpPr>
      <xdr:spPr>
        <a:xfrm flipV="1">
          <a:off x="20434300" y="1748408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52070</xdr:rowOff>
    </xdr:from>
    <xdr:to>
      <xdr:col>102</xdr:col>
      <xdr:colOff>165100</xdr:colOff>
      <xdr:row>102</xdr:row>
      <xdr:rowOff>153670</xdr:rowOff>
    </xdr:to>
    <xdr:sp macro="" textlink="">
      <xdr:nvSpPr>
        <xdr:cNvPr id="848" name="楕円 847">
          <a:extLst>
            <a:ext uri="{FF2B5EF4-FFF2-40B4-BE49-F238E27FC236}">
              <a16:creationId xmlns:a16="http://schemas.microsoft.com/office/drawing/2014/main" id="{00000000-0008-0000-0200-000050030000}"/>
            </a:ext>
          </a:extLst>
        </xdr:cNvPr>
        <xdr:cNvSpPr/>
      </xdr:nvSpPr>
      <xdr:spPr>
        <a:xfrm>
          <a:off x="19494500" y="1753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87630</xdr:rowOff>
    </xdr:from>
    <xdr:to>
      <xdr:col>107</xdr:col>
      <xdr:colOff>50800</xdr:colOff>
      <xdr:row>102</xdr:row>
      <xdr:rowOff>102870</xdr:rowOff>
    </xdr:to>
    <xdr:cxnSp macro="">
      <xdr:nvCxnSpPr>
        <xdr:cNvPr id="849" name="直線コネクタ 848">
          <a:extLst>
            <a:ext uri="{FF2B5EF4-FFF2-40B4-BE49-F238E27FC236}">
              <a16:creationId xmlns:a16="http://schemas.microsoft.com/office/drawing/2014/main" id="{00000000-0008-0000-0200-000051030000}"/>
            </a:ext>
          </a:extLst>
        </xdr:cNvPr>
        <xdr:cNvCxnSpPr/>
      </xdr:nvCxnSpPr>
      <xdr:spPr>
        <a:xfrm flipV="1">
          <a:off x="19545300" y="175755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67311</xdr:rowOff>
    </xdr:from>
    <xdr:to>
      <xdr:col>98</xdr:col>
      <xdr:colOff>38100</xdr:colOff>
      <xdr:row>102</xdr:row>
      <xdr:rowOff>168911</xdr:rowOff>
    </xdr:to>
    <xdr:sp macro="" textlink="">
      <xdr:nvSpPr>
        <xdr:cNvPr id="850" name="楕円 849">
          <a:extLst>
            <a:ext uri="{FF2B5EF4-FFF2-40B4-BE49-F238E27FC236}">
              <a16:creationId xmlns:a16="http://schemas.microsoft.com/office/drawing/2014/main" id="{00000000-0008-0000-0200-000052030000}"/>
            </a:ext>
          </a:extLst>
        </xdr:cNvPr>
        <xdr:cNvSpPr/>
      </xdr:nvSpPr>
      <xdr:spPr>
        <a:xfrm>
          <a:off x="18605500" y="175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102870</xdr:rowOff>
    </xdr:from>
    <xdr:to>
      <xdr:col>102</xdr:col>
      <xdr:colOff>114300</xdr:colOff>
      <xdr:row>102</xdr:row>
      <xdr:rowOff>118111</xdr:rowOff>
    </xdr:to>
    <xdr:cxnSp macro="">
      <xdr:nvCxnSpPr>
        <xdr:cNvPr id="851" name="直線コネクタ 850">
          <a:extLst>
            <a:ext uri="{FF2B5EF4-FFF2-40B4-BE49-F238E27FC236}">
              <a16:creationId xmlns:a16="http://schemas.microsoft.com/office/drawing/2014/main" id="{00000000-0008-0000-0200-000053030000}"/>
            </a:ext>
          </a:extLst>
        </xdr:cNvPr>
        <xdr:cNvCxnSpPr/>
      </xdr:nvCxnSpPr>
      <xdr:spPr>
        <a:xfrm flipV="1">
          <a:off x="18656300" y="175907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137177</xdr:rowOff>
    </xdr:from>
    <xdr:ext cx="469744" cy="259045"/>
    <xdr:sp macro="" textlink="">
      <xdr:nvSpPr>
        <xdr:cNvPr id="852" name="n_1aveValue【庁舎】&#10;一人当たり面積">
          <a:extLst>
            <a:ext uri="{FF2B5EF4-FFF2-40B4-BE49-F238E27FC236}">
              <a16:creationId xmlns:a16="http://schemas.microsoft.com/office/drawing/2014/main" id="{00000000-0008-0000-0200-000054030000}"/>
            </a:ext>
          </a:extLst>
        </xdr:cNvPr>
        <xdr:cNvSpPr txBox="1"/>
      </xdr:nvSpPr>
      <xdr:spPr>
        <a:xfrm>
          <a:off x="21075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106697</xdr:rowOff>
    </xdr:from>
    <xdr:ext cx="469744" cy="259045"/>
    <xdr:sp macro="" textlink="">
      <xdr:nvSpPr>
        <xdr:cNvPr id="853" name="n_2aveValue【庁舎】&#10;一人当たり面積">
          <a:extLst>
            <a:ext uri="{FF2B5EF4-FFF2-40B4-BE49-F238E27FC236}">
              <a16:creationId xmlns:a16="http://schemas.microsoft.com/office/drawing/2014/main" id="{00000000-0008-0000-0200-000055030000}"/>
            </a:ext>
          </a:extLst>
        </xdr:cNvPr>
        <xdr:cNvSpPr txBox="1"/>
      </xdr:nvSpPr>
      <xdr:spPr>
        <a:xfrm>
          <a:off x="201994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131463</xdr:rowOff>
    </xdr:from>
    <xdr:ext cx="469744" cy="259045"/>
    <xdr:sp macro="" textlink="">
      <xdr:nvSpPr>
        <xdr:cNvPr id="854" name="n_3aveValue【庁舎】&#10;一人当たり面積">
          <a:extLst>
            <a:ext uri="{FF2B5EF4-FFF2-40B4-BE49-F238E27FC236}">
              <a16:creationId xmlns:a16="http://schemas.microsoft.com/office/drawing/2014/main" id="{00000000-0008-0000-0200-000056030000}"/>
            </a:ext>
          </a:extLst>
        </xdr:cNvPr>
        <xdr:cNvSpPr txBox="1"/>
      </xdr:nvSpPr>
      <xdr:spPr>
        <a:xfrm>
          <a:off x="19310427" y="1830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139082</xdr:rowOff>
    </xdr:from>
    <xdr:ext cx="469744" cy="259045"/>
    <xdr:sp macro="" textlink="">
      <xdr:nvSpPr>
        <xdr:cNvPr id="855" name="n_4aveValue【庁舎】&#10;一人当たり面積">
          <a:extLst>
            <a:ext uri="{FF2B5EF4-FFF2-40B4-BE49-F238E27FC236}">
              <a16:creationId xmlns:a16="http://schemas.microsoft.com/office/drawing/2014/main" id="{00000000-0008-0000-0200-000057030000}"/>
            </a:ext>
          </a:extLst>
        </xdr:cNvPr>
        <xdr:cNvSpPr txBox="1"/>
      </xdr:nvSpPr>
      <xdr:spPr>
        <a:xfrm>
          <a:off x="18421427" y="1831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63516</xdr:rowOff>
    </xdr:from>
    <xdr:ext cx="469744" cy="259045"/>
    <xdr:sp macro="" textlink="">
      <xdr:nvSpPr>
        <xdr:cNvPr id="856" name="n_1mainValue【庁舎】&#10;一人当たり面積">
          <a:extLst>
            <a:ext uri="{FF2B5EF4-FFF2-40B4-BE49-F238E27FC236}">
              <a16:creationId xmlns:a16="http://schemas.microsoft.com/office/drawing/2014/main" id="{00000000-0008-0000-0200-000058030000}"/>
            </a:ext>
          </a:extLst>
        </xdr:cNvPr>
        <xdr:cNvSpPr txBox="1"/>
      </xdr:nvSpPr>
      <xdr:spPr>
        <a:xfrm>
          <a:off x="21075727" y="1720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154957</xdr:rowOff>
    </xdr:from>
    <xdr:ext cx="469744" cy="259045"/>
    <xdr:sp macro="" textlink="">
      <xdr:nvSpPr>
        <xdr:cNvPr id="857" name="n_2mainValue【庁舎】&#10;一人当たり面積">
          <a:extLst>
            <a:ext uri="{FF2B5EF4-FFF2-40B4-BE49-F238E27FC236}">
              <a16:creationId xmlns:a16="http://schemas.microsoft.com/office/drawing/2014/main" id="{00000000-0008-0000-0200-000059030000}"/>
            </a:ext>
          </a:extLst>
        </xdr:cNvPr>
        <xdr:cNvSpPr txBox="1"/>
      </xdr:nvSpPr>
      <xdr:spPr>
        <a:xfrm>
          <a:off x="20199427" y="1729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170197</xdr:rowOff>
    </xdr:from>
    <xdr:ext cx="469744" cy="259045"/>
    <xdr:sp macro="" textlink="">
      <xdr:nvSpPr>
        <xdr:cNvPr id="858" name="n_3mainValue【庁舎】&#10;一人当たり面積">
          <a:extLst>
            <a:ext uri="{FF2B5EF4-FFF2-40B4-BE49-F238E27FC236}">
              <a16:creationId xmlns:a16="http://schemas.microsoft.com/office/drawing/2014/main" id="{00000000-0008-0000-0200-00005A030000}"/>
            </a:ext>
          </a:extLst>
        </xdr:cNvPr>
        <xdr:cNvSpPr txBox="1"/>
      </xdr:nvSpPr>
      <xdr:spPr>
        <a:xfrm>
          <a:off x="19310427" y="1731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13988</xdr:rowOff>
    </xdr:from>
    <xdr:ext cx="469744" cy="259045"/>
    <xdr:sp macro="" textlink="">
      <xdr:nvSpPr>
        <xdr:cNvPr id="859" name="n_4mainValue【庁舎】&#10;一人当たり面積">
          <a:extLst>
            <a:ext uri="{FF2B5EF4-FFF2-40B4-BE49-F238E27FC236}">
              <a16:creationId xmlns:a16="http://schemas.microsoft.com/office/drawing/2014/main" id="{00000000-0008-0000-0200-00005B030000}"/>
            </a:ext>
          </a:extLst>
        </xdr:cNvPr>
        <xdr:cNvSpPr txBox="1"/>
      </xdr:nvSpPr>
      <xdr:spPr>
        <a:xfrm>
          <a:off x="18421427" y="1733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a:extLst>
            <a:ext uri="{FF2B5EF4-FFF2-40B4-BE49-F238E27FC236}">
              <a16:creationId xmlns:a16="http://schemas.microsoft.com/office/drawing/2014/main" id="{00000000-0008-0000-0200-00005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a:extLst>
            <a:ext uri="{FF2B5EF4-FFF2-40B4-BE49-F238E27FC236}">
              <a16:creationId xmlns:a16="http://schemas.microsoft.com/office/drawing/2014/main" id="{00000000-0008-0000-0200-00005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a:extLst>
            <a:ext uri="{FF2B5EF4-FFF2-40B4-BE49-F238E27FC236}">
              <a16:creationId xmlns:a16="http://schemas.microsoft.com/office/drawing/2014/main" id="{00000000-0008-0000-0200-00005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して、庁舎の有形固定資産減価償却率が特に高くなってる。令和元年～２年度に統合庁舎の整備を行ったことで令和２年度の償却率は若干減少に転じたが、本調査の「庁舎」には出張所が含まれており、統合庁舎以外の出張所は合併前の旧町村の庁舎を引き継いだもので特段の更新工事を実施していないことから、減価償却率が高くなる傾向にある。また、市民会館及び図書館も類似団体と比較して有形固定資産減価償却率が高くなっており、これらは今後、順次更新時期を迎えることから、統廃合などの施設再編のさらなる促進を図るとともに、施設を維持する場合には計画的な更新・管理をしていく必要がある。</a:t>
          </a:r>
        </a:p>
        <a:p>
          <a:r>
            <a:rPr kumimoji="1" lang="ja-JP" altLang="en-US" sz="1100">
              <a:latin typeface="ＭＳ Ｐゴシック" panose="020B0600070205080204" pitchFamily="50" charset="-128"/>
              <a:ea typeface="ＭＳ Ｐゴシック" panose="020B0600070205080204" pitchFamily="50" charset="-128"/>
            </a:rPr>
            <a:t>　一人当たり面積については、ほとんどの施設で類似団体平均を上回っており、庁舎のほかに、体育館・プール、福祉施設、図書館で高い値を示している。この要因としては、分析表①でも既述したように、合併前の旧町村毎に整備した公共施設を引き継いだため、類似団体と比べて保有施設数が多い状況にあること、また少子高齢化による人口減少に伴い、施設数に比して人口がさほど多くないことがあげられる。今後の市の財政状況や、人口減少などにより公共施設等の利用需要が変化していくことが予想されること等を鑑みれば、公共施設の保有量は身の丈に合ったものに見直しを進めていく必要がある。将来世代の負担を圧縮するためにも、公共施設再編計画に基づき、施設の統廃合や民間への譲渡など積極的に利用の転換と有効活用を図り、保有量の適正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48,624
47,781
668.64
38,887,528
36,711,101
2,060,328
22,305,160
41,004,028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財政力指数は、類似団体平均を大きく下回っている。その主たる要因は以下のとおりである。</a:t>
          </a:r>
        </a:p>
        <a:p>
          <a:r>
            <a:rPr kumimoji="1" lang="ja-JP" altLang="en-US" sz="900">
              <a:latin typeface="ＭＳ Ｐゴシック" panose="020B0600070205080204" pitchFamily="50" charset="-128"/>
              <a:ea typeface="ＭＳ Ｐゴシック" panose="020B0600070205080204" pitchFamily="50" charset="-128"/>
            </a:rPr>
            <a:t>①基準財政収入額</a:t>
          </a:r>
        </a:p>
        <a:p>
          <a:r>
            <a:rPr kumimoji="1" lang="ja-JP" altLang="en-US" sz="900">
              <a:latin typeface="ＭＳ Ｐゴシック" panose="020B0600070205080204" pitchFamily="50" charset="-128"/>
              <a:ea typeface="ＭＳ Ｐゴシック" panose="020B0600070205080204" pitchFamily="50" charset="-128"/>
            </a:rPr>
            <a:t>・生産年齢人口の減に加えて、令和３年度は新型コロナウイルスの影響を受け、市税収入が減少傾向にある。</a:t>
          </a:r>
        </a:p>
        <a:p>
          <a:r>
            <a:rPr kumimoji="1" lang="ja-JP" altLang="en-US" sz="900">
              <a:latin typeface="ＭＳ Ｐゴシック" panose="020B0600070205080204" pitchFamily="50" charset="-128"/>
              <a:ea typeface="ＭＳ Ｐゴシック" panose="020B0600070205080204" pitchFamily="50" charset="-128"/>
            </a:rPr>
            <a:t>②基準財政需要額</a:t>
          </a:r>
        </a:p>
        <a:p>
          <a:r>
            <a:rPr kumimoji="1" lang="ja-JP" altLang="en-US" sz="900">
              <a:latin typeface="ＭＳ Ｐゴシック" panose="020B0600070205080204" pitchFamily="50" charset="-128"/>
              <a:ea typeface="ＭＳ Ｐゴシック" panose="020B0600070205080204" pitchFamily="50" charset="-128"/>
            </a:rPr>
            <a:t>・「市域が広域であり、人口密度が低いこと」、「人口減少が進んでいること」、「高齢化が進んでいること」などの要因により、道路橋りょう費（市道の面積・延長）、保健衛生費（水道・病院）、下水道費、高齢者保健福祉費、地域振興費等が増加している。</a:t>
          </a:r>
          <a:endParaRPr kumimoji="1" lang="en-US" altLang="ja-JP" sz="900">
            <a:latin typeface="ＭＳ Ｐゴシック" panose="020B0600070205080204" pitchFamily="50" charset="-128"/>
            <a:ea typeface="ＭＳ Ｐゴシック" panose="020B0600070205080204" pitchFamily="50" charset="-128"/>
          </a:endParaRPr>
        </a:p>
        <a:p>
          <a:endParaRPr kumimoji="1" lang="ja-JP" altLang="en-US"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引き続き、「選択と集中」による歳出の徹底した見直しと、人員の適正配置と組織機構の見直し、公共施設の再編に努めながら、喫緊の課題である人口減少対策に係る施策等に取り組む必要がある。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135467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877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115358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115358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157692</xdr:rowOff>
    </xdr:from>
    <xdr:to>
      <xdr:col>15</xdr:col>
      <xdr:colOff>133350</xdr:colOff>
      <xdr:row>39</xdr:row>
      <xdr:rowOff>87842</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98019</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38</xdr:row>
      <xdr:rowOff>137583</xdr:rowOff>
    </xdr:from>
    <xdr:to>
      <xdr:col>11</xdr:col>
      <xdr:colOff>82550</xdr:colOff>
      <xdr:row>39</xdr:row>
      <xdr:rowOff>67733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77910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77910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151994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5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維持補修費及び公債費の増加などにより、類似団体平均を上回っている。前年度から微増となった要因としては、経常経費充当一般財源の増加額及び増加率が、経常一般財源等のそれらを上回ったためである。主な増加項目は以下のとおり</a:t>
          </a:r>
        </a:p>
        <a:p>
          <a:endParaRPr kumimoji="1" lang="ja-JP" altLang="en-US"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（経常経費充当一般財源等）　</a:t>
          </a:r>
        </a:p>
        <a:p>
          <a:r>
            <a:rPr kumimoji="1" lang="ja-JP" altLang="en-US" sz="1050">
              <a:latin typeface="ＭＳ Ｐゴシック" panose="020B0600070205080204" pitchFamily="50" charset="-128"/>
              <a:ea typeface="ＭＳ Ｐゴシック" panose="020B0600070205080204" pitchFamily="50" charset="-128"/>
            </a:rPr>
            <a:t>　・集中的な降雪に伴う維持補修費（除雪経費、スキー場施設設備の修繕経費）の増加</a:t>
          </a:r>
        </a:p>
        <a:p>
          <a:r>
            <a:rPr kumimoji="1" lang="ja-JP" altLang="en-US" sz="1050">
              <a:latin typeface="ＭＳ Ｐゴシック" panose="020B0600070205080204" pitchFamily="50" charset="-128"/>
              <a:ea typeface="ＭＳ Ｐゴシック" panose="020B0600070205080204" pitchFamily="50" charset="-128"/>
            </a:rPr>
            <a:t>　・大口起債の元金償還開始による公債費の増加</a:t>
          </a:r>
        </a:p>
        <a:p>
          <a:r>
            <a:rPr kumimoji="1" lang="ja-JP" altLang="en-US" sz="1050">
              <a:latin typeface="ＭＳ Ｐゴシック" panose="020B0600070205080204" pitchFamily="50" charset="-128"/>
              <a:ea typeface="ＭＳ Ｐゴシック" panose="020B0600070205080204" pitchFamily="50" charset="-128"/>
            </a:rPr>
            <a:t>（経常一般財源等）</a:t>
          </a:r>
        </a:p>
        <a:p>
          <a:r>
            <a:rPr kumimoji="1" lang="ja-JP" altLang="en-US" sz="1050">
              <a:latin typeface="ＭＳ Ｐゴシック" panose="020B0600070205080204" pitchFamily="50" charset="-128"/>
              <a:ea typeface="ＭＳ Ｐゴシック" panose="020B0600070205080204" pitchFamily="50" charset="-128"/>
            </a:rPr>
            <a:t>　・普通交付税の再算定及び追加交付による増加</a:t>
          </a:r>
        </a:p>
        <a:p>
          <a:r>
            <a:rPr kumimoji="1" lang="ja-JP" altLang="en-US" sz="1050">
              <a:latin typeface="ＭＳ Ｐゴシック" panose="020B0600070205080204" pitchFamily="50" charset="-128"/>
              <a:ea typeface="ＭＳ Ｐゴシック" panose="020B0600070205080204" pitchFamily="50" charset="-128"/>
            </a:rPr>
            <a:t>　・上記理由により、臨時財政対策債の発行可能額の一部を発行しなかったことに伴う減少</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4656</xdr:rowOff>
    </xdr:from>
    <xdr:to>
      <xdr:col>23</xdr:col>
      <xdr:colOff>133350</xdr:colOff>
      <xdr:row>65</xdr:row>
      <xdr:rowOff>28787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114890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120244</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5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168063</xdr:rowOff>
    </xdr:from>
    <xdr:to>
      <xdr:col>19</xdr:col>
      <xdr:colOff>133350</xdr:colOff>
      <xdr:row>65</xdr:row>
      <xdr:rowOff>4656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1408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106680</xdr:rowOff>
    </xdr:from>
    <xdr:to>
      <xdr:col>19</xdr:col>
      <xdr:colOff>184150</xdr:colOff>
      <xdr:row>66</xdr:row>
      <xdr:rowOff>36830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130387</xdr:rowOff>
    </xdr:from>
    <xdr:to>
      <xdr:col>15</xdr:col>
      <xdr:colOff>82550</xdr:colOff>
      <xdr:row>64</xdr:row>
      <xdr:rowOff>168063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931737"/>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162983</xdr:rowOff>
    </xdr:from>
    <xdr:to>
      <xdr:col>15</xdr:col>
      <xdr:colOff>133350</xdr:colOff>
      <xdr:row>66</xdr:row>
      <xdr:rowOff>93133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3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77910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130387</xdr:rowOff>
    </xdr:from>
    <xdr:to>
      <xdr:col>11</xdr:col>
      <xdr:colOff>31750</xdr:colOff>
      <xdr:row>64</xdr:row>
      <xdr:rowOff>55456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93173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114723</xdr:rowOff>
    </xdr:from>
    <xdr:to>
      <xdr:col>11</xdr:col>
      <xdr:colOff>82550</xdr:colOff>
      <xdr:row>66</xdr:row>
      <xdr:rowOff>44873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5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29650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130810</xdr:rowOff>
    </xdr:from>
    <xdr:to>
      <xdr:col>7</xdr:col>
      <xdr:colOff>31750</xdr:colOff>
      <xdr:row>66</xdr:row>
      <xdr:rowOff>60960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7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45737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149437</xdr:rowOff>
    </xdr:from>
    <xdr:to>
      <xdr:col>23</xdr:col>
      <xdr:colOff>184150</xdr:colOff>
      <xdr:row>65</xdr:row>
      <xdr:rowOff>79587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121514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09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125306</xdr:rowOff>
    </xdr:from>
    <xdr:to>
      <xdr:col>19</xdr:col>
      <xdr:colOff>184150</xdr:colOff>
      <xdr:row>65</xdr:row>
      <xdr:rowOff>55456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65633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866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117263</xdr:rowOff>
    </xdr:from>
    <xdr:to>
      <xdr:col>15</xdr:col>
      <xdr:colOff>133350</xdr:colOff>
      <xdr:row>65</xdr:row>
      <xdr:rowOff>47413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57590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79587</xdr:rowOff>
    </xdr:from>
    <xdr:to>
      <xdr:col>11</xdr:col>
      <xdr:colOff>82550</xdr:colOff>
      <xdr:row>64</xdr:row>
      <xdr:rowOff>9737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19914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4656</xdr:rowOff>
    </xdr:from>
    <xdr:to>
      <xdr:col>7</xdr:col>
      <xdr:colOff>31750</xdr:colOff>
      <xdr:row>64</xdr:row>
      <xdr:rowOff>106256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116433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7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[217,646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類似団体平均を大きく上回っている主たる要因として、維持補修費の著しい増加（</a:t>
          </a:r>
          <a:r>
            <a:rPr kumimoji="1" lang="en-US" altLang="ja-JP" sz="1050">
              <a:latin typeface="ＭＳ Ｐゴシック" panose="020B0600070205080204" pitchFamily="50" charset="-128"/>
              <a:ea typeface="ＭＳ Ｐゴシック" panose="020B0600070205080204" pitchFamily="50" charset="-128"/>
            </a:rPr>
            <a:t>+165</a:t>
          </a:r>
          <a:r>
            <a:rPr kumimoji="1" lang="ja-JP" altLang="en-US" sz="1050">
              <a:latin typeface="ＭＳ Ｐゴシック" panose="020B0600070205080204" pitchFamily="50" charset="-128"/>
              <a:ea typeface="ＭＳ Ｐゴシック" panose="020B0600070205080204" pitchFamily="50" charset="-128"/>
            </a:rPr>
            <a:t>百万円）が挙げられ、大雪による除雪経費の増加や施設の維持修繕費の増加が影響している。</a:t>
          </a:r>
        </a:p>
        <a:p>
          <a:r>
            <a:rPr kumimoji="1" lang="ja-JP" altLang="en-US" sz="1050">
              <a:latin typeface="ＭＳ Ｐゴシック" panose="020B0600070205080204" pitchFamily="50" charset="-128"/>
              <a:ea typeface="ＭＳ Ｐゴシック" panose="020B0600070205080204" pitchFamily="50" charset="-128"/>
            </a:rPr>
            <a:t>　公共施設の保有数が類似団体と比較して多いことから、管理委託料、維持修繕費が嵩み、物件費及び維持補修費が増加しやすい傾向にある。そのため、公共施設の民間譲渡、統廃合等を進め、人口規模及び財政規模に見合った施設数にする必要がある。</a:t>
          </a:r>
        </a:p>
        <a:p>
          <a:r>
            <a:rPr kumimoji="1" lang="ja-JP" altLang="en-US" sz="1050">
              <a:latin typeface="ＭＳ Ｐゴシック" panose="020B0600070205080204" pitchFamily="50" charset="-128"/>
              <a:ea typeface="ＭＳ Ｐゴシック" panose="020B0600070205080204" pitchFamily="50" charset="-128"/>
            </a:rPr>
            <a:t>　また、人件費については、令和２年度までの「第２次定員適正化計画」に基づく人員削減目標を達成したところであるが、令和３年度から令和</a:t>
          </a:r>
          <a:r>
            <a:rPr kumimoji="1" lang="en-US" altLang="ja-JP" sz="1050">
              <a:latin typeface="ＭＳ Ｐゴシック" panose="020B0600070205080204" pitchFamily="50" charset="-128"/>
              <a:ea typeface="ＭＳ Ｐゴシック" panose="020B0600070205080204" pitchFamily="50" charset="-128"/>
            </a:rPr>
            <a:t>12</a:t>
          </a:r>
          <a:r>
            <a:rPr kumimoji="1" lang="ja-JP" altLang="en-US" sz="1050">
              <a:latin typeface="ＭＳ Ｐゴシック" panose="020B0600070205080204" pitchFamily="50" charset="-128"/>
              <a:ea typeface="ＭＳ Ｐゴシック" panose="020B0600070205080204" pitchFamily="50" charset="-128"/>
            </a:rPr>
            <a:t>年度までの「第３次定員適正化計画」に基づき、さらに１０１人の削減を目標に、計画的に職員配置の見直しを進めていく。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97986</xdr:rowOff>
    </xdr:from>
    <xdr:to>
      <xdr:col>23</xdr:col>
      <xdr:colOff>133350</xdr:colOff>
      <xdr:row>86</xdr:row>
      <xdr:rowOff>2232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671236"/>
          <a:ext cx="838200" cy="7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115848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74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50377</xdr:rowOff>
    </xdr:from>
    <xdr:to>
      <xdr:col>19</xdr:col>
      <xdr:colOff>133350</xdr:colOff>
      <xdr:row>85</xdr:row>
      <xdr:rowOff>97986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452177"/>
          <a:ext cx="889000" cy="21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122879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10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26471</xdr:rowOff>
    </xdr:from>
    <xdr:to>
      <xdr:col>15</xdr:col>
      <xdr:colOff>82550</xdr:colOff>
      <xdr:row>84</xdr:row>
      <xdr:rowOff>50377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428271"/>
          <a:ext cx="889000" cy="2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91281</xdr:rowOff>
    </xdr:from>
    <xdr:to>
      <xdr:col>15</xdr:col>
      <xdr:colOff>133350</xdr:colOff>
      <xdr:row>82</xdr:row>
      <xdr:rowOff>21431</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31608</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74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26471</xdr:rowOff>
    </xdr:from>
    <xdr:to>
      <xdr:col>11</xdr:col>
      <xdr:colOff>31750</xdr:colOff>
      <xdr:row>84</xdr:row>
      <xdr:rowOff>62241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428271"/>
          <a:ext cx="889000" cy="3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63139</xdr:rowOff>
    </xdr:from>
    <xdr:to>
      <xdr:col>11</xdr:col>
      <xdr:colOff>82550</xdr:colOff>
      <xdr:row>81</xdr:row>
      <xdr:rowOff>164739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3466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60950</xdr:rowOff>
    </xdr:from>
    <xdr:to>
      <xdr:col>7</xdr:col>
      <xdr:colOff>31750</xdr:colOff>
      <xdr:row>81</xdr:row>
      <xdr:rowOff>162550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7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122882</xdr:rowOff>
    </xdr:from>
    <xdr:to>
      <xdr:col>23</xdr:col>
      <xdr:colOff>184150</xdr:colOff>
      <xdr:row>86</xdr:row>
      <xdr:rowOff>53032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69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94959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66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47186</xdr:rowOff>
    </xdr:from>
    <xdr:to>
      <xdr:col>19</xdr:col>
      <xdr:colOff>184150</xdr:colOff>
      <xdr:row>85</xdr:row>
      <xdr:rowOff>148786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62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133563</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70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171027</xdr:rowOff>
    </xdr:from>
    <xdr:to>
      <xdr:col>15</xdr:col>
      <xdr:colOff>133350</xdr:colOff>
      <xdr:row>84</xdr:row>
      <xdr:rowOff>101177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85954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48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147121</xdr:rowOff>
    </xdr:from>
    <xdr:to>
      <xdr:col>11</xdr:col>
      <xdr:colOff>82550</xdr:colOff>
      <xdr:row>84</xdr:row>
      <xdr:rowOff>77271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37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62048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46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11441</xdr:rowOff>
    </xdr:from>
    <xdr:to>
      <xdr:col>7</xdr:col>
      <xdr:colOff>31750</xdr:colOff>
      <xdr:row>84</xdr:row>
      <xdr:rowOff>113041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4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97818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49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市町村合併以前からの給与水準及び体系を引き継いでおり、類似団体内でも低い水準となっている。</a:t>
          </a:r>
        </a:p>
        <a:p>
          <a:r>
            <a:rPr kumimoji="1" lang="ja-JP" altLang="en-US" sz="1300">
              <a:latin typeface="ＭＳ Ｐゴシック" panose="020B0600070205080204" pitchFamily="50" charset="-128"/>
              <a:ea typeface="ＭＳ Ｐゴシック" panose="020B0600070205080204" pitchFamily="50" charset="-128"/>
            </a:rPr>
            <a:t>　ラスパイレス指数は、国の給与水準と比較した数値であり、比較対象となっている国と経験年数階層内における職員分布の変動が、近年の指数変動の要因となっている。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今後も引き続き、適正な給与水準を維持するよう努める。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170745</xdr:rowOff>
    </xdr:from>
    <xdr:to>
      <xdr:col>81</xdr:col>
      <xdr:colOff>44450</xdr:colOff>
      <xdr:row>82</xdr:row>
      <xdr:rowOff>170745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2296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170745</xdr:rowOff>
    </xdr:from>
    <xdr:to>
      <xdr:col>77</xdr:col>
      <xdr:colOff>44450</xdr:colOff>
      <xdr:row>83</xdr:row>
      <xdr:rowOff>26105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2296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37693</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26105</xdr:rowOff>
    </xdr:from>
    <xdr:to>
      <xdr:col>72</xdr:col>
      <xdr:colOff>203200</xdr:colOff>
      <xdr:row>83</xdr:row>
      <xdr:rowOff>39511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2564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170745</xdr:rowOff>
    </xdr:from>
    <xdr:to>
      <xdr:col>68</xdr:col>
      <xdr:colOff>152400</xdr:colOff>
      <xdr:row>83</xdr:row>
      <xdr:rowOff>39511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2296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13705</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119945</xdr:rowOff>
    </xdr:from>
    <xdr:to>
      <xdr:col>81</xdr:col>
      <xdr:colOff>95250</xdr:colOff>
      <xdr:row>83</xdr:row>
      <xdr:rowOff>50095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136472</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02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119945</xdr:rowOff>
    </xdr:from>
    <xdr:to>
      <xdr:col>77</xdr:col>
      <xdr:colOff>95250</xdr:colOff>
      <xdr:row>83</xdr:row>
      <xdr:rowOff>50095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60272</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94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146755</xdr:rowOff>
    </xdr:from>
    <xdr:to>
      <xdr:col>73</xdr:col>
      <xdr:colOff>44450</xdr:colOff>
      <xdr:row>83</xdr:row>
      <xdr:rowOff>76905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87082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97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160161</xdr:rowOff>
    </xdr:from>
    <xdr:to>
      <xdr:col>68</xdr:col>
      <xdr:colOff>203200</xdr:colOff>
      <xdr:row>83</xdr:row>
      <xdr:rowOff>90311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100488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119945</xdr:rowOff>
    </xdr:from>
    <xdr:to>
      <xdr:col>64</xdr:col>
      <xdr:colOff>152400</xdr:colOff>
      <xdr:row>83</xdr:row>
      <xdr:rowOff>50095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60272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94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令和２年度：</a:t>
          </a:r>
          <a:r>
            <a:rPr kumimoji="1" lang="en-US" altLang="ja-JP" sz="1100">
              <a:latin typeface="ＭＳ Ｐゴシック" panose="020B0600070205080204" pitchFamily="50" charset="-128"/>
              <a:ea typeface="ＭＳ Ｐゴシック" panose="020B0600070205080204" pitchFamily="50" charset="-128"/>
            </a:rPr>
            <a:t>527</a:t>
          </a:r>
          <a:r>
            <a:rPr kumimoji="1" lang="ja-JP" altLang="en-US" sz="1100">
              <a:latin typeface="ＭＳ Ｐゴシック" panose="020B0600070205080204" pitchFamily="50" charset="-128"/>
              <a:ea typeface="ＭＳ Ｐゴシック" panose="020B0600070205080204" pitchFamily="50" charset="-128"/>
            </a:rPr>
            <a:t>人⇒令和３年度：</a:t>
          </a:r>
          <a:r>
            <a:rPr kumimoji="1" lang="en-US" altLang="ja-JP" sz="1100">
              <a:latin typeface="ＭＳ Ｐゴシック" panose="020B0600070205080204" pitchFamily="50" charset="-128"/>
              <a:ea typeface="ＭＳ Ｐゴシック" panose="020B0600070205080204" pitchFamily="50" charset="-128"/>
            </a:rPr>
            <a:t>520</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人）</a:t>
          </a:r>
        </a:p>
        <a:p>
          <a:r>
            <a:rPr kumimoji="1" lang="ja-JP" altLang="en-US" sz="1100">
              <a:latin typeface="ＭＳ Ｐゴシック" panose="020B0600070205080204" pitchFamily="50" charset="-128"/>
              <a:ea typeface="ＭＳ Ｐゴシック" panose="020B0600070205080204" pitchFamily="50" charset="-128"/>
            </a:rPr>
            <a:t>　市の面積が広大であり、合併前の旧町村ごとに市民センター、保育園等を配置しており類似団体よりも上回っている。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年度からの第２次定員適正化計画で定めた削減目標（令和２年度までの５年間で▲</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人）を達成した。また、令和２年度には分庁舎を統合し、旧町村ごとの市民センター職員数の見直しを行った。さらに、第３次定員適正化計画では、令和２年度以降の</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年間の削減目標（一般行政職員数▲</a:t>
          </a:r>
          <a:r>
            <a:rPr kumimoji="1" lang="en-US" altLang="ja-JP" sz="1100">
              <a:latin typeface="ＭＳ Ｐゴシック" panose="020B0600070205080204" pitchFamily="50" charset="-128"/>
              <a:ea typeface="ＭＳ Ｐゴシック" panose="020B0600070205080204" pitchFamily="50" charset="-128"/>
            </a:rPr>
            <a:t>101</a:t>
          </a:r>
          <a:r>
            <a:rPr kumimoji="1" lang="ja-JP" altLang="en-US" sz="1100">
              <a:latin typeface="ＭＳ Ｐゴシック" panose="020B0600070205080204" pitchFamily="50" charset="-128"/>
              <a:ea typeface="ＭＳ Ｐゴシック" panose="020B0600070205080204" pitchFamily="50" charset="-128"/>
            </a:rPr>
            <a:t>人）を設定しているが、庁舎統合による業務の効率化や行政組織の再編・統合により、計画的に職員配置の適正化を進めていく。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70565</xdr:rowOff>
    </xdr:from>
    <xdr:to>
      <xdr:col>81</xdr:col>
      <xdr:colOff>44450</xdr:colOff>
      <xdr:row>63</xdr:row>
      <xdr:rowOff>97710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871915"/>
          <a:ext cx="838200" cy="2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128843</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1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64532</xdr:rowOff>
    </xdr:from>
    <xdr:to>
      <xdr:col>77</xdr:col>
      <xdr:colOff>44450</xdr:colOff>
      <xdr:row>63</xdr:row>
      <xdr:rowOff>70565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86588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2874</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64532</xdr:rowOff>
    </xdr:from>
    <xdr:to>
      <xdr:col>72</xdr:col>
      <xdr:colOff>203200</xdr:colOff>
      <xdr:row>63</xdr:row>
      <xdr:rowOff>87154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865882"/>
          <a:ext cx="889000" cy="2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66596</xdr:rowOff>
    </xdr:from>
    <xdr:to>
      <xdr:col>73</xdr:col>
      <xdr:colOff>44450</xdr:colOff>
      <xdr:row>60</xdr:row>
      <xdr:rowOff>168196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35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6923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12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84138</xdr:rowOff>
    </xdr:from>
    <xdr:to>
      <xdr:col>68</xdr:col>
      <xdr:colOff>152400</xdr:colOff>
      <xdr:row>63</xdr:row>
      <xdr:rowOff>87154</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885488"/>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53022</xdr:rowOff>
    </xdr:from>
    <xdr:to>
      <xdr:col>68</xdr:col>
      <xdr:colOff>203200</xdr:colOff>
      <xdr:row>60</xdr:row>
      <xdr:rowOff>154622</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4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164799</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10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42466</xdr:rowOff>
    </xdr:from>
    <xdr:to>
      <xdr:col>64</xdr:col>
      <xdr:colOff>152400</xdr:colOff>
      <xdr:row>60</xdr:row>
      <xdr:rowOff>144066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154243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09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46910</xdr:rowOff>
    </xdr:from>
    <xdr:to>
      <xdr:col>81</xdr:col>
      <xdr:colOff>95250</xdr:colOff>
      <xdr:row>63</xdr:row>
      <xdr:rowOff>148510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8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18987</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82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19765</xdr:rowOff>
    </xdr:from>
    <xdr:to>
      <xdr:col>77</xdr:col>
      <xdr:colOff>95250</xdr:colOff>
      <xdr:row>63</xdr:row>
      <xdr:rowOff>121365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82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106142</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907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13732</xdr:rowOff>
    </xdr:from>
    <xdr:to>
      <xdr:col>73</xdr:col>
      <xdr:colOff>44450</xdr:colOff>
      <xdr:row>63</xdr:row>
      <xdr:rowOff>115332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81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100109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901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36354</xdr:rowOff>
    </xdr:from>
    <xdr:to>
      <xdr:col>68</xdr:col>
      <xdr:colOff>203200</xdr:colOff>
      <xdr:row>63</xdr:row>
      <xdr:rowOff>137954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83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122731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924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33338</xdr:rowOff>
    </xdr:from>
    <xdr:to>
      <xdr:col>64</xdr:col>
      <xdr:colOff>152400</xdr:colOff>
      <xdr:row>63</xdr:row>
      <xdr:rowOff>134938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8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119715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92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年度まで前年度決算剰余金等を活用しながら、既発債の繰上償還を積極的に実施したため、実質公債費比率は低い値で推移しており、地方債の許可基準となる</a:t>
          </a:r>
          <a:r>
            <a:rPr kumimoji="1" lang="en-US" altLang="ja-JP" sz="1100">
              <a:latin typeface="ＭＳ Ｐゴシック" panose="020B0600070205080204" pitchFamily="50" charset="-128"/>
              <a:ea typeface="ＭＳ Ｐゴシック" panose="020B0600070205080204" pitchFamily="50" charset="-128"/>
            </a:rPr>
            <a:t>18.0</a:t>
          </a:r>
          <a:r>
            <a:rPr kumimoji="1" lang="ja-JP" altLang="en-US" sz="1100">
              <a:latin typeface="ＭＳ Ｐゴシック" panose="020B0600070205080204" pitchFamily="50" charset="-128"/>
              <a:ea typeface="ＭＳ Ｐゴシック" panose="020B0600070205080204" pitchFamily="50" charset="-128"/>
            </a:rPr>
            <a:t>％以下を大きく下回っている。</a:t>
          </a:r>
        </a:p>
        <a:p>
          <a:r>
            <a:rPr kumimoji="1" lang="ja-JP" altLang="en-US" sz="1100">
              <a:latin typeface="ＭＳ Ｐゴシック" panose="020B0600070205080204" pitchFamily="50" charset="-128"/>
              <a:ea typeface="ＭＳ Ｐゴシック" panose="020B0600070205080204" pitchFamily="50" charset="-128"/>
            </a:rPr>
            <a:t>　ただし、財政運営上の方針により、令和元年度以降は繰上償還を実施していない（今後の一般財源の不足を見据え、純繰越金の使途を基金積立に変更した。）ため、今後の実質公債費比率は上昇傾向が見込まれる。</a:t>
          </a:r>
        </a:p>
        <a:p>
          <a:r>
            <a:rPr kumimoji="1" lang="ja-JP" altLang="en-US" sz="1100">
              <a:latin typeface="ＭＳ Ｐゴシック" panose="020B0600070205080204" pitchFamily="50" charset="-128"/>
              <a:ea typeface="ＭＳ Ｐゴシック" panose="020B0600070205080204" pitchFamily="50" charset="-128"/>
            </a:rPr>
            <a:t>　また、令和２年度以降は合併特例債が発行できず、その分を交付税措置率の低い地方債に振り替えていることや、過去の大型建設事業に係る元金償還の開始により、中期的な実質公債費比率は、</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％まで増加する見通しである。</a:t>
          </a:r>
        </a:p>
        <a:p>
          <a:r>
            <a:rPr kumimoji="1" lang="ja-JP" altLang="en-US" sz="1100">
              <a:latin typeface="ＭＳ Ｐゴシック" panose="020B0600070205080204" pitchFamily="50" charset="-128"/>
              <a:ea typeface="ＭＳ Ｐゴシック" panose="020B0600070205080204" pitchFamily="50" charset="-128"/>
            </a:rPr>
            <a:t>　今後も適切な水準を維持するためには、地方債発行規模の適切な圧縮が必要であると考える。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159657</xdr:rowOff>
    </xdr:from>
    <xdr:to>
      <xdr:col>81</xdr:col>
      <xdr:colOff>44450</xdr:colOff>
      <xdr:row>39</xdr:row>
      <xdr:rowOff>57150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179800" y="667475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140201</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9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102205</xdr:rowOff>
    </xdr:from>
    <xdr:to>
      <xdr:col>77</xdr:col>
      <xdr:colOff>44450</xdr:colOff>
      <xdr:row>38</xdr:row>
      <xdr:rowOff>159657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5290800" y="661730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117522</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33262</xdr:rowOff>
    </xdr:from>
    <xdr:to>
      <xdr:col>72</xdr:col>
      <xdr:colOff>203200</xdr:colOff>
      <xdr:row>38</xdr:row>
      <xdr:rowOff>102205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4401800" y="654836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33262</xdr:rowOff>
    </xdr:from>
    <xdr:to>
      <xdr:col>68</xdr:col>
      <xdr:colOff>152400</xdr:colOff>
      <xdr:row>38</xdr:row>
      <xdr:rowOff>56243</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65483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7257</xdr:rowOff>
    </xdr:from>
    <xdr:to>
      <xdr:col>68</xdr:col>
      <xdr:colOff>203200</xdr:colOff>
      <xdr:row>40</xdr:row>
      <xdr:rowOff>108857</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93634</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41728</xdr:rowOff>
    </xdr:from>
    <xdr:to>
      <xdr:col>64</xdr:col>
      <xdr:colOff>152400</xdr:colOff>
      <xdr:row>40</xdr:row>
      <xdr:rowOff>143328</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128105</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108857</xdr:rowOff>
    </xdr:from>
    <xdr:to>
      <xdr:col>77</xdr:col>
      <xdr:colOff>95250</xdr:colOff>
      <xdr:row>39</xdr:row>
      <xdr:rowOff>39007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49184</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639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51405</xdr:rowOff>
    </xdr:from>
    <xdr:to>
      <xdr:col>73</xdr:col>
      <xdr:colOff>44450</xdr:colOff>
      <xdr:row>38</xdr:row>
      <xdr:rowOff>153005</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65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163182</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633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153912</xdr:rowOff>
    </xdr:from>
    <xdr:to>
      <xdr:col>68</xdr:col>
      <xdr:colOff>203200</xdr:colOff>
      <xdr:row>38</xdr:row>
      <xdr:rowOff>84062</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94239</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626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5443</xdr:rowOff>
    </xdr:from>
    <xdr:to>
      <xdr:col>64</xdr:col>
      <xdr:colOff>152400</xdr:colOff>
      <xdr:row>38</xdr:row>
      <xdr:rowOff>107043</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117220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平成</a:t>
          </a:r>
          <a:r>
            <a:rPr kumimoji="1" lang="en-US" altLang="ja-JP" sz="900">
              <a:latin typeface="ＭＳ Ｐゴシック" panose="020B0600070205080204" pitchFamily="50" charset="-128"/>
              <a:ea typeface="ＭＳ Ｐゴシック" panose="020B0600070205080204" pitchFamily="50" charset="-128"/>
            </a:rPr>
            <a:t>24</a:t>
          </a:r>
          <a:r>
            <a:rPr kumimoji="1" lang="ja-JP" altLang="en-US" sz="900">
              <a:latin typeface="ＭＳ Ｐゴシック" panose="020B0600070205080204" pitchFamily="50" charset="-128"/>
              <a:ea typeface="ＭＳ Ｐゴシック" panose="020B0600070205080204" pitchFamily="50" charset="-128"/>
            </a:rPr>
            <a:t>年度から継続して将来負担は生じていない。主たる要因は、「①繰上償還を積極的に実施し、起債残額の圧縮に努めてきたこと」、「②合併特例債、辺地対策事業債、過疎対策事業債等の交付税措置率の高い地方債を多く活用しており、交付税で措置される見込額が大きいこと」及び「③基金積立を適切に継続した結果、地方債の償還に充当可能な基金を確保できていること」の</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点が挙げられる。</a:t>
          </a:r>
        </a:p>
        <a:p>
          <a:r>
            <a:rPr kumimoji="1" lang="ja-JP" altLang="en-US" sz="900">
              <a:latin typeface="ＭＳ Ｐゴシック" panose="020B0600070205080204" pitchFamily="50" charset="-128"/>
              <a:ea typeface="ＭＳ Ｐゴシック" panose="020B0600070205080204" pitchFamily="50" charset="-128"/>
            </a:rPr>
            <a:t>　しかし、令和２年度以降は、合併特例債の発行期間終了に伴い、交付税措置率の低い地方債へシフトせざるを得ない状況である。また、中長期的には、人口減に伴う市税・普通交付税の減少、各種インフラの維持管理経費の増加が見込まれ、今以上に基金の取崩しが増加し、充当可能基金残高が減少していく見通しである。</a:t>
          </a:r>
        </a:p>
        <a:p>
          <a:r>
            <a:rPr kumimoji="1" lang="ja-JP" altLang="en-US" sz="900">
              <a:latin typeface="ＭＳ Ｐゴシック" panose="020B0600070205080204" pitchFamily="50" charset="-128"/>
              <a:ea typeface="ＭＳ Ｐゴシック" panose="020B0600070205080204" pitchFamily="50" charset="-128"/>
            </a:rPr>
            <a:t>　したがって、将来負担を発生させないためには、継続的な地方債の発行額の抑制、財源確保・予算規模の見直しを適切に行う必要がある。</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72693</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644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2762</xdr:rowOff>
    </xdr:from>
    <xdr:to>
      <xdr:col>77</xdr:col>
      <xdr:colOff>95250</xdr:colOff>
      <xdr:row>16</xdr:row>
      <xdr:rowOff>104362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114539</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5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103029</xdr:rowOff>
    </xdr:from>
    <xdr:to>
      <xdr:col>73</xdr:col>
      <xdr:colOff>44450</xdr:colOff>
      <xdr:row>16</xdr:row>
      <xdr:rowOff>33179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67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43356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443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101822</xdr:rowOff>
    </xdr:from>
    <xdr:to>
      <xdr:col>68</xdr:col>
      <xdr:colOff>203200</xdr:colOff>
      <xdr:row>16</xdr:row>
      <xdr:rowOff>31972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42149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44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138017</xdr:rowOff>
    </xdr:from>
    <xdr:to>
      <xdr:col>64</xdr:col>
      <xdr:colOff>152400</xdr:colOff>
      <xdr:row>16</xdr:row>
      <xdr:rowOff>68167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70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78344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478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130968</xdr:colOff>
      <xdr:row>26</xdr:row>
      <xdr:rowOff>33341</xdr:rowOff>
    </xdr:from>
    <xdr:ext cx="9099176" cy="425758"/>
    <xdr:sp macro="" textlink="">
      <xdr:nvSpPr>
        <xdr:cNvPr id="461" name="テキスト ボックス 460">
          <a:extLst>
            <a:ext uri="{FF2B5EF4-FFF2-40B4-BE49-F238E27FC236}">
              <a16:creationId xmlns:a16="http://schemas.microsoft.com/office/drawing/2014/main" id="{B7833EC5-7802-49C9-93AF-5F55205E114C}"/>
            </a:ext>
          </a:extLst>
        </xdr:cNvPr>
        <xdr:cNvSpPr txBox="1"/>
      </xdr:nvSpPr>
      <xdr:spPr>
        <a:xfrm>
          <a:off x="773906" y="4367216"/>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48,624
47,781
668.64
38,887,528
36,711,101
2,060,328
22,305,160
41,004,028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人件費に係る経常収支比率は、合併前の旧町村の給与水準及び体系を引き継いだ影響もあり、類似団体・全国平均に比べて低い状態が続いている。</a:t>
          </a:r>
        </a:p>
        <a:p>
          <a:r>
            <a:rPr kumimoji="1" lang="ja-JP" altLang="en-US" sz="1100">
              <a:latin typeface="ＭＳ Ｐゴシック" panose="020B0600070205080204" pitchFamily="50" charset="-128"/>
              <a:ea typeface="ＭＳ Ｐゴシック" panose="020B0600070205080204" pitchFamily="50" charset="-128"/>
            </a:rPr>
            <a:t>　職員数は、旧町村単位に設置している市民センター及び保育園に職員を配置しているため、類似団体に比して多い。しかし、定員適正化計画に沿った職員数の見直しや、統合庁舎への移行及び</a:t>
          </a:r>
          <a:r>
            <a:rPr kumimoji="1" lang="en-US" altLang="ja-JP" sz="1100">
              <a:latin typeface="ＭＳ Ｐゴシック" panose="020B0600070205080204" pitchFamily="50" charset="-128"/>
              <a:ea typeface="ＭＳ Ｐゴシック" panose="020B0600070205080204" pitchFamily="50" charset="-128"/>
            </a:rPr>
            <a:t>RPA</a:t>
          </a:r>
          <a:r>
            <a:rPr kumimoji="1" lang="ja-JP" altLang="en-US" sz="1100">
              <a:latin typeface="ＭＳ Ｐゴシック" panose="020B0600070205080204" pitchFamily="50" charset="-128"/>
              <a:ea typeface="ＭＳ Ｐゴシック" panose="020B0600070205080204" pitchFamily="50" charset="-128"/>
            </a:rPr>
            <a:t>導入による業務効率化を進めており、適正な水準となるように努めている。</a:t>
          </a:r>
        </a:p>
        <a:p>
          <a:r>
            <a:rPr kumimoji="1" lang="ja-JP" altLang="en-US" sz="1100">
              <a:latin typeface="ＭＳ Ｐゴシック" panose="020B0600070205080204" pitchFamily="50" charset="-128"/>
              <a:ea typeface="ＭＳ Ｐゴシック" panose="020B0600070205080204" pitchFamily="50" charset="-128"/>
            </a:rPr>
            <a:t>　一方、給与費は、初任給、昇給等を国に準じており、ラスパイレス指数も類似団体平均より低くなっていることから、適正な水準であると考える。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118836</xdr:rowOff>
    </xdr:from>
    <xdr:to>
      <xdr:col>24</xdr:col>
      <xdr:colOff>25400</xdr:colOff>
      <xdr:row>36</xdr:row>
      <xdr:rowOff>23586</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119586"/>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99984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443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137886</xdr:rowOff>
    </xdr:from>
    <xdr:to>
      <xdr:col>19</xdr:col>
      <xdr:colOff>187325</xdr:colOff>
      <xdr:row>36</xdr:row>
      <xdr:rowOff>23586</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96718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151692</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137886</xdr:rowOff>
    </xdr:from>
    <xdr:to>
      <xdr:col>15</xdr:col>
      <xdr:colOff>98425</xdr:colOff>
      <xdr:row>34</xdr:row>
      <xdr:rowOff>170543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59671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40822</xdr:rowOff>
    </xdr:from>
    <xdr:to>
      <xdr:col>15</xdr:col>
      <xdr:colOff>149225</xdr:colOff>
      <xdr:row>37</xdr:row>
      <xdr:rowOff>142422</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127199</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137886</xdr:rowOff>
    </xdr:from>
    <xdr:to>
      <xdr:col>11</xdr:col>
      <xdr:colOff>9525</xdr:colOff>
      <xdr:row>34</xdr:row>
      <xdr:rowOff>170543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9671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40822</xdr:rowOff>
    </xdr:from>
    <xdr:to>
      <xdr:col>11</xdr:col>
      <xdr:colOff>60325</xdr:colOff>
      <xdr:row>37</xdr:row>
      <xdr:rowOff>142422</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127199</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40822</xdr:rowOff>
    </xdr:from>
    <xdr:to>
      <xdr:col>6</xdr:col>
      <xdr:colOff>171450</xdr:colOff>
      <xdr:row>37</xdr:row>
      <xdr:rowOff>142422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127199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68036</xdr:rowOff>
    </xdr:from>
    <xdr:to>
      <xdr:col>24</xdr:col>
      <xdr:colOff>76200</xdr:colOff>
      <xdr:row>35</xdr:row>
      <xdr:rowOff>169636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84563</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144236</xdr:rowOff>
    </xdr:from>
    <xdr:to>
      <xdr:col>20</xdr:col>
      <xdr:colOff>38100</xdr:colOff>
      <xdr:row>36</xdr:row>
      <xdr:rowOff>74386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84563</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91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87086</xdr:rowOff>
    </xdr:from>
    <xdr:to>
      <xdr:col>15</xdr:col>
      <xdr:colOff>149225</xdr:colOff>
      <xdr:row>35</xdr:row>
      <xdr:rowOff>17236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27413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68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119743</xdr:rowOff>
    </xdr:from>
    <xdr:to>
      <xdr:col>11</xdr:col>
      <xdr:colOff>60325</xdr:colOff>
      <xdr:row>35</xdr:row>
      <xdr:rowOff>49893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60070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87086</xdr:rowOff>
    </xdr:from>
    <xdr:to>
      <xdr:col>6</xdr:col>
      <xdr:colOff>171450</xdr:colOff>
      <xdr:row>35</xdr:row>
      <xdr:rowOff>17236</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27413</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68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旧町村時代に設置した公共施設を引き継いでおり、類似団体と比較しても施設保有数が多く、それらに係る維持管理費が嵩んでいる。このため、財政計画ローリングに基づく計画的な事業の執行、事業精査による事業費抑制に努めてきた。結果として、経常経費に係る物件費は、類似団体の平均を下回る状態が続いている。</a:t>
          </a:r>
        </a:p>
        <a:p>
          <a:r>
            <a:rPr kumimoji="1" lang="ja-JP" altLang="en-US" sz="1200">
              <a:latin typeface="ＭＳ Ｐゴシック" panose="020B0600070205080204" pitchFamily="50" charset="-128"/>
              <a:ea typeface="ＭＳ Ｐゴシック" panose="020B0600070205080204" pitchFamily="50" charset="-128"/>
            </a:rPr>
            <a:t>　経常的な物件費の縮減には施設再編が不可欠なため、公共施設再編計画に基づく民間譲渡や統廃合により、財政規模に適した施設数へと見直しを進めていく必要がある。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27940</xdr:rowOff>
    </xdr:from>
    <xdr:to>
      <xdr:col>82</xdr:col>
      <xdr:colOff>107950</xdr:colOff>
      <xdr:row>16</xdr:row>
      <xdr:rowOff>43180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711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43180</xdr:rowOff>
    </xdr:from>
    <xdr:to>
      <xdr:col>78</xdr:col>
      <xdr:colOff>69850</xdr:colOff>
      <xdr:row>16</xdr:row>
      <xdr:rowOff>149860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7863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17</xdr:row>
      <xdr:rowOff>8890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893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63517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8890</xdr:rowOff>
    </xdr:from>
    <xdr:to>
      <xdr:col>69</xdr:col>
      <xdr:colOff>92075</xdr:colOff>
      <xdr:row>17</xdr:row>
      <xdr:rowOff>92710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9235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33037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17797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165117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163830</xdr:rowOff>
    </xdr:from>
    <xdr:to>
      <xdr:col>78</xdr:col>
      <xdr:colOff>120650</xdr:colOff>
      <xdr:row>16</xdr:row>
      <xdr:rowOff>93980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104157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99060</xdr:rowOff>
    </xdr:from>
    <xdr:to>
      <xdr:col>74</xdr:col>
      <xdr:colOff>31750</xdr:colOff>
      <xdr:row>17</xdr:row>
      <xdr:rowOff>29210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129540</xdr:rowOff>
    </xdr:from>
    <xdr:to>
      <xdr:col>69</xdr:col>
      <xdr:colOff>142875</xdr:colOff>
      <xdr:row>17</xdr:row>
      <xdr:rowOff>59690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69867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153687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例年と同様に、児童福祉費及び生活保護費が類似団体平均に比べて低いため、扶助費に係る経常収支比率が低くなっている。また、令和２年度に引き続き、新型コロナウイルス対策事業費が増嵩し、臨時経費の割合が高くなった分、経常経費の割合が低くなったことも影響している。</a:t>
          </a:r>
        </a:p>
        <a:p>
          <a:r>
            <a:rPr kumimoji="1" lang="ja-JP" altLang="en-US" sz="1100">
              <a:latin typeface="ＭＳ Ｐゴシック" panose="020B0600070205080204" pitchFamily="50" charset="-128"/>
              <a:ea typeface="ＭＳ Ｐゴシック" panose="020B0600070205080204" pitchFamily="50" charset="-128"/>
            </a:rPr>
            <a:t>　近年は、自立支援給付事業費（障害福祉サービスの給付）の増加が続いており、この比率は、中・長期的に上昇することが見込まれる。</a:t>
          </a:r>
        </a:p>
        <a:p>
          <a:r>
            <a:rPr kumimoji="1" lang="ja-JP" altLang="en-US" sz="1100">
              <a:latin typeface="ＭＳ Ｐゴシック" panose="020B0600070205080204" pitchFamily="50" charset="-128"/>
              <a:ea typeface="ＭＳ Ｐゴシック" panose="020B0600070205080204" pitchFamily="50" charset="-128"/>
            </a:rPr>
            <a:t>　経常的な扶助費は、削減が困難なものが多いため、その他の経費で歳出の抑制を図り、一般財源の確保に努める必要がある。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120650</xdr:rowOff>
    </xdr:from>
    <xdr:to>
      <xdr:col>24</xdr:col>
      <xdr:colOff>25400</xdr:colOff>
      <xdr:row>53</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207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55</xdr:row>
      <xdr:rowOff>19050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2329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139700</xdr:rowOff>
    </xdr:from>
    <xdr:to>
      <xdr:col>15</xdr:col>
      <xdr:colOff>98425</xdr:colOff>
      <xdr:row>55</xdr:row>
      <xdr:rowOff>19050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398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114300</xdr:rowOff>
    </xdr:from>
    <xdr:to>
      <xdr:col>15</xdr:col>
      <xdr:colOff>149225</xdr:colOff>
      <xdr:row>59</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139700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385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50800</xdr:rowOff>
    </xdr:from>
    <xdr:to>
      <xdr:col>6</xdr:col>
      <xdr:colOff>171450</xdr:colOff>
      <xdr:row>58</xdr:row>
      <xdr:rowOff>152400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137177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69850</xdr:rowOff>
    </xdr:from>
    <xdr:to>
      <xdr:col>24</xdr:col>
      <xdr:colOff>76200</xdr:colOff>
      <xdr:row>54</xdr:row>
      <xdr:rowOff>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95250</xdr:rowOff>
    </xdr:from>
    <xdr:to>
      <xdr:col>20</xdr:col>
      <xdr:colOff>38100</xdr:colOff>
      <xdr:row>54</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35577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139700</xdr:rowOff>
    </xdr:from>
    <xdr:to>
      <xdr:col>15</xdr:col>
      <xdr:colOff>149225</xdr:colOff>
      <xdr:row>55</xdr:row>
      <xdr:rowOff>69850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88900</xdr:rowOff>
    </xdr:from>
    <xdr:to>
      <xdr:col>11</xdr:col>
      <xdr:colOff>60325</xdr:colOff>
      <xdr:row>55</xdr:row>
      <xdr:rowOff>19050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29227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その他に係る経常収支比率が類似団体平均を上回り、前年度から</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上昇している主な要因として、大雪による除雪経費の増加（</a:t>
          </a:r>
          <a:r>
            <a:rPr kumimoji="1" lang="en-US" altLang="ja-JP" sz="1200">
              <a:latin typeface="ＭＳ Ｐゴシック" panose="020B0600070205080204" pitchFamily="50" charset="-128"/>
              <a:ea typeface="ＭＳ Ｐゴシック" panose="020B0600070205080204" pitchFamily="50" charset="-128"/>
            </a:rPr>
            <a:t>+182</a:t>
          </a:r>
          <a:r>
            <a:rPr kumimoji="1" lang="ja-JP" altLang="en-US" sz="1200">
              <a:latin typeface="ＭＳ Ｐゴシック" panose="020B0600070205080204" pitchFamily="50" charset="-128"/>
              <a:ea typeface="ＭＳ Ｐゴシック" panose="020B0600070205080204" pitchFamily="50" charset="-128"/>
            </a:rPr>
            <a:t>百万円）、市内スキー場施設設備の修繕（</a:t>
          </a:r>
          <a:r>
            <a:rPr kumimoji="1" lang="en-US" altLang="ja-JP" sz="1200">
              <a:latin typeface="ＭＳ Ｐゴシック" panose="020B0600070205080204" pitchFamily="50" charset="-128"/>
              <a:ea typeface="ＭＳ Ｐゴシック" panose="020B0600070205080204" pitchFamily="50" charset="-128"/>
            </a:rPr>
            <a:t>+85</a:t>
          </a:r>
          <a:r>
            <a:rPr kumimoji="1" lang="ja-JP" altLang="en-US" sz="1200">
              <a:latin typeface="ＭＳ Ｐゴシック" panose="020B0600070205080204" pitchFamily="50" charset="-128"/>
              <a:ea typeface="ＭＳ Ｐゴシック" panose="020B0600070205080204" pitchFamily="50" charset="-128"/>
            </a:rPr>
            <a:t>百万円）が挙げられる。</a:t>
          </a:r>
        </a:p>
        <a:p>
          <a:r>
            <a:rPr kumimoji="1" lang="ja-JP" altLang="en-US" sz="1200">
              <a:latin typeface="ＭＳ Ｐゴシック" panose="020B0600070205080204" pitchFamily="50" charset="-128"/>
              <a:ea typeface="ＭＳ Ｐゴシック" panose="020B0600070205080204" pitchFamily="50" charset="-128"/>
            </a:rPr>
            <a:t>　なお、その他の項目は、維持補修費（除雪経費が含まれる。）が大部分を占めており、類似団体平均に比べて経費が嵩んでいる傾向にある。道路・橋りょうのほか、公共施設の老朽化等により、維持補修費が今後も増加することが見込まれるため、計画的な修繕、事業精査、そして公共施設の再編に努める必要があ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119380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139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8907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56</xdr:row>
      <xdr:rowOff>12700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568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138430</xdr:rowOff>
    </xdr:from>
    <xdr:to>
      <xdr:col>73</xdr:col>
      <xdr:colOff>180975</xdr:colOff>
      <xdr:row>55</xdr:row>
      <xdr:rowOff>138430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568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6367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138430</xdr:rowOff>
    </xdr:from>
    <xdr:to>
      <xdr:col>69</xdr:col>
      <xdr:colOff>92075</xdr:colOff>
      <xdr:row>56</xdr:row>
      <xdr:rowOff>66040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5681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40657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4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87630</xdr:rowOff>
    </xdr:from>
    <xdr:to>
      <xdr:col>69</xdr:col>
      <xdr:colOff>142875</xdr:colOff>
      <xdr:row>56</xdr:row>
      <xdr:rowOff>17780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27957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xdr:rowOff>
    </xdr:from>
    <xdr:to>
      <xdr:col>65</xdr:col>
      <xdr:colOff>53975</xdr:colOff>
      <xdr:row>56</xdr:row>
      <xdr:rowOff>116840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127017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補助費等に係る経常収支比率は、類似団体平均に比べて高い状態が続いている。このうち、公営企業会計に対する繰出金（病院事業会計及び下水道事業会計）、一部事務組合等への分担金（主に常備消防費及び清掃費）が大きなウエイトを占めており、毎年同様の傾向となっている。</a:t>
          </a:r>
        </a:p>
        <a:p>
          <a:r>
            <a:rPr kumimoji="1" lang="ja-JP" altLang="en-US" sz="1200">
              <a:latin typeface="ＭＳ Ｐゴシック" panose="020B0600070205080204" pitchFamily="50" charset="-128"/>
              <a:ea typeface="ＭＳ Ｐゴシック" panose="020B0600070205080204" pitchFamily="50" charset="-128"/>
            </a:rPr>
            <a:t>　分担金については削減が困難なものが多い。そのため、公営企業において、経営健全化計画に基づく収支の改善を図り、公営企業会計に対する基準外繰出金の圧縮を進める必要がある。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62992</xdr:rowOff>
    </xdr:from>
    <xdr:to>
      <xdr:col>82</xdr:col>
      <xdr:colOff>107950</xdr:colOff>
      <xdr:row>38</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5780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81280</xdr:rowOff>
    </xdr:from>
    <xdr:to>
      <xdr:col>78</xdr:col>
      <xdr:colOff>69850</xdr:colOff>
      <xdr:row>38</xdr:row>
      <xdr:rowOff>81280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596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26416</xdr:rowOff>
    </xdr:from>
    <xdr:to>
      <xdr:col>73</xdr:col>
      <xdr:colOff>180975</xdr:colOff>
      <xdr:row>38</xdr:row>
      <xdr:rowOff>81280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5415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17272</xdr:rowOff>
    </xdr:from>
    <xdr:to>
      <xdr:col>69</xdr:col>
      <xdr:colOff>92075</xdr:colOff>
      <xdr:row>38</xdr:row>
      <xdr:rowOff>26416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5323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12192</xdr:rowOff>
    </xdr:from>
    <xdr:to>
      <xdr:col>82</xdr:col>
      <xdr:colOff>158750</xdr:colOff>
      <xdr:row>38</xdr:row>
      <xdr:rowOff>113792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155719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30480</xdr:rowOff>
    </xdr:from>
    <xdr:to>
      <xdr:col>78</xdr:col>
      <xdr:colOff>120650</xdr:colOff>
      <xdr:row>38</xdr:row>
      <xdr:rowOff>132080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30480</xdr:rowOff>
    </xdr:from>
    <xdr:to>
      <xdr:col>74</xdr:col>
      <xdr:colOff>31750</xdr:colOff>
      <xdr:row>38</xdr:row>
      <xdr:rowOff>132080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116857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147066</xdr:rowOff>
    </xdr:from>
    <xdr:to>
      <xdr:col>69</xdr:col>
      <xdr:colOff>142875</xdr:colOff>
      <xdr:row>38</xdr:row>
      <xdr:rowOff>77215</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61993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137922</xdr:rowOff>
    </xdr:from>
    <xdr:to>
      <xdr:col>65</xdr:col>
      <xdr:colOff>53975</xdr:colOff>
      <xdr:row>38</xdr:row>
      <xdr:rowOff>68072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52849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公債費に係る経常収支比率は、合併特例債や過疎対策事業債を活用して実施した大型建設事業に係る償還額が嵩んでいるため、類似団体平均よりも高い状況が続いている。</a:t>
          </a:r>
        </a:p>
        <a:p>
          <a:r>
            <a:rPr kumimoji="1" lang="ja-JP" altLang="en-US" sz="1100">
              <a:latin typeface="ＭＳ Ｐゴシック" panose="020B0600070205080204" pitchFamily="50" charset="-128"/>
              <a:ea typeface="ＭＳ Ｐゴシック" panose="020B0600070205080204" pitchFamily="50" charset="-128"/>
            </a:rPr>
            <a:t>　公共施設の再編を進めていることから、新たな公共施設及びインフラの整備は減少傾向である。しかし、小・中学校の改修等が今後も計画的に予定されているため、この比率が急速に低下することはないと考えられる。</a:t>
          </a:r>
        </a:p>
        <a:p>
          <a:r>
            <a:rPr kumimoji="1" lang="ja-JP" altLang="en-US" sz="1100">
              <a:latin typeface="ＭＳ Ｐゴシック" panose="020B0600070205080204" pitchFamily="50" charset="-128"/>
              <a:ea typeface="ＭＳ Ｐゴシック" panose="020B0600070205080204" pitchFamily="50" charset="-128"/>
            </a:rPr>
            <a:t>　実質公債費比率に注視しながら、地方債充当事業の精査や地方債発行額の抑制に努めるとともに、場合によっては、可能な範囲での繰上償還の再開も検討する必要がある。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35561</xdr:rowOff>
    </xdr:from>
    <xdr:to>
      <xdr:col>24</xdr:col>
      <xdr:colOff>25400</xdr:colOff>
      <xdr:row>80</xdr:row>
      <xdr:rowOff>66039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7515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168911</xdr:rowOff>
    </xdr:from>
    <xdr:to>
      <xdr:col>19</xdr:col>
      <xdr:colOff>187325</xdr:colOff>
      <xdr:row>80</xdr:row>
      <xdr:rowOff>35561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7134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127016</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39370</xdr:rowOff>
    </xdr:from>
    <xdr:to>
      <xdr:col>15</xdr:col>
      <xdr:colOff>98425</xdr:colOff>
      <xdr:row>79</xdr:row>
      <xdr:rowOff>168911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583920"/>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165100</xdr:rowOff>
    </xdr:from>
    <xdr:to>
      <xdr:col>11</xdr:col>
      <xdr:colOff>9525</xdr:colOff>
      <xdr:row>79</xdr:row>
      <xdr:rowOff>39370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538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80011</xdr:rowOff>
    </xdr:from>
    <xdr:to>
      <xdr:col>11</xdr:col>
      <xdr:colOff>60325</xdr:colOff>
      <xdr:row>78</xdr:row>
      <xdr:rowOff>10161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20338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102870</xdr:rowOff>
    </xdr:from>
    <xdr:to>
      <xdr:col>6</xdr:col>
      <xdr:colOff>171450</xdr:colOff>
      <xdr:row>78</xdr:row>
      <xdr:rowOff>33020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43197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15239</xdr:rowOff>
    </xdr:from>
    <xdr:to>
      <xdr:col>24</xdr:col>
      <xdr:colOff>76200</xdr:colOff>
      <xdr:row>80</xdr:row>
      <xdr:rowOff>116839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158766</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156211</xdr:rowOff>
    </xdr:from>
    <xdr:to>
      <xdr:col>20</xdr:col>
      <xdr:colOff>38100</xdr:colOff>
      <xdr:row>80</xdr:row>
      <xdr:rowOff>86361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71138</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78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118111</xdr:rowOff>
    </xdr:from>
    <xdr:to>
      <xdr:col>15</xdr:col>
      <xdr:colOff>149225</xdr:colOff>
      <xdr:row>80</xdr:row>
      <xdr:rowOff>48261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33038</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160020</xdr:rowOff>
    </xdr:from>
    <xdr:to>
      <xdr:col>11</xdr:col>
      <xdr:colOff>60325</xdr:colOff>
      <xdr:row>79</xdr:row>
      <xdr:rowOff>90170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74947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114300</xdr:rowOff>
    </xdr:from>
    <xdr:to>
      <xdr:col>6</xdr:col>
      <xdr:colOff>171450</xdr:colOff>
      <xdr:row>79</xdr:row>
      <xdr:rowOff>44450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29227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公債費以外に係る経常収支比率については、類似団体平均を下回る状態が続いている。</a:t>
          </a:r>
        </a:p>
        <a:p>
          <a:r>
            <a:rPr kumimoji="1" lang="ja-JP" altLang="en-US" sz="1200">
              <a:latin typeface="ＭＳ Ｐゴシック" panose="020B0600070205080204" pitchFamily="50" charset="-128"/>
              <a:ea typeface="ＭＳ Ｐゴシック" panose="020B0600070205080204" pitchFamily="50" charset="-128"/>
            </a:rPr>
            <a:t>　ただし、補助費等については、類似団体平均よりも高くなっているため、公営企業への基準外繰出金の圧縮のほか、市特有の事情を考慮する必要性が薄いものを積極的に見直し、改善を図る必要がある。</a:t>
          </a:r>
        </a:p>
        <a:p>
          <a:r>
            <a:rPr kumimoji="1" lang="ja-JP" altLang="en-US" sz="1200">
              <a:latin typeface="ＭＳ Ｐゴシック" panose="020B0600070205080204" pitchFamily="50" charset="-128"/>
              <a:ea typeface="ＭＳ Ｐゴシック" panose="020B0600070205080204" pitchFamily="50" charset="-128"/>
            </a:rPr>
            <a:t>　また、公共施設の保有数が多いことに起因する物件費及び維持補修費の増嵩については、公共施設再編計画に基づき、施設の再編・統廃合を進める。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92710</xdr:rowOff>
    </xdr:from>
    <xdr:to>
      <xdr:col>82</xdr:col>
      <xdr:colOff>107950</xdr:colOff>
      <xdr:row>75</xdr:row>
      <xdr:rowOff>97282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9514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142003</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00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97282</xdr:rowOff>
    </xdr:from>
    <xdr:to>
      <xdr:col>78</xdr:col>
      <xdr:colOff>69850</xdr:colOff>
      <xdr:row>75</xdr:row>
      <xdr:rowOff>115570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29560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74422</xdr:rowOff>
    </xdr:from>
    <xdr:to>
      <xdr:col>73</xdr:col>
      <xdr:colOff>180975</xdr:colOff>
      <xdr:row>75</xdr:row>
      <xdr:rowOff>115570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29331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74422</xdr:rowOff>
    </xdr:from>
    <xdr:to>
      <xdr:col>69</xdr:col>
      <xdr:colOff>92075</xdr:colOff>
      <xdr:row>75</xdr:row>
      <xdr:rowOff>156718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29331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41910</xdr:rowOff>
    </xdr:from>
    <xdr:to>
      <xdr:col>82</xdr:col>
      <xdr:colOff>158750</xdr:colOff>
      <xdr:row>75</xdr:row>
      <xdr:rowOff>143510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58437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46482</xdr:rowOff>
    </xdr:from>
    <xdr:to>
      <xdr:col>78</xdr:col>
      <xdr:colOff>120650</xdr:colOff>
      <xdr:row>75</xdr:row>
      <xdr:rowOff>148081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158259</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67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64770</xdr:rowOff>
    </xdr:from>
    <xdr:to>
      <xdr:col>74</xdr:col>
      <xdr:colOff>31750</xdr:colOff>
      <xdr:row>75</xdr:row>
      <xdr:rowOff>166370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5097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23622</xdr:rowOff>
    </xdr:from>
    <xdr:to>
      <xdr:col>69</xdr:col>
      <xdr:colOff>142875</xdr:colOff>
      <xdr:row>75</xdr:row>
      <xdr:rowOff>125222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135399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62182</xdr:rowOff>
    </xdr:from>
    <xdr:to>
      <xdr:col>29</xdr:col>
      <xdr:colOff>127000</xdr:colOff>
      <xdr:row>14</xdr:row>
      <xdr:rowOff>71312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510107"/>
          <a:ext cx="647700" cy="9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160939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780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71312</xdr:rowOff>
    </xdr:from>
    <xdr:to>
      <xdr:col>26</xdr:col>
      <xdr:colOff>50800</xdr:colOff>
      <xdr:row>14</xdr:row>
      <xdr:rowOff>149608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519237"/>
          <a:ext cx="698500" cy="78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154195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149608</xdr:rowOff>
    </xdr:from>
    <xdr:to>
      <xdr:col>22</xdr:col>
      <xdr:colOff>114300</xdr:colOff>
      <xdr:row>14</xdr:row>
      <xdr:rowOff>162381</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597533"/>
          <a:ext cx="698500" cy="12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125582</xdr:rowOff>
    </xdr:from>
    <xdr:to>
      <xdr:col>22</xdr:col>
      <xdr:colOff>165100</xdr:colOff>
      <xdr:row>18</xdr:row>
      <xdr:rowOff>55732</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087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40509</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17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162381</xdr:rowOff>
    </xdr:from>
    <xdr:to>
      <xdr:col>18</xdr:col>
      <xdr:colOff>177800</xdr:colOff>
      <xdr:row>15</xdr:row>
      <xdr:rowOff>88143</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610306"/>
          <a:ext cx="698500" cy="97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143442</xdr:rowOff>
    </xdr:from>
    <xdr:to>
      <xdr:col>19</xdr:col>
      <xdr:colOff>38100</xdr:colOff>
      <xdr:row>18</xdr:row>
      <xdr:rowOff>73592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05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58369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19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158858</xdr:rowOff>
    </xdr:from>
    <xdr:to>
      <xdr:col>15</xdr:col>
      <xdr:colOff>101600</xdr:colOff>
      <xdr:row>18</xdr:row>
      <xdr:rowOff>89008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211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73785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207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11382</xdr:rowOff>
    </xdr:from>
    <xdr:to>
      <xdr:col>29</xdr:col>
      <xdr:colOff>177800</xdr:colOff>
      <xdr:row>14</xdr:row>
      <xdr:rowOff>112982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459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27909</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30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20512</xdr:rowOff>
    </xdr:from>
    <xdr:to>
      <xdr:col>26</xdr:col>
      <xdr:colOff>101600</xdr:colOff>
      <xdr:row>14</xdr:row>
      <xdr:rowOff>122112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468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132289</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23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98808</xdr:rowOff>
    </xdr:from>
    <xdr:to>
      <xdr:col>22</xdr:col>
      <xdr:colOff>165100</xdr:colOff>
      <xdr:row>15</xdr:row>
      <xdr:rowOff>28958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546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39135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315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111581</xdr:rowOff>
    </xdr:from>
    <xdr:to>
      <xdr:col>19</xdr:col>
      <xdr:colOff>38100</xdr:colOff>
      <xdr:row>15</xdr:row>
      <xdr:rowOff>41731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559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51908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32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37343</xdr:rowOff>
    </xdr:from>
    <xdr:to>
      <xdr:col>15</xdr:col>
      <xdr:colOff>101600</xdr:colOff>
      <xdr:row>15</xdr:row>
      <xdr:rowOff>138943</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656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149120</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425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9467</xdr:rowOff>
    </xdr:from>
    <xdr:to>
      <xdr:col>29</xdr:col>
      <xdr:colOff>127000</xdr:colOff>
      <xdr:row>36</xdr:row>
      <xdr:rowOff>88726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962717"/>
          <a:ext cx="647700" cy="79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94033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04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88726</xdr:rowOff>
    </xdr:from>
    <xdr:to>
      <xdr:col>26</xdr:col>
      <xdr:colOff>50800</xdr:colOff>
      <xdr:row>37</xdr:row>
      <xdr:rowOff>4764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7041976"/>
          <a:ext cx="698500" cy="87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42555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652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4764</xdr:rowOff>
    </xdr:from>
    <xdr:to>
      <xdr:col>22</xdr:col>
      <xdr:colOff>114300</xdr:colOff>
      <xdr:row>37</xdr:row>
      <xdr:rowOff>91273</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7129464"/>
          <a:ext cx="698500" cy="86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9155</xdr:rowOff>
    </xdr:from>
    <xdr:to>
      <xdr:col>22</xdr:col>
      <xdr:colOff>165100</xdr:colOff>
      <xdr:row>37</xdr:row>
      <xdr:rowOff>110755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7133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95532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7220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91273</xdr:rowOff>
    </xdr:from>
    <xdr:to>
      <xdr:col>18</xdr:col>
      <xdr:colOff>177800</xdr:colOff>
      <xdr:row>37</xdr:row>
      <xdr:rowOff>94996</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7215973"/>
          <a:ext cx="698500" cy="3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165877</xdr:rowOff>
    </xdr:from>
    <xdr:to>
      <xdr:col>19</xdr:col>
      <xdr:colOff>38100</xdr:colOff>
      <xdr:row>37</xdr:row>
      <xdr:rowOff>96027</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71191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277654</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888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139784</xdr:rowOff>
    </xdr:from>
    <xdr:to>
      <xdr:col>15</xdr:col>
      <xdr:colOff>101600</xdr:colOff>
      <xdr:row>37</xdr:row>
      <xdr:rowOff>69934</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70930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251561</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861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301567</xdr:rowOff>
    </xdr:from>
    <xdr:to>
      <xdr:col>29</xdr:col>
      <xdr:colOff>177800</xdr:colOff>
      <xdr:row>36</xdr:row>
      <xdr:rowOff>60267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911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273644</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883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37926</xdr:rowOff>
    </xdr:from>
    <xdr:to>
      <xdr:col>26</xdr:col>
      <xdr:colOff>101600</xdr:colOff>
      <xdr:row>36</xdr:row>
      <xdr:rowOff>139526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991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124303</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07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125414</xdr:rowOff>
    </xdr:from>
    <xdr:to>
      <xdr:col>22</xdr:col>
      <xdr:colOff>165100</xdr:colOff>
      <xdr:row>37</xdr:row>
      <xdr:rowOff>55564</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7078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237191</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847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40473</xdr:rowOff>
    </xdr:from>
    <xdr:to>
      <xdr:col>19</xdr:col>
      <xdr:colOff>38100</xdr:colOff>
      <xdr:row>37</xdr:row>
      <xdr:rowOff>142073</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7165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126850</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251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44196</xdr:rowOff>
    </xdr:from>
    <xdr:to>
      <xdr:col>15</xdr:col>
      <xdr:colOff>101600</xdr:colOff>
      <xdr:row>37</xdr:row>
      <xdr:rowOff>145796</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7168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130573</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25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48,624
47,781
668.64
38,887,528
36,711,101
2,060,328
22,305,160
41,004,028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4483</xdr:rowOff>
    </xdr:from>
    <xdr:to>
      <xdr:col>24</xdr:col>
      <xdr:colOff>63500</xdr:colOff>
      <xdr:row>34</xdr:row>
      <xdr:rowOff>45909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33783"/>
          <a:ext cx="838200" cy="4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111284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45909</xdr:rowOff>
    </xdr:from>
    <xdr:to>
      <xdr:col>19</xdr:col>
      <xdr:colOff>177800</xdr:colOff>
      <xdr:row>35</xdr:row>
      <xdr:rowOff>72230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75209"/>
          <a:ext cx="889000" cy="19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116737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72230</xdr:rowOff>
    </xdr:from>
    <xdr:to>
      <xdr:col>15</xdr:col>
      <xdr:colOff>50800</xdr:colOff>
      <xdr:row>35</xdr:row>
      <xdr:rowOff>74810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72980"/>
          <a:ext cx="8890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10539</xdr:rowOff>
    </xdr:from>
    <xdr:to>
      <xdr:col>15</xdr:col>
      <xdr:colOff>101600</xdr:colOff>
      <xdr:row>37</xdr:row>
      <xdr:rowOff>112139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103266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4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74810</xdr:rowOff>
    </xdr:from>
    <xdr:to>
      <xdr:col>10</xdr:col>
      <xdr:colOff>114300</xdr:colOff>
      <xdr:row>35</xdr:row>
      <xdr:rowOff>85211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75560"/>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21186</xdr:rowOff>
    </xdr:from>
    <xdr:to>
      <xdr:col>10</xdr:col>
      <xdr:colOff>165100</xdr:colOff>
      <xdr:row>37</xdr:row>
      <xdr:rowOff>122786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6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113913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5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34265</xdr:rowOff>
    </xdr:from>
    <xdr:to>
      <xdr:col>6</xdr:col>
      <xdr:colOff>38100</xdr:colOff>
      <xdr:row>37</xdr:row>
      <xdr:rowOff>135865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7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126992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125133</xdr:rowOff>
    </xdr:from>
    <xdr:to>
      <xdr:col>24</xdr:col>
      <xdr:colOff>114300</xdr:colOff>
      <xdr:row>34</xdr:row>
      <xdr:rowOff>55283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8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148010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3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166559</xdr:rowOff>
    </xdr:from>
    <xdr:to>
      <xdr:col>20</xdr:col>
      <xdr:colOff>38100</xdr:colOff>
      <xdr:row>34</xdr:row>
      <xdr:rowOff>96709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2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113236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5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21430</xdr:rowOff>
    </xdr:from>
    <xdr:to>
      <xdr:col>15</xdr:col>
      <xdr:colOff>101600</xdr:colOff>
      <xdr:row>35</xdr:row>
      <xdr:rowOff>123030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139557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9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24010</xdr:rowOff>
    </xdr:from>
    <xdr:to>
      <xdr:col>10</xdr:col>
      <xdr:colOff>165100</xdr:colOff>
      <xdr:row>35</xdr:row>
      <xdr:rowOff>125610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2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142137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34411</xdr:rowOff>
    </xdr:from>
    <xdr:to>
      <xdr:col>6</xdr:col>
      <xdr:colOff>38100</xdr:colOff>
      <xdr:row>35</xdr:row>
      <xdr:rowOff>136011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3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152538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64894</xdr:rowOff>
    </xdr:from>
    <xdr:to>
      <xdr:col>24</xdr:col>
      <xdr:colOff>63500</xdr:colOff>
      <xdr:row>55</xdr:row>
      <xdr:rowOff>89299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494644"/>
          <a:ext cx="838200" cy="2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161379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91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89299</xdr:rowOff>
    </xdr:from>
    <xdr:to>
      <xdr:col>19</xdr:col>
      <xdr:colOff>177800</xdr:colOff>
      <xdr:row>55</xdr:row>
      <xdr:rowOff>115044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519049"/>
          <a:ext cx="889000" cy="2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6225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77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115044</xdr:rowOff>
    </xdr:from>
    <xdr:to>
      <xdr:col>15</xdr:col>
      <xdr:colOff>50800</xdr:colOff>
      <xdr:row>56</xdr:row>
      <xdr:rowOff>3149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544794"/>
          <a:ext cx="889000" cy="5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15171</xdr:rowOff>
    </xdr:from>
    <xdr:to>
      <xdr:col>15</xdr:col>
      <xdr:colOff>101600</xdr:colOff>
      <xdr:row>57</xdr:row>
      <xdr:rowOff>116771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107898</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158652</xdr:rowOff>
    </xdr:from>
    <xdr:to>
      <xdr:col>10</xdr:col>
      <xdr:colOff>114300</xdr:colOff>
      <xdr:row>56</xdr:row>
      <xdr:rowOff>3149</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588402"/>
          <a:ext cx="889000" cy="1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45869</xdr:rowOff>
    </xdr:from>
    <xdr:to>
      <xdr:col>10</xdr:col>
      <xdr:colOff>165100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138596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48013</xdr:rowOff>
    </xdr:from>
    <xdr:to>
      <xdr:col>6</xdr:col>
      <xdr:colOff>38100</xdr:colOff>
      <xdr:row>57</xdr:row>
      <xdr:rowOff>149613</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140740</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9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14094</xdr:rowOff>
    </xdr:from>
    <xdr:to>
      <xdr:col>24</xdr:col>
      <xdr:colOff>114300</xdr:colOff>
      <xdr:row>55</xdr:row>
      <xdr:rowOff>115694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44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36971</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29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38499</xdr:rowOff>
    </xdr:from>
    <xdr:to>
      <xdr:col>20</xdr:col>
      <xdr:colOff>38100</xdr:colOff>
      <xdr:row>55</xdr:row>
      <xdr:rowOff>140099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46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156626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2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64244</xdr:rowOff>
    </xdr:from>
    <xdr:to>
      <xdr:col>15</xdr:col>
      <xdr:colOff>101600</xdr:colOff>
      <xdr:row>55</xdr:row>
      <xdr:rowOff>165844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49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10921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26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123799</xdr:rowOff>
    </xdr:from>
    <xdr:to>
      <xdr:col>10</xdr:col>
      <xdr:colOff>165100</xdr:colOff>
      <xdr:row>56</xdr:row>
      <xdr:rowOff>53949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55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70476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32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107852</xdr:rowOff>
    </xdr:from>
    <xdr:to>
      <xdr:col>6</xdr:col>
      <xdr:colOff>38100</xdr:colOff>
      <xdr:row>56</xdr:row>
      <xdr:rowOff>38002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53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54529</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31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159798</xdr:rowOff>
    </xdr:from>
    <xdr:to>
      <xdr:col>24</xdr:col>
      <xdr:colOff>63500</xdr:colOff>
      <xdr:row>76</xdr:row>
      <xdr:rowOff>61976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018548"/>
          <a:ext cx="838200" cy="7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148938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350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61976</xdr:rowOff>
    </xdr:from>
    <xdr:to>
      <xdr:col>19</xdr:col>
      <xdr:colOff>177800</xdr:colOff>
      <xdr:row>77</xdr:row>
      <xdr:rowOff>111410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092176"/>
          <a:ext cx="889000" cy="22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103636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47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55918</xdr:rowOff>
    </xdr:from>
    <xdr:to>
      <xdr:col>15</xdr:col>
      <xdr:colOff>50800</xdr:colOff>
      <xdr:row>77</xdr:row>
      <xdr:rowOff>111410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257568"/>
          <a:ext cx="889000" cy="5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90996</xdr:rowOff>
    </xdr:from>
    <xdr:to>
      <xdr:col>15</xdr:col>
      <xdr:colOff>101600</xdr:colOff>
      <xdr:row>79</xdr:row>
      <xdr:rowOff>21146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64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12273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55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158693</xdr:rowOff>
    </xdr:from>
    <xdr:to>
      <xdr:col>10</xdr:col>
      <xdr:colOff>114300</xdr:colOff>
      <xdr:row>77</xdr:row>
      <xdr:rowOff>55918</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188893"/>
          <a:ext cx="889000" cy="6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87433</xdr:rowOff>
    </xdr:from>
    <xdr:to>
      <xdr:col>10</xdr:col>
      <xdr:colOff>165100</xdr:colOff>
      <xdr:row>79</xdr:row>
      <xdr:rowOff>17583</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6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8710</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55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71013</xdr:rowOff>
    </xdr:from>
    <xdr:to>
      <xdr:col>6</xdr:col>
      <xdr:colOff>38100</xdr:colOff>
      <xdr:row>79</xdr:row>
      <xdr:rowOff>1163</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4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163740</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536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108998</xdr:rowOff>
    </xdr:from>
    <xdr:to>
      <xdr:col>24</xdr:col>
      <xdr:colOff>114300</xdr:colOff>
      <xdr:row>76</xdr:row>
      <xdr:rowOff>39148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296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131875</xdr:rowOff>
    </xdr:from>
    <xdr:ext cx="534377"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81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11176</xdr:rowOff>
    </xdr:from>
    <xdr:to>
      <xdr:col>20</xdr:col>
      <xdr:colOff>38100</xdr:colOff>
      <xdr:row>76</xdr:row>
      <xdr:rowOff>112776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04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129303</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30111" y="1281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60610</xdr:rowOff>
    </xdr:from>
    <xdr:to>
      <xdr:col>15</xdr:col>
      <xdr:colOff>101600</xdr:colOff>
      <xdr:row>77</xdr:row>
      <xdr:rowOff>162210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26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7287</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41111" y="1303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5118</xdr:rowOff>
    </xdr:from>
    <xdr:to>
      <xdr:col>10</xdr:col>
      <xdr:colOff>165100</xdr:colOff>
      <xdr:row>77</xdr:row>
      <xdr:rowOff>106718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20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123245</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52111" y="1298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107893</xdr:rowOff>
    </xdr:from>
    <xdr:to>
      <xdr:col>6</xdr:col>
      <xdr:colOff>38100</xdr:colOff>
      <xdr:row>77</xdr:row>
      <xdr:rowOff>38043</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13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54570</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63111" y="1291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114973</xdr:rowOff>
    </xdr:from>
    <xdr:to>
      <xdr:col>24</xdr:col>
      <xdr:colOff>63500</xdr:colOff>
      <xdr:row>98</xdr:row>
      <xdr:rowOff>138392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745623"/>
          <a:ext cx="838200" cy="1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121290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37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138392</xdr:rowOff>
    </xdr:from>
    <xdr:to>
      <xdr:col>19</xdr:col>
      <xdr:colOff>177800</xdr:colOff>
      <xdr:row>98</xdr:row>
      <xdr:rowOff>143638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940492"/>
          <a:ext cx="889000" cy="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154894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143638</xdr:rowOff>
    </xdr:from>
    <xdr:to>
      <xdr:col>15</xdr:col>
      <xdr:colOff>50800</xdr:colOff>
      <xdr:row>98</xdr:row>
      <xdr:rowOff>162954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945738"/>
          <a:ext cx="889000" cy="1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31483</xdr:rowOff>
    </xdr:from>
    <xdr:to>
      <xdr:col>15</xdr:col>
      <xdr:colOff>101600</xdr:colOff>
      <xdr:row>97</xdr:row>
      <xdr:rowOff>133083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149610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162954</xdr:rowOff>
    </xdr:from>
    <xdr:to>
      <xdr:col>10</xdr:col>
      <xdr:colOff>114300</xdr:colOff>
      <xdr:row>99</xdr:row>
      <xdr:rowOff>25794</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96505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80975</xdr:rowOff>
    </xdr:from>
    <xdr:to>
      <xdr:col>10</xdr:col>
      <xdr:colOff>165100</xdr:colOff>
      <xdr:row>98</xdr:row>
      <xdr:rowOff>11125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27652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84252</xdr:rowOff>
    </xdr:from>
    <xdr:to>
      <xdr:col>6</xdr:col>
      <xdr:colOff>38100</xdr:colOff>
      <xdr:row>98</xdr:row>
      <xdr:rowOff>14402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30929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64173</xdr:rowOff>
    </xdr:from>
    <xdr:to>
      <xdr:col>24</xdr:col>
      <xdr:colOff>114300</xdr:colOff>
      <xdr:row>97</xdr:row>
      <xdr:rowOff>165773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69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42600</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67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87592</xdr:rowOff>
    </xdr:from>
    <xdr:to>
      <xdr:col>20</xdr:col>
      <xdr:colOff>38100</xdr:colOff>
      <xdr:row>99</xdr:row>
      <xdr:rowOff>17742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88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8869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9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92838</xdr:rowOff>
    </xdr:from>
    <xdr:to>
      <xdr:col>15</xdr:col>
      <xdr:colOff>101600</xdr:colOff>
      <xdr:row>99</xdr:row>
      <xdr:rowOff>22988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9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14115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8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112154</xdr:rowOff>
    </xdr:from>
    <xdr:to>
      <xdr:col>10</xdr:col>
      <xdr:colOff>165100</xdr:colOff>
      <xdr:row>99</xdr:row>
      <xdr:rowOff>42304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91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33431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700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146444</xdr:rowOff>
    </xdr:from>
    <xdr:to>
      <xdr:col>6</xdr:col>
      <xdr:colOff>38100</xdr:colOff>
      <xdr:row>99</xdr:row>
      <xdr:rowOff>76594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94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67721</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704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102461</xdr:rowOff>
    </xdr:from>
    <xdr:to>
      <xdr:col>54</xdr:col>
      <xdr:colOff>189865</xdr:colOff>
      <xdr:row>37</xdr:row>
      <xdr:rowOff>167978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931761"/>
          <a:ext cx="1270" cy="57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355</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1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167978</xdr:rowOff>
    </xdr:from>
    <xdr:to>
      <xdr:col>55</xdr:col>
      <xdr:colOff>88900</xdr:colOff>
      <xdr:row>37</xdr:row>
      <xdr:rowOff>167978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11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49138</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706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102461</xdr:rowOff>
    </xdr:from>
    <xdr:to>
      <xdr:col>55</xdr:col>
      <xdr:colOff>88900</xdr:colOff>
      <xdr:row>34</xdr:row>
      <xdr:rowOff>102461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931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63252</xdr:rowOff>
    </xdr:from>
    <xdr:to>
      <xdr:col>55</xdr:col>
      <xdr:colOff>0</xdr:colOff>
      <xdr:row>35</xdr:row>
      <xdr:rowOff>77982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549652"/>
          <a:ext cx="838200" cy="52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40686</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12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62259</xdr:rowOff>
    </xdr:from>
    <xdr:to>
      <xdr:col>55</xdr:col>
      <xdr:colOff>50800</xdr:colOff>
      <xdr:row>36</xdr:row>
      <xdr:rowOff>163859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63252</xdr:rowOff>
    </xdr:from>
    <xdr:to>
      <xdr:col>50</xdr:col>
      <xdr:colOff>114300</xdr:colOff>
      <xdr:row>35</xdr:row>
      <xdr:rowOff>81000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549652"/>
          <a:ext cx="889000" cy="53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97248</xdr:rowOff>
    </xdr:from>
    <xdr:to>
      <xdr:col>50</xdr:col>
      <xdr:colOff>165100</xdr:colOff>
      <xdr:row>34</xdr:row>
      <xdr:rowOff>27398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75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18525</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84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80488</xdr:rowOff>
    </xdr:from>
    <xdr:to>
      <xdr:col>45</xdr:col>
      <xdr:colOff>177800</xdr:colOff>
      <xdr:row>35</xdr:row>
      <xdr:rowOff>81000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081238"/>
          <a:ext cx="889000" cy="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34644</xdr:rowOff>
    </xdr:from>
    <xdr:to>
      <xdr:col>46</xdr:col>
      <xdr:colOff>38100</xdr:colOff>
      <xdr:row>37</xdr:row>
      <xdr:rowOff>136244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127371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47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80488</xdr:rowOff>
    </xdr:from>
    <xdr:to>
      <xdr:col>41</xdr:col>
      <xdr:colOff>50800</xdr:colOff>
      <xdr:row>35</xdr:row>
      <xdr:rowOff>120603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081238"/>
          <a:ext cx="889000" cy="4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53494</xdr:rowOff>
    </xdr:from>
    <xdr:to>
      <xdr:col>41</xdr:col>
      <xdr:colOff>101600</xdr:colOff>
      <xdr:row>37</xdr:row>
      <xdr:rowOff>155094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146221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4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59662</xdr:rowOff>
    </xdr:from>
    <xdr:to>
      <xdr:col>36</xdr:col>
      <xdr:colOff>165100</xdr:colOff>
      <xdr:row>37</xdr:row>
      <xdr:rowOff>161262</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152389</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27182</xdr:rowOff>
    </xdr:from>
    <xdr:to>
      <xdr:col>55</xdr:col>
      <xdr:colOff>50800</xdr:colOff>
      <xdr:row>35</xdr:row>
      <xdr:rowOff>128782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02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50059</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879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12452</xdr:rowOff>
    </xdr:from>
    <xdr:to>
      <xdr:col>50</xdr:col>
      <xdr:colOff>165100</xdr:colOff>
      <xdr:row>32</xdr:row>
      <xdr:rowOff>114052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49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130579</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27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30200</xdr:rowOff>
    </xdr:from>
    <xdr:to>
      <xdr:col>46</xdr:col>
      <xdr:colOff>38100</xdr:colOff>
      <xdr:row>35</xdr:row>
      <xdr:rowOff>131800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0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148327</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5806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29688</xdr:rowOff>
    </xdr:from>
    <xdr:to>
      <xdr:col>41</xdr:col>
      <xdr:colOff>101600</xdr:colOff>
      <xdr:row>35</xdr:row>
      <xdr:rowOff>131288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03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147815</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61795" y="580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69803</xdr:rowOff>
    </xdr:from>
    <xdr:to>
      <xdr:col>36</xdr:col>
      <xdr:colOff>165100</xdr:colOff>
      <xdr:row>35</xdr:row>
      <xdr:rowOff>171403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07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16480</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672795" y="5845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12972</xdr:rowOff>
    </xdr:from>
    <xdr:to>
      <xdr:col>55</xdr:col>
      <xdr:colOff>0</xdr:colOff>
      <xdr:row>55</xdr:row>
      <xdr:rowOff>103597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442722"/>
          <a:ext cx="838200" cy="9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127495</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5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27526</xdr:rowOff>
    </xdr:from>
    <xdr:to>
      <xdr:col>50</xdr:col>
      <xdr:colOff>114300</xdr:colOff>
      <xdr:row>55</xdr:row>
      <xdr:rowOff>103597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114376"/>
          <a:ext cx="889000" cy="41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18963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27526</xdr:rowOff>
    </xdr:from>
    <xdr:to>
      <xdr:col>45</xdr:col>
      <xdr:colOff>177800</xdr:colOff>
      <xdr:row>55</xdr:row>
      <xdr:rowOff>150711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114376"/>
          <a:ext cx="889000" cy="46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32641</xdr:rowOff>
    </xdr:from>
    <xdr:to>
      <xdr:col>46</xdr:col>
      <xdr:colOff>38100</xdr:colOff>
      <xdr:row>56</xdr:row>
      <xdr:rowOff>134241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63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125368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72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5459</xdr:rowOff>
    </xdr:from>
    <xdr:to>
      <xdr:col>41</xdr:col>
      <xdr:colOff>50800</xdr:colOff>
      <xdr:row>55</xdr:row>
      <xdr:rowOff>150711</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263759"/>
          <a:ext cx="889000" cy="31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91308</xdr:rowOff>
    </xdr:from>
    <xdr:to>
      <xdr:col>41</xdr:col>
      <xdr:colOff>101600</xdr:colOff>
      <xdr:row>57</xdr:row>
      <xdr:rowOff>21458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69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12585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78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95682</xdr:rowOff>
    </xdr:from>
    <xdr:to>
      <xdr:col>36</xdr:col>
      <xdr:colOff>165100</xdr:colOff>
      <xdr:row>57</xdr:row>
      <xdr:rowOff>25832</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6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16959</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7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133622</xdr:rowOff>
    </xdr:from>
    <xdr:to>
      <xdr:col>55</xdr:col>
      <xdr:colOff>50800</xdr:colOff>
      <xdr:row>55</xdr:row>
      <xdr:rowOff>63772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39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156499</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24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52797</xdr:rowOff>
    </xdr:from>
    <xdr:to>
      <xdr:col>50</xdr:col>
      <xdr:colOff>165100</xdr:colOff>
      <xdr:row>55</xdr:row>
      <xdr:rowOff>154397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48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170924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25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148176</xdr:rowOff>
    </xdr:from>
    <xdr:to>
      <xdr:col>46</xdr:col>
      <xdr:colOff>38100</xdr:colOff>
      <xdr:row>53</xdr:row>
      <xdr:rowOff>78326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06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94853</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50795" y="8838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99911</xdr:rowOff>
    </xdr:from>
    <xdr:to>
      <xdr:col>41</xdr:col>
      <xdr:colOff>101600</xdr:colOff>
      <xdr:row>56</xdr:row>
      <xdr:rowOff>30061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52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46588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30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126109</xdr:rowOff>
    </xdr:from>
    <xdr:to>
      <xdr:col>36</xdr:col>
      <xdr:colOff>165100</xdr:colOff>
      <xdr:row>54</xdr:row>
      <xdr:rowOff>56259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21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72786</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672795" y="898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29414</xdr:rowOff>
    </xdr:from>
    <xdr:to>
      <xdr:col>55</xdr:col>
      <xdr:colOff>0</xdr:colOff>
      <xdr:row>78</xdr:row>
      <xdr:rowOff>32779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231064"/>
          <a:ext cx="838200" cy="17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68521</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129311</xdr:rowOff>
    </xdr:from>
    <xdr:to>
      <xdr:col>50</xdr:col>
      <xdr:colOff>114300</xdr:colOff>
      <xdr:row>78</xdr:row>
      <xdr:rowOff>32779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330961"/>
          <a:ext cx="889000" cy="7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10304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0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88227</xdr:rowOff>
    </xdr:from>
    <xdr:to>
      <xdr:col>45</xdr:col>
      <xdr:colOff>177800</xdr:colOff>
      <xdr:row>77</xdr:row>
      <xdr:rowOff>129311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289877"/>
          <a:ext cx="889000" cy="4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36834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40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68580</xdr:rowOff>
    </xdr:from>
    <xdr:to>
      <xdr:col>41</xdr:col>
      <xdr:colOff>50800</xdr:colOff>
      <xdr:row>77</xdr:row>
      <xdr:rowOff>88227</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098780"/>
          <a:ext cx="889000" cy="19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78033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53395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2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150064</xdr:rowOff>
    </xdr:from>
    <xdr:to>
      <xdr:col>55</xdr:col>
      <xdr:colOff>50800</xdr:colOff>
      <xdr:row>77</xdr:row>
      <xdr:rowOff>80214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18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1491</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03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153429</xdr:rowOff>
    </xdr:from>
    <xdr:to>
      <xdr:col>50</xdr:col>
      <xdr:colOff>165100</xdr:colOff>
      <xdr:row>78</xdr:row>
      <xdr:rowOff>83579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35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74706</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44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78511</xdr:rowOff>
    </xdr:from>
    <xdr:to>
      <xdr:col>46</xdr:col>
      <xdr:colOff>38100</xdr:colOff>
      <xdr:row>78</xdr:row>
      <xdr:rowOff>8661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28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25188</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05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37427</xdr:rowOff>
    </xdr:from>
    <xdr:to>
      <xdr:col>41</xdr:col>
      <xdr:colOff>101600</xdr:colOff>
      <xdr:row>77</xdr:row>
      <xdr:rowOff>139027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23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155554</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01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17780</xdr:rowOff>
    </xdr:from>
    <xdr:to>
      <xdr:col>36</xdr:col>
      <xdr:colOff>165100</xdr:colOff>
      <xdr:row>76</xdr:row>
      <xdr:rowOff>119380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0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135907</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282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164633</xdr:rowOff>
    </xdr:from>
    <xdr:to>
      <xdr:col>55</xdr:col>
      <xdr:colOff>0</xdr:colOff>
      <xdr:row>97</xdr:row>
      <xdr:rowOff>53975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623833"/>
          <a:ext cx="838200" cy="6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20548</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651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160221</xdr:rowOff>
    </xdr:from>
    <xdr:to>
      <xdr:col>50</xdr:col>
      <xdr:colOff>114300</xdr:colOff>
      <xdr:row>96</xdr:row>
      <xdr:rowOff>164633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6276521"/>
          <a:ext cx="889000" cy="34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99263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7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160221</xdr:rowOff>
    </xdr:from>
    <xdr:to>
      <xdr:col>45</xdr:col>
      <xdr:colOff>177800</xdr:colOff>
      <xdr:row>97</xdr:row>
      <xdr:rowOff>103978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276521"/>
          <a:ext cx="889000" cy="45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71069</xdr:rowOff>
    </xdr:from>
    <xdr:to>
      <xdr:col>46</xdr:col>
      <xdr:colOff>38100</xdr:colOff>
      <xdr:row>98</xdr:row>
      <xdr:rowOff>1219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70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163796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139852</xdr:rowOff>
    </xdr:from>
    <xdr:to>
      <xdr:col>41</xdr:col>
      <xdr:colOff>50800</xdr:colOff>
      <xdr:row>97</xdr:row>
      <xdr:rowOff>103978</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6972300" y="16599052"/>
          <a:ext cx="889000" cy="13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105992</xdr:rowOff>
    </xdr:from>
    <xdr:to>
      <xdr:col>41</xdr:col>
      <xdr:colOff>101600</xdr:colOff>
      <xdr:row>98</xdr:row>
      <xdr:rowOff>36142</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73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27269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82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126420</xdr:rowOff>
    </xdr:from>
    <xdr:to>
      <xdr:col>36</xdr:col>
      <xdr:colOff>165100</xdr:colOff>
      <xdr:row>98</xdr:row>
      <xdr:rowOff>56570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75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47697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84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3175</xdr:rowOff>
    </xdr:from>
    <xdr:to>
      <xdr:col>55</xdr:col>
      <xdr:colOff>50800</xdr:colOff>
      <xdr:row>97</xdr:row>
      <xdr:rowOff>104775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63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26052</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48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113833</xdr:rowOff>
    </xdr:from>
    <xdr:to>
      <xdr:col>50</xdr:col>
      <xdr:colOff>165100</xdr:colOff>
      <xdr:row>97</xdr:row>
      <xdr:rowOff>43983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57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60510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34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109421</xdr:rowOff>
    </xdr:from>
    <xdr:to>
      <xdr:col>46</xdr:col>
      <xdr:colOff>38100</xdr:colOff>
      <xdr:row>95</xdr:row>
      <xdr:rowOff>39571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22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56098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00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53178</xdr:rowOff>
    </xdr:from>
    <xdr:to>
      <xdr:col>41</xdr:col>
      <xdr:colOff>101600</xdr:colOff>
      <xdr:row>97</xdr:row>
      <xdr:rowOff>154778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6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171305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45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89052</xdr:rowOff>
    </xdr:from>
    <xdr:to>
      <xdr:col>36</xdr:col>
      <xdr:colOff>165100</xdr:colOff>
      <xdr:row>97</xdr:row>
      <xdr:rowOff>19202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54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35729</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32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163475</xdr:rowOff>
    </xdr:from>
    <xdr:to>
      <xdr:col>85</xdr:col>
      <xdr:colOff>127000</xdr:colOff>
      <xdr:row>39</xdr:row>
      <xdr:rowOff>42414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678575"/>
          <a:ext cx="838200" cy="5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109393</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5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142802</xdr:rowOff>
    </xdr:from>
    <xdr:to>
      <xdr:col>81</xdr:col>
      <xdr:colOff>50800</xdr:colOff>
      <xdr:row>39</xdr:row>
      <xdr:rowOff>42414</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657902"/>
          <a:ext cx="889000" cy="7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127115</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29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88624</xdr:rowOff>
    </xdr:from>
    <xdr:to>
      <xdr:col>76</xdr:col>
      <xdr:colOff>114300</xdr:colOff>
      <xdr:row>38</xdr:row>
      <xdr:rowOff>142802</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603724"/>
          <a:ext cx="8890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110650</xdr:rowOff>
    </xdr:from>
    <xdr:to>
      <xdr:col>76</xdr:col>
      <xdr:colOff>165100</xdr:colOff>
      <xdr:row>39</xdr:row>
      <xdr:rowOff>40800</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2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31927</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71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88624</xdr:rowOff>
    </xdr:from>
    <xdr:to>
      <xdr:col>71</xdr:col>
      <xdr:colOff>177800</xdr:colOff>
      <xdr:row>38</xdr:row>
      <xdr:rowOff>94960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603724"/>
          <a:ext cx="889000" cy="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148467</xdr:rowOff>
    </xdr:from>
    <xdr:to>
      <xdr:col>72</xdr:col>
      <xdr:colOff>38100</xdr:colOff>
      <xdr:row>39</xdr:row>
      <xdr:rowOff>78617</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6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69744</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756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5363</xdr:rowOff>
    </xdr:from>
    <xdr:to>
      <xdr:col>67</xdr:col>
      <xdr:colOff>101600</xdr:colOff>
      <xdr:row>39</xdr:row>
      <xdr:rowOff>106963</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9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98090</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78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112675</xdr:rowOff>
    </xdr:from>
    <xdr:to>
      <xdr:col>85</xdr:col>
      <xdr:colOff>177800</xdr:colOff>
      <xdr:row>39</xdr:row>
      <xdr:rowOff>42825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2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64944</xdr:rowOff>
    </xdr:from>
    <xdr:ext cx="469744"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8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163064</xdr:rowOff>
    </xdr:from>
    <xdr:to>
      <xdr:col>81</xdr:col>
      <xdr:colOff>101600</xdr:colOff>
      <xdr:row>39</xdr:row>
      <xdr:rowOff>93214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7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84341</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46428" y="677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92002</xdr:rowOff>
    </xdr:from>
    <xdr:to>
      <xdr:col>76</xdr:col>
      <xdr:colOff>165100</xdr:colOff>
      <xdr:row>39</xdr:row>
      <xdr:rowOff>22152</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0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38680</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57428" y="6382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37824</xdr:rowOff>
    </xdr:from>
    <xdr:to>
      <xdr:col>72</xdr:col>
      <xdr:colOff>38100</xdr:colOff>
      <xdr:row>38</xdr:row>
      <xdr:rowOff>139424</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5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155951</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68428" y="632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44160</xdr:rowOff>
    </xdr:from>
    <xdr:to>
      <xdr:col>67</xdr:col>
      <xdr:colOff>101600</xdr:colOff>
      <xdr:row>38</xdr:row>
      <xdr:rowOff>145760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55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162287</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79428" y="633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102209</xdr:rowOff>
    </xdr:from>
    <xdr:to>
      <xdr:col>85</xdr:col>
      <xdr:colOff>127000</xdr:colOff>
      <xdr:row>72</xdr:row>
      <xdr:rowOff>5055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2275159"/>
          <a:ext cx="838200" cy="7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121569</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808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5055</xdr:rowOff>
    </xdr:from>
    <xdr:to>
      <xdr:col>81</xdr:col>
      <xdr:colOff>50800</xdr:colOff>
      <xdr:row>72</xdr:row>
      <xdr:rowOff>68402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2349455"/>
          <a:ext cx="889000" cy="6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75493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9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151676</xdr:rowOff>
    </xdr:from>
    <xdr:to>
      <xdr:col>76</xdr:col>
      <xdr:colOff>114300</xdr:colOff>
      <xdr:row>72</xdr:row>
      <xdr:rowOff>68402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2324626"/>
          <a:ext cx="889000" cy="8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166915</xdr:rowOff>
    </xdr:from>
    <xdr:to>
      <xdr:col>76</xdr:col>
      <xdr:colOff>165100</xdr:colOff>
      <xdr:row>76</xdr:row>
      <xdr:rowOff>97065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02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88192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11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115888</xdr:rowOff>
    </xdr:from>
    <xdr:to>
      <xdr:col>71</xdr:col>
      <xdr:colOff>177800</xdr:colOff>
      <xdr:row>71</xdr:row>
      <xdr:rowOff>151676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2117388"/>
          <a:ext cx="889000" cy="20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159423</xdr:rowOff>
    </xdr:from>
    <xdr:to>
      <xdr:col>72</xdr:col>
      <xdr:colOff>38100</xdr:colOff>
      <xdr:row>76</xdr:row>
      <xdr:rowOff>89573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01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80700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11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161455</xdr:rowOff>
    </xdr:from>
    <xdr:to>
      <xdr:col>67</xdr:col>
      <xdr:colOff>101600</xdr:colOff>
      <xdr:row>76</xdr:row>
      <xdr:rowOff>91605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82732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311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51409</xdr:rowOff>
    </xdr:from>
    <xdr:to>
      <xdr:col>85</xdr:col>
      <xdr:colOff>177800</xdr:colOff>
      <xdr:row>71</xdr:row>
      <xdr:rowOff>153009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22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74286</xdr:rowOff>
    </xdr:from>
    <xdr:ext cx="599010"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075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125705</xdr:rowOff>
    </xdr:from>
    <xdr:to>
      <xdr:col>81</xdr:col>
      <xdr:colOff>101600</xdr:colOff>
      <xdr:row>72</xdr:row>
      <xdr:rowOff>55855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2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72382</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07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17602</xdr:rowOff>
    </xdr:from>
    <xdr:to>
      <xdr:col>76</xdr:col>
      <xdr:colOff>165100</xdr:colOff>
      <xdr:row>72</xdr:row>
      <xdr:rowOff>119202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36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135729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13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100876</xdr:rowOff>
    </xdr:from>
    <xdr:to>
      <xdr:col>72</xdr:col>
      <xdr:colOff>38100</xdr:colOff>
      <xdr:row>72</xdr:row>
      <xdr:rowOff>31026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27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47553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04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65088</xdr:rowOff>
    </xdr:from>
    <xdr:to>
      <xdr:col>67</xdr:col>
      <xdr:colOff>101600</xdr:colOff>
      <xdr:row>70</xdr:row>
      <xdr:rowOff>166688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06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11765</xdr:rowOff>
    </xdr:from>
    <xdr:ext cx="59901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14795" y="1184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152260</xdr:rowOff>
    </xdr:from>
    <xdr:to>
      <xdr:col>85</xdr:col>
      <xdr:colOff>127000</xdr:colOff>
      <xdr:row>96</xdr:row>
      <xdr:rowOff>149022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6440010"/>
          <a:ext cx="838200" cy="16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116591</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57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126746</xdr:rowOff>
    </xdr:from>
    <xdr:to>
      <xdr:col>81</xdr:col>
      <xdr:colOff>50800</xdr:colOff>
      <xdr:row>96</xdr:row>
      <xdr:rowOff>149022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4592300" y="16585946"/>
          <a:ext cx="889000" cy="2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159097</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78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126746</xdr:rowOff>
    </xdr:from>
    <xdr:to>
      <xdr:col>76</xdr:col>
      <xdr:colOff>114300</xdr:colOff>
      <xdr:row>97</xdr:row>
      <xdr:rowOff>39154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585946"/>
          <a:ext cx="889000" cy="8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162661</xdr:rowOff>
    </xdr:from>
    <xdr:to>
      <xdr:col>76</xdr:col>
      <xdr:colOff>165100</xdr:colOff>
      <xdr:row>98</xdr:row>
      <xdr:rowOff>92811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83938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132042</xdr:rowOff>
    </xdr:from>
    <xdr:to>
      <xdr:col>71</xdr:col>
      <xdr:colOff>177800</xdr:colOff>
      <xdr:row>97</xdr:row>
      <xdr:rowOff>39154</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2814300" y="16248342"/>
          <a:ext cx="889000" cy="42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142990</xdr:rowOff>
    </xdr:from>
    <xdr:to>
      <xdr:col>72</xdr:col>
      <xdr:colOff>38100</xdr:colOff>
      <xdr:row>98</xdr:row>
      <xdr:rowOff>73140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64267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11812</xdr:rowOff>
    </xdr:from>
    <xdr:to>
      <xdr:col>67</xdr:col>
      <xdr:colOff>101600</xdr:colOff>
      <xdr:row>98</xdr:row>
      <xdr:rowOff>113412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104539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90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101460</xdr:rowOff>
    </xdr:from>
    <xdr:to>
      <xdr:col>85</xdr:col>
      <xdr:colOff>177800</xdr:colOff>
      <xdr:row>96</xdr:row>
      <xdr:rowOff>31610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3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124337</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24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98222</xdr:rowOff>
    </xdr:from>
    <xdr:to>
      <xdr:col>81</xdr:col>
      <xdr:colOff>101600</xdr:colOff>
      <xdr:row>97</xdr:row>
      <xdr:rowOff>28372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55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44899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33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75946</xdr:rowOff>
    </xdr:from>
    <xdr:to>
      <xdr:col>76</xdr:col>
      <xdr:colOff>165100</xdr:colOff>
      <xdr:row>97</xdr:row>
      <xdr:rowOff>6096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53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22623</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25111" y="1631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159804</xdr:rowOff>
    </xdr:from>
    <xdr:to>
      <xdr:col>72</xdr:col>
      <xdr:colOff>38100</xdr:colOff>
      <xdr:row>97</xdr:row>
      <xdr:rowOff>89954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61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106481</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36111" y="1639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81242</xdr:rowOff>
    </xdr:from>
    <xdr:to>
      <xdr:col>67</xdr:col>
      <xdr:colOff>101600</xdr:colOff>
      <xdr:row>95</xdr:row>
      <xdr:rowOff>11392</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19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27919</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47111" y="1597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19799</xdr:rowOff>
    </xdr:from>
    <xdr:to>
      <xdr:col>116</xdr:col>
      <xdr:colOff>63500</xdr:colOff>
      <xdr:row>35</xdr:row>
      <xdr:rowOff>54166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020549"/>
          <a:ext cx="838200" cy="3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120972</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64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54166</xdr:rowOff>
    </xdr:from>
    <xdr:to>
      <xdr:col>111</xdr:col>
      <xdr:colOff>177800</xdr:colOff>
      <xdr:row>35</xdr:row>
      <xdr:rowOff>122212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054916"/>
          <a:ext cx="889000" cy="6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82758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59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30543</xdr:rowOff>
    </xdr:from>
    <xdr:to>
      <xdr:col>107</xdr:col>
      <xdr:colOff>50800</xdr:colOff>
      <xdr:row>35</xdr:row>
      <xdr:rowOff>122212</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031293"/>
          <a:ext cx="889000" cy="9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61735</xdr:rowOff>
    </xdr:from>
    <xdr:to>
      <xdr:col>107</xdr:col>
      <xdr:colOff>101600</xdr:colOff>
      <xdr:row>38</xdr:row>
      <xdr:rowOff>163335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154462</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66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30543</xdr:rowOff>
    </xdr:from>
    <xdr:to>
      <xdr:col>102</xdr:col>
      <xdr:colOff>114300</xdr:colOff>
      <xdr:row>35</xdr:row>
      <xdr:rowOff>85027</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031293"/>
          <a:ext cx="889000" cy="5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68593</xdr:rowOff>
    </xdr:from>
    <xdr:to>
      <xdr:col>102</xdr:col>
      <xdr:colOff>165100</xdr:colOff>
      <xdr:row>38</xdr:row>
      <xdr:rowOff>170193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161320</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67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78384</xdr:rowOff>
    </xdr:from>
    <xdr:to>
      <xdr:col>98</xdr:col>
      <xdr:colOff>38100</xdr:colOff>
      <xdr:row>39</xdr:row>
      <xdr:rowOff>8534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171111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68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140449</xdr:rowOff>
    </xdr:from>
    <xdr:to>
      <xdr:col>116</xdr:col>
      <xdr:colOff>114300</xdr:colOff>
      <xdr:row>35</xdr:row>
      <xdr:rowOff>70599</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596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163326</xdr:rowOff>
    </xdr:from>
    <xdr:ext cx="534377"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582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3366</xdr:rowOff>
    </xdr:from>
    <xdr:to>
      <xdr:col>112</xdr:col>
      <xdr:colOff>38100</xdr:colOff>
      <xdr:row>35</xdr:row>
      <xdr:rowOff>104966</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00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121493</xdr:rowOff>
    </xdr:from>
    <xdr:ext cx="534377"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56111" y="577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71412</xdr:rowOff>
    </xdr:from>
    <xdr:to>
      <xdr:col>107</xdr:col>
      <xdr:colOff>101600</xdr:colOff>
      <xdr:row>36</xdr:row>
      <xdr:rowOff>1562</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07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18089</xdr:rowOff>
    </xdr:from>
    <xdr:ext cx="534377"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67111" y="584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151193</xdr:rowOff>
    </xdr:from>
    <xdr:to>
      <xdr:col>102</xdr:col>
      <xdr:colOff>165100</xdr:colOff>
      <xdr:row>35</xdr:row>
      <xdr:rowOff>81343</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598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97870</xdr:rowOff>
    </xdr:from>
    <xdr:ext cx="534377"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278111" y="575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34227</xdr:rowOff>
    </xdr:from>
    <xdr:to>
      <xdr:col>98</xdr:col>
      <xdr:colOff>38100</xdr:colOff>
      <xdr:row>35</xdr:row>
      <xdr:rowOff>135827</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03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152354</xdr:rowOff>
    </xdr:from>
    <xdr:ext cx="534377"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389111" y="581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47079</xdr:rowOff>
    </xdr:from>
    <xdr:to>
      <xdr:col>116</xdr:col>
      <xdr:colOff>63500</xdr:colOff>
      <xdr:row>57</xdr:row>
      <xdr:rowOff>119850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9819729"/>
          <a:ext cx="8382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84738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5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47079</xdr:rowOff>
    </xdr:from>
    <xdr:to>
      <xdr:col>111</xdr:col>
      <xdr:colOff>177800</xdr:colOff>
      <xdr:row>57</xdr:row>
      <xdr:rowOff>101333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9819729"/>
          <a:ext cx="889000" cy="5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31361</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9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101333</xdr:rowOff>
    </xdr:from>
    <xdr:to>
      <xdr:col>107</xdr:col>
      <xdr:colOff>50800</xdr:colOff>
      <xdr:row>57</xdr:row>
      <xdr:rowOff>104610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9873983"/>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67403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81597</xdr:rowOff>
    </xdr:from>
    <xdr:to>
      <xdr:col>102</xdr:col>
      <xdr:colOff>114300</xdr:colOff>
      <xdr:row>57</xdr:row>
      <xdr:rowOff>104610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9854247"/>
          <a:ext cx="8890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51896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44619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69050</xdr:rowOff>
    </xdr:from>
    <xdr:to>
      <xdr:col>116</xdr:col>
      <xdr:colOff>114300</xdr:colOff>
      <xdr:row>57</xdr:row>
      <xdr:rowOff>170650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8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91927</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69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167729</xdr:rowOff>
    </xdr:from>
    <xdr:to>
      <xdr:col>112</xdr:col>
      <xdr:colOff>38100</xdr:colOff>
      <xdr:row>57</xdr:row>
      <xdr:rowOff>97879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76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114406</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954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50533</xdr:rowOff>
    </xdr:from>
    <xdr:to>
      <xdr:col>107</xdr:col>
      <xdr:colOff>101600</xdr:colOff>
      <xdr:row>57</xdr:row>
      <xdr:rowOff>152133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82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168660</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9598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53810</xdr:rowOff>
    </xdr:from>
    <xdr:to>
      <xdr:col>102</xdr:col>
      <xdr:colOff>165100</xdr:colOff>
      <xdr:row>57</xdr:row>
      <xdr:rowOff>155410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82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487</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960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30797</xdr:rowOff>
    </xdr:from>
    <xdr:to>
      <xdr:col>98</xdr:col>
      <xdr:colOff>38100</xdr:colOff>
      <xdr:row>57</xdr:row>
      <xdr:rowOff>132397</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80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148924</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957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136404</xdr:rowOff>
    </xdr:from>
    <xdr:to>
      <xdr:col>116</xdr:col>
      <xdr:colOff>63500</xdr:colOff>
      <xdr:row>76</xdr:row>
      <xdr:rowOff>14370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995154"/>
          <a:ext cx="838200" cy="4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22635</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52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163818</xdr:rowOff>
    </xdr:from>
    <xdr:to>
      <xdr:col>111</xdr:col>
      <xdr:colOff>177800</xdr:colOff>
      <xdr:row>76</xdr:row>
      <xdr:rowOff>14370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3022568"/>
          <a:ext cx="889000" cy="2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153185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163818</xdr:rowOff>
    </xdr:from>
    <xdr:to>
      <xdr:col>107</xdr:col>
      <xdr:colOff>50800</xdr:colOff>
      <xdr:row>76</xdr:row>
      <xdr:rowOff>76036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022568"/>
          <a:ext cx="8890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116712</xdr:rowOff>
    </xdr:from>
    <xdr:to>
      <xdr:col>107</xdr:col>
      <xdr:colOff>101600</xdr:colOff>
      <xdr:row>77</xdr:row>
      <xdr:rowOff>46862</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4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37989</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23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70168</xdr:rowOff>
    </xdr:from>
    <xdr:to>
      <xdr:col>102</xdr:col>
      <xdr:colOff>114300</xdr:colOff>
      <xdr:row>76</xdr:row>
      <xdr:rowOff>76036</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100368"/>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91624</xdr:rowOff>
    </xdr:from>
    <xdr:to>
      <xdr:col>102</xdr:col>
      <xdr:colOff>165100</xdr:colOff>
      <xdr:row>77</xdr:row>
      <xdr:rowOff>21774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12901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21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85376</xdr:rowOff>
    </xdr:from>
    <xdr:to>
      <xdr:col>98</xdr:col>
      <xdr:colOff>38100</xdr:colOff>
      <xdr:row>77</xdr:row>
      <xdr:rowOff>15526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6653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85604</xdr:rowOff>
    </xdr:from>
    <xdr:to>
      <xdr:col>116</xdr:col>
      <xdr:colOff>114300</xdr:colOff>
      <xdr:row>76</xdr:row>
      <xdr:rowOff>15754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94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108481</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79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135020</xdr:rowOff>
    </xdr:from>
    <xdr:to>
      <xdr:col>112</xdr:col>
      <xdr:colOff>38100</xdr:colOff>
      <xdr:row>76</xdr:row>
      <xdr:rowOff>65170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99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81697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76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113017</xdr:rowOff>
    </xdr:from>
    <xdr:to>
      <xdr:col>107</xdr:col>
      <xdr:colOff>101600</xdr:colOff>
      <xdr:row>76</xdr:row>
      <xdr:rowOff>43166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9717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59694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74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25236</xdr:rowOff>
    </xdr:from>
    <xdr:to>
      <xdr:col>102</xdr:col>
      <xdr:colOff>165100</xdr:colOff>
      <xdr:row>76</xdr:row>
      <xdr:rowOff>126836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05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143362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83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19368</xdr:rowOff>
    </xdr:from>
    <xdr:to>
      <xdr:col>98</xdr:col>
      <xdr:colOff>38100</xdr:colOff>
      <xdr:row>76</xdr:row>
      <xdr:rowOff>120968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0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137495</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82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住民一人当たりの歳出額は</a:t>
          </a:r>
          <a:r>
            <a:rPr kumimoji="1" lang="en-US" altLang="ja-JP" sz="1050">
              <a:latin typeface="ＭＳ Ｐゴシック" panose="020B0600070205080204" pitchFamily="50" charset="-128"/>
              <a:ea typeface="ＭＳ Ｐゴシック" panose="020B0600070205080204" pitchFamily="50" charset="-128"/>
            </a:rPr>
            <a:t>755,000</a:t>
          </a:r>
          <a:r>
            <a:rPr kumimoji="1" lang="ja-JP" altLang="en-US" sz="1050">
              <a:latin typeface="ＭＳ Ｐゴシック" panose="020B0600070205080204" pitchFamily="50" charset="-128"/>
              <a:ea typeface="ＭＳ Ｐゴシック" panose="020B0600070205080204" pitchFamily="50" charset="-128"/>
            </a:rPr>
            <a:t>円（前年比▲</a:t>
          </a:r>
          <a:r>
            <a:rPr kumimoji="1" lang="en-US" altLang="ja-JP" sz="1050">
              <a:latin typeface="ＭＳ Ｐゴシック" panose="020B0600070205080204" pitchFamily="50" charset="-128"/>
              <a:ea typeface="ＭＳ Ｐゴシック" panose="020B0600070205080204" pitchFamily="50" charset="-128"/>
            </a:rPr>
            <a:t>57,620</a:t>
          </a:r>
          <a:r>
            <a:rPr kumimoji="1" lang="ja-JP" altLang="en-US" sz="1050">
              <a:latin typeface="ＭＳ Ｐゴシック" panose="020B0600070205080204" pitchFamily="50" charset="-128"/>
              <a:ea typeface="ＭＳ Ｐゴシック" panose="020B0600070205080204" pitchFamily="50" charset="-128"/>
            </a:rPr>
            <a:t>円）となった。前年度と比較して、新型コロナウイルス対策関連の事業費が大幅に減少（▲</a:t>
          </a:r>
          <a:r>
            <a:rPr kumimoji="1" lang="en-US" altLang="ja-JP" sz="1050">
              <a:latin typeface="ＭＳ Ｐゴシック" panose="020B0600070205080204" pitchFamily="50" charset="-128"/>
              <a:ea typeface="ＭＳ Ｐゴシック" panose="020B0600070205080204" pitchFamily="50" charset="-128"/>
            </a:rPr>
            <a:t>5,262</a:t>
          </a:r>
          <a:r>
            <a:rPr kumimoji="1" lang="ja-JP" altLang="en-US" sz="1050">
              <a:latin typeface="ＭＳ Ｐゴシック" panose="020B0600070205080204" pitchFamily="50" charset="-128"/>
              <a:ea typeface="ＭＳ Ｐゴシック" panose="020B0600070205080204" pitchFamily="50" charset="-128"/>
            </a:rPr>
            <a:t>百万円）したことが、歳出決算総額を押し下げた要因となっている。令和３年度において、住民一人当たりの歳出額が大きく増減したもの、類似団体平均を大きく上回るものは以下のとおりである。</a:t>
          </a:r>
        </a:p>
        <a:p>
          <a:r>
            <a:rPr kumimoji="1" lang="ja-JP" altLang="en-US" sz="1050">
              <a:latin typeface="ＭＳ Ｐゴシック" panose="020B0600070205080204" pitchFamily="50" charset="-128"/>
              <a:ea typeface="ＭＳ Ｐゴシック" panose="020B0600070205080204" pitchFamily="50" charset="-128"/>
            </a:rPr>
            <a:t>　・維持補修費　</a:t>
          </a:r>
          <a:r>
            <a:rPr kumimoji="1" lang="en-US" altLang="ja-JP" sz="1050">
              <a:latin typeface="ＭＳ Ｐゴシック" panose="020B0600070205080204" pitchFamily="50" charset="-128"/>
              <a:ea typeface="ＭＳ Ｐゴシック" panose="020B0600070205080204" pitchFamily="50" charset="-128"/>
            </a:rPr>
            <a:t>29,945</a:t>
          </a:r>
          <a:r>
            <a:rPr kumimoji="1" lang="ja-JP" altLang="en-US" sz="1050">
              <a:latin typeface="ＭＳ Ｐゴシック" panose="020B0600070205080204" pitchFamily="50" charset="-128"/>
              <a:ea typeface="ＭＳ Ｐゴシック" panose="020B0600070205080204" pitchFamily="50" charset="-128"/>
            </a:rPr>
            <a:t>円（類似団体比＋</a:t>
          </a:r>
          <a:r>
            <a:rPr kumimoji="1" lang="en-US" altLang="ja-JP" sz="1050">
              <a:latin typeface="ＭＳ Ｐゴシック" panose="020B0600070205080204" pitchFamily="50" charset="-128"/>
              <a:ea typeface="ＭＳ Ｐゴシック" panose="020B0600070205080204" pitchFamily="50" charset="-128"/>
            </a:rPr>
            <a:t>21,229</a:t>
          </a:r>
          <a:r>
            <a:rPr kumimoji="1" lang="ja-JP" altLang="en-US" sz="1050">
              <a:latin typeface="ＭＳ Ｐゴシック" panose="020B0600070205080204" pitchFamily="50" charset="-128"/>
              <a:ea typeface="ＭＳ Ｐゴシック" panose="020B0600070205080204" pitchFamily="50" charset="-128"/>
            </a:rPr>
            <a:t>円）</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大雪により除雪経費が増加（</a:t>
          </a:r>
          <a:r>
            <a:rPr kumimoji="1" lang="en-US" altLang="ja-JP" sz="1050">
              <a:latin typeface="ＭＳ Ｐゴシック" panose="020B0600070205080204" pitchFamily="50" charset="-128"/>
              <a:ea typeface="ＭＳ Ｐゴシック" panose="020B0600070205080204" pitchFamily="50" charset="-128"/>
            </a:rPr>
            <a:t>+182</a:t>
          </a:r>
          <a:r>
            <a:rPr kumimoji="1" lang="ja-JP" altLang="en-US" sz="1050">
              <a:latin typeface="ＭＳ Ｐゴシック" panose="020B0600070205080204" pitchFamily="50" charset="-128"/>
              <a:ea typeface="ＭＳ Ｐゴシック" panose="020B0600070205080204" pitchFamily="50" charset="-128"/>
            </a:rPr>
            <a:t>百万円）したことにより、住民一人当たりの維持補修費が増加している。類似団体平均よりも高い状態が続いているため、計画的な修繕、事業精査、そして公共施設の再編を推進し、老朽化に伴う施設の維持修繕費の抑制を図る必要がある。</a:t>
          </a:r>
        </a:p>
        <a:p>
          <a:r>
            <a:rPr kumimoji="1" lang="ja-JP" altLang="en-US" sz="1050">
              <a:latin typeface="ＭＳ Ｐゴシック" panose="020B0600070205080204" pitchFamily="50" charset="-128"/>
              <a:ea typeface="ＭＳ Ｐゴシック" panose="020B0600070205080204" pitchFamily="50" charset="-128"/>
            </a:rPr>
            <a:t>　・扶助費　</a:t>
          </a:r>
          <a:r>
            <a:rPr kumimoji="1" lang="en-US" altLang="ja-JP" sz="1050">
              <a:latin typeface="ＭＳ Ｐゴシック" panose="020B0600070205080204" pitchFamily="50" charset="-128"/>
              <a:ea typeface="ＭＳ Ｐゴシック" panose="020B0600070205080204" pitchFamily="50" charset="-128"/>
            </a:rPr>
            <a:t>81,447</a:t>
          </a:r>
          <a:r>
            <a:rPr kumimoji="1" lang="ja-JP" altLang="en-US" sz="1050">
              <a:latin typeface="ＭＳ Ｐゴシック" panose="020B0600070205080204" pitchFamily="50" charset="-128"/>
              <a:ea typeface="ＭＳ Ｐゴシック" panose="020B0600070205080204" pitchFamily="50" charset="-128"/>
            </a:rPr>
            <a:t>円（前年比＋</a:t>
          </a:r>
          <a:r>
            <a:rPr kumimoji="1" lang="en-US" altLang="ja-JP" sz="1050">
              <a:latin typeface="ＭＳ Ｐゴシック" panose="020B0600070205080204" pitchFamily="50" charset="-128"/>
              <a:ea typeface="ＭＳ Ｐゴシック" panose="020B0600070205080204" pitchFamily="50" charset="-128"/>
            </a:rPr>
            <a:t>15,344</a:t>
          </a:r>
          <a:r>
            <a:rPr kumimoji="1" lang="ja-JP" altLang="en-US" sz="1050">
              <a:latin typeface="ＭＳ Ｐゴシック" panose="020B0600070205080204" pitchFamily="50" charset="-128"/>
              <a:ea typeface="ＭＳ Ｐゴシック" panose="020B0600070205080204" pitchFamily="50" charset="-128"/>
            </a:rPr>
            <a:t>円）</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新型コロナウイルス対策として実施した「子育て世帯への臨時特別給金（</a:t>
          </a:r>
          <a:r>
            <a:rPr kumimoji="1" lang="en-US" altLang="ja-JP" sz="1050">
              <a:latin typeface="ＭＳ Ｐゴシック" panose="020B0600070205080204" pitchFamily="50" charset="-128"/>
              <a:ea typeface="ＭＳ Ｐゴシック" panose="020B0600070205080204" pitchFamily="50" charset="-128"/>
            </a:rPr>
            <a:t>+563</a:t>
          </a:r>
          <a:r>
            <a:rPr kumimoji="1" lang="ja-JP" altLang="en-US" sz="1050">
              <a:latin typeface="ＭＳ Ｐゴシック" panose="020B0600070205080204" pitchFamily="50" charset="-128"/>
              <a:ea typeface="ＭＳ Ｐゴシック" panose="020B0600070205080204" pitchFamily="50" charset="-128"/>
            </a:rPr>
            <a:t>百万円）」、「住民税非課税世帯等臨時特別給付金（</a:t>
          </a:r>
          <a:r>
            <a:rPr kumimoji="1" lang="en-US" altLang="ja-JP" sz="1050">
              <a:latin typeface="ＭＳ Ｐゴシック" panose="020B0600070205080204" pitchFamily="50" charset="-128"/>
              <a:ea typeface="ＭＳ Ｐゴシック" panose="020B0600070205080204" pitchFamily="50" charset="-128"/>
            </a:rPr>
            <a:t>+267</a:t>
          </a:r>
          <a:r>
            <a:rPr kumimoji="1" lang="ja-JP" altLang="en-US" sz="1050">
              <a:latin typeface="ＭＳ Ｐゴシック" panose="020B0600070205080204" pitchFamily="50" charset="-128"/>
              <a:ea typeface="ＭＳ Ｐゴシック" panose="020B0600070205080204" pitchFamily="50" charset="-128"/>
            </a:rPr>
            <a:t>百万円）」などが住民一人当たりの扶助費の増加の主な要因である。</a:t>
          </a:r>
        </a:p>
        <a:p>
          <a:r>
            <a:rPr kumimoji="1" lang="ja-JP" altLang="en-US" sz="1050">
              <a:latin typeface="ＭＳ Ｐゴシック" panose="020B0600070205080204" pitchFamily="50" charset="-128"/>
              <a:ea typeface="ＭＳ Ｐゴシック" panose="020B0600070205080204" pitchFamily="50" charset="-128"/>
            </a:rPr>
            <a:t>　・補助費等　</a:t>
          </a:r>
          <a:r>
            <a:rPr kumimoji="1" lang="en-US" altLang="ja-JP" sz="1050">
              <a:latin typeface="ＭＳ Ｐゴシック" panose="020B0600070205080204" pitchFamily="50" charset="-128"/>
              <a:ea typeface="ＭＳ Ｐゴシック" panose="020B0600070205080204" pitchFamily="50" charset="-128"/>
            </a:rPr>
            <a:t>125,999</a:t>
          </a:r>
          <a:r>
            <a:rPr kumimoji="1" lang="ja-JP" altLang="en-US" sz="1050">
              <a:latin typeface="ＭＳ Ｐゴシック" panose="020B0600070205080204" pitchFamily="50" charset="-128"/>
              <a:ea typeface="ＭＳ Ｐゴシック" panose="020B0600070205080204" pitchFamily="50" charset="-128"/>
            </a:rPr>
            <a:t>円（前年比▲</a:t>
          </a:r>
          <a:r>
            <a:rPr kumimoji="1" lang="en-US" altLang="ja-JP" sz="1050">
              <a:latin typeface="ＭＳ Ｐゴシック" panose="020B0600070205080204" pitchFamily="50" charset="-128"/>
              <a:ea typeface="ＭＳ Ｐゴシック" panose="020B0600070205080204" pitchFamily="50" charset="-128"/>
            </a:rPr>
            <a:t>115,722</a:t>
          </a:r>
          <a:r>
            <a:rPr kumimoji="1" lang="ja-JP" altLang="en-US" sz="1050">
              <a:latin typeface="ＭＳ Ｐゴシック" panose="020B0600070205080204" pitchFamily="50" charset="-128"/>
              <a:ea typeface="ＭＳ Ｐゴシック" panose="020B0600070205080204" pitchFamily="50" charset="-128"/>
            </a:rPr>
            <a:t>円）</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新型コロナウイルス対策として実施した「特別定額給付金（▲</a:t>
          </a:r>
          <a:r>
            <a:rPr kumimoji="1" lang="en-US" altLang="ja-JP" sz="1050">
              <a:latin typeface="ＭＳ Ｐゴシック" panose="020B0600070205080204" pitchFamily="50" charset="-128"/>
              <a:ea typeface="ＭＳ Ｐゴシック" panose="020B0600070205080204" pitchFamily="50" charset="-128"/>
            </a:rPr>
            <a:t>4,988</a:t>
          </a:r>
          <a:r>
            <a:rPr kumimoji="1" lang="ja-JP" altLang="en-US" sz="1050">
              <a:latin typeface="ＭＳ Ｐゴシック" panose="020B0600070205080204" pitchFamily="50" charset="-128"/>
              <a:ea typeface="ＭＳ Ｐゴシック" panose="020B0600070205080204" pitchFamily="50" charset="-128"/>
            </a:rPr>
            <a:t>百万円）」の皆減により、住民一人当たりの補助費等が大幅に減少した。しかし、類似団体平均よりも高い状態が続いていることから、経常的な補助費のうち、見直しの余地があるものを改善していく必要がある。</a:t>
          </a:r>
        </a:p>
        <a:p>
          <a:r>
            <a:rPr kumimoji="1" lang="ja-JP" altLang="en-US" sz="1050">
              <a:latin typeface="ＭＳ Ｐゴシック" panose="020B0600070205080204" pitchFamily="50" charset="-128"/>
              <a:ea typeface="ＭＳ Ｐゴシック" panose="020B0600070205080204" pitchFamily="50" charset="-128"/>
            </a:rPr>
            <a:t>　・普通建設事業費　</a:t>
          </a:r>
          <a:r>
            <a:rPr kumimoji="1" lang="en-US" altLang="ja-JP" sz="1050">
              <a:latin typeface="ＭＳ Ｐゴシック" panose="020B0600070205080204" pitchFamily="50" charset="-128"/>
              <a:ea typeface="ＭＳ Ｐゴシック" panose="020B0600070205080204" pitchFamily="50" charset="-128"/>
            </a:rPr>
            <a:t>94,131</a:t>
          </a:r>
          <a:r>
            <a:rPr kumimoji="1" lang="ja-JP" altLang="en-US" sz="1050">
              <a:latin typeface="ＭＳ Ｐゴシック" panose="020B0600070205080204" pitchFamily="50" charset="-128"/>
              <a:ea typeface="ＭＳ Ｐゴシック" panose="020B0600070205080204" pitchFamily="50" charset="-128"/>
            </a:rPr>
            <a:t>円（前年度比＋</a:t>
          </a:r>
          <a:r>
            <a:rPr kumimoji="1" lang="en-US" altLang="ja-JP" sz="1050">
              <a:latin typeface="ＭＳ Ｐゴシック" panose="020B0600070205080204" pitchFamily="50" charset="-128"/>
              <a:ea typeface="ＭＳ Ｐゴシック" panose="020B0600070205080204" pitchFamily="50" charset="-128"/>
            </a:rPr>
            <a:t>11,893</a:t>
          </a:r>
          <a:r>
            <a:rPr kumimoji="1" lang="ja-JP" altLang="en-US" sz="1050">
              <a:latin typeface="ＭＳ Ｐゴシック" panose="020B0600070205080204" pitchFamily="50" charset="-128"/>
              <a:ea typeface="ＭＳ Ｐゴシック" panose="020B0600070205080204" pitchFamily="50" charset="-128"/>
            </a:rPr>
            <a:t>円）</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義務教育学校の整備（</a:t>
          </a:r>
          <a:r>
            <a:rPr kumimoji="1" lang="en-US" altLang="ja-JP" sz="1050">
              <a:latin typeface="ＭＳ Ｐゴシック" panose="020B0600070205080204" pitchFamily="50" charset="-128"/>
              <a:ea typeface="ＭＳ Ｐゴシック" panose="020B0600070205080204" pitchFamily="50" charset="-128"/>
            </a:rPr>
            <a:t>+307</a:t>
          </a:r>
          <a:r>
            <a:rPr kumimoji="1" lang="ja-JP" altLang="en-US" sz="1050">
              <a:latin typeface="ＭＳ Ｐゴシック" panose="020B0600070205080204" pitchFamily="50" charset="-128"/>
              <a:ea typeface="ＭＳ Ｐゴシック" panose="020B0600070205080204" pitchFamily="50" charset="-128"/>
            </a:rPr>
            <a:t>百万円）、干柿共同加工施設整備事業への補助（</a:t>
          </a:r>
          <a:r>
            <a:rPr kumimoji="1" lang="en-US" altLang="ja-JP" sz="1050">
              <a:latin typeface="ＭＳ Ｐゴシック" panose="020B0600070205080204" pitchFamily="50" charset="-128"/>
              <a:ea typeface="ＭＳ Ｐゴシック" panose="020B0600070205080204" pitchFamily="50" charset="-128"/>
            </a:rPr>
            <a:t>+243</a:t>
          </a:r>
          <a:r>
            <a:rPr kumimoji="1" lang="ja-JP" altLang="en-US" sz="1050">
              <a:latin typeface="ＭＳ Ｐゴシック" panose="020B0600070205080204" pitchFamily="50" charset="-128"/>
              <a:ea typeface="ＭＳ Ｐゴシック" panose="020B0600070205080204" pitchFamily="50" charset="-128"/>
            </a:rPr>
            <a:t>百万円</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繰越分）などの大型建設事業の実施により、住民一人当たりの普通建設事業費が増加した。施設の再編等により中長期的には逓減していくが、今後も小・中学校の改修事業等が予定されおり、年度間での増減の発生が考えられる。</a:t>
          </a:r>
        </a:p>
        <a:p>
          <a:r>
            <a:rPr kumimoji="1" lang="ja-JP" altLang="en-US" sz="1050">
              <a:latin typeface="ＭＳ Ｐゴシック" panose="020B0600070205080204" pitchFamily="50" charset="-128"/>
              <a:ea typeface="ＭＳ Ｐゴシック" panose="020B0600070205080204" pitchFamily="50" charset="-128"/>
            </a:rPr>
            <a:t>　・公債費　</a:t>
          </a:r>
          <a:r>
            <a:rPr kumimoji="1" lang="en-US" altLang="ja-JP" sz="1050">
              <a:latin typeface="ＭＳ Ｐゴシック" panose="020B0600070205080204" pitchFamily="50" charset="-128"/>
              <a:ea typeface="ＭＳ Ｐゴシック" panose="020B0600070205080204" pitchFamily="50" charset="-128"/>
            </a:rPr>
            <a:t>103,452</a:t>
          </a:r>
          <a:r>
            <a:rPr kumimoji="1" lang="ja-JP" altLang="en-US" sz="1050">
              <a:latin typeface="ＭＳ Ｐゴシック" panose="020B0600070205080204" pitchFamily="50" charset="-128"/>
              <a:ea typeface="ＭＳ Ｐゴシック" panose="020B0600070205080204" pitchFamily="50" charset="-128"/>
            </a:rPr>
            <a:t>円（類似団体比</a:t>
          </a:r>
          <a:r>
            <a:rPr kumimoji="1" lang="en-US" altLang="ja-JP" sz="1050">
              <a:latin typeface="ＭＳ Ｐゴシック" panose="020B0600070205080204" pitchFamily="50" charset="-128"/>
              <a:ea typeface="ＭＳ Ｐゴシック" panose="020B0600070205080204" pitchFamily="50" charset="-128"/>
            </a:rPr>
            <a:t>+47,723</a:t>
          </a:r>
          <a:r>
            <a:rPr kumimoji="1" lang="ja-JP" altLang="en-US" sz="1050">
              <a:latin typeface="ＭＳ Ｐゴシック" panose="020B0600070205080204" pitchFamily="50" charset="-128"/>
              <a:ea typeface="ＭＳ Ｐゴシック" panose="020B0600070205080204" pitchFamily="50" charset="-128"/>
            </a:rPr>
            <a:t>円）</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合併特例債や過疎対策事業債を活用して実施した大型建設事業に係る償還額が嵩んでいるため、類似団体平均よりも住民一人当たりの公債費が高い状況が続いている。今後は、財政規模を考慮し、地方債の発行規模の抑制に努める必要がある。</a:t>
          </a:r>
        </a:p>
        <a:p>
          <a:r>
            <a:rPr kumimoji="1" lang="ja-JP" altLang="en-US" sz="1050">
              <a:latin typeface="ＭＳ Ｐゴシック" panose="020B0600070205080204" pitchFamily="50" charset="-128"/>
              <a:ea typeface="ＭＳ Ｐゴシック" panose="020B0600070205080204" pitchFamily="50" charset="-128"/>
            </a:rPr>
            <a:t>　・投資及び出資金　</a:t>
          </a:r>
          <a:r>
            <a:rPr kumimoji="1" lang="en-US" altLang="ja-JP" sz="1050">
              <a:latin typeface="ＭＳ Ｐゴシック" panose="020B0600070205080204" pitchFamily="50" charset="-128"/>
              <a:ea typeface="ＭＳ Ｐゴシック" panose="020B0600070205080204" pitchFamily="50" charset="-128"/>
            </a:rPr>
            <a:t>18,647</a:t>
          </a:r>
          <a:r>
            <a:rPr kumimoji="1" lang="ja-JP" altLang="en-US" sz="1050">
              <a:latin typeface="ＭＳ Ｐゴシック" panose="020B0600070205080204" pitchFamily="50" charset="-128"/>
              <a:ea typeface="ＭＳ Ｐゴシック" panose="020B0600070205080204" pitchFamily="50" charset="-128"/>
            </a:rPr>
            <a:t>円（類似団体比</a:t>
          </a:r>
          <a:r>
            <a:rPr kumimoji="1" lang="en-US" altLang="ja-JP" sz="1050">
              <a:latin typeface="ＭＳ Ｐゴシック" panose="020B0600070205080204" pitchFamily="50" charset="-128"/>
              <a:ea typeface="ＭＳ Ｐゴシック" panose="020B0600070205080204" pitchFamily="50" charset="-128"/>
            </a:rPr>
            <a:t>+13,555</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病院事業会計及び下水道事業会計への繰出金である。市内に</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つの病院を有していること、市域が広大で人口密度も低いため下水道の維持管理経費が嵩むことから、類似団体平均よりも高い水準となっている。今後、経営改善及び基準外繰出金の圧縮に努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48,624
47,781
668.64
38,887,528
36,711,101
2,060,328
22,305,160
41,004,028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170398</xdr:rowOff>
    </xdr:from>
    <xdr:to>
      <xdr:col>24</xdr:col>
      <xdr:colOff>63500</xdr:colOff>
      <xdr:row>37</xdr:row>
      <xdr:rowOff>48260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342598"/>
          <a:ext cx="838200" cy="4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56260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57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132189</xdr:rowOff>
    </xdr:from>
    <xdr:to>
      <xdr:col>19</xdr:col>
      <xdr:colOff>177800</xdr:colOff>
      <xdr:row>36</xdr:row>
      <xdr:rowOff>170398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961489"/>
          <a:ext cx="889000" cy="38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8798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0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132189</xdr:rowOff>
    </xdr:from>
    <xdr:to>
      <xdr:col>15</xdr:col>
      <xdr:colOff>50800</xdr:colOff>
      <xdr:row>36</xdr:row>
      <xdr:rowOff>77651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961489"/>
          <a:ext cx="889000" cy="28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113719</xdr:rowOff>
    </xdr:from>
    <xdr:to>
      <xdr:col>15</xdr:col>
      <xdr:colOff>101600</xdr:colOff>
      <xdr:row>39</xdr:row>
      <xdr:rowOff>43869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6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34996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72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77651</xdr:rowOff>
    </xdr:from>
    <xdr:to>
      <xdr:col>10</xdr:col>
      <xdr:colOff>114300</xdr:colOff>
      <xdr:row>36</xdr:row>
      <xdr:rowOff>111942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24985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112740</xdr:rowOff>
    </xdr:from>
    <xdr:to>
      <xdr:col>10</xdr:col>
      <xdr:colOff>165100</xdr:colOff>
      <xdr:row>39</xdr:row>
      <xdr:rowOff>42890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62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34017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72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117311</xdr:rowOff>
    </xdr:from>
    <xdr:to>
      <xdr:col>6</xdr:col>
      <xdr:colOff>38100</xdr:colOff>
      <xdr:row>39</xdr:row>
      <xdr:rowOff>47461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63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38588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72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168910</xdr:rowOff>
    </xdr:from>
    <xdr:to>
      <xdr:col>24</xdr:col>
      <xdr:colOff>114300</xdr:colOff>
      <xdr:row>37</xdr:row>
      <xdr:rowOff>99060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147337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119598</xdr:rowOff>
    </xdr:from>
    <xdr:to>
      <xdr:col>20</xdr:col>
      <xdr:colOff>38100</xdr:colOff>
      <xdr:row>37</xdr:row>
      <xdr:rowOff>49748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9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40875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8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81389</xdr:rowOff>
    </xdr:from>
    <xdr:to>
      <xdr:col>15</xdr:col>
      <xdr:colOff>101600</xdr:colOff>
      <xdr:row>35</xdr:row>
      <xdr:rowOff>11539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1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28066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85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26851</xdr:rowOff>
    </xdr:from>
    <xdr:to>
      <xdr:col>10</xdr:col>
      <xdr:colOff>165100</xdr:colOff>
      <xdr:row>36</xdr:row>
      <xdr:rowOff>128451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9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144978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9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61142</xdr:rowOff>
    </xdr:from>
    <xdr:to>
      <xdr:col>6</xdr:col>
      <xdr:colOff>38100</xdr:colOff>
      <xdr:row>36</xdr:row>
      <xdr:rowOff>162742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3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7819</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00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74694</xdr:rowOff>
    </xdr:from>
    <xdr:to>
      <xdr:col>24</xdr:col>
      <xdr:colOff>63500</xdr:colOff>
      <xdr:row>56</xdr:row>
      <xdr:rowOff>143868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990094"/>
          <a:ext cx="838200" cy="75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12493</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8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74694</xdr:rowOff>
    </xdr:from>
    <xdr:to>
      <xdr:col>19</xdr:col>
      <xdr:colOff>177800</xdr:colOff>
      <xdr:row>56</xdr:row>
      <xdr:rowOff>97637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990094"/>
          <a:ext cx="889000" cy="70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152923</xdr:rowOff>
    </xdr:from>
    <xdr:to>
      <xdr:col>20</xdr:col>
      <xdr:colOff>38100</xdr:colOff>
      <xdr:row>53</xdr:row>
      <xdr:rowOff>83073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74200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16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97637</xdr:rowOff>
    </xdr:from>
    <xdr:to>
      <xdr:col>15</xdr:col>
      <xdr:colOff>50800</xdr:colOff>
      <xdr:row>57</xdr:row>
      <xdr:rowOff>169807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698837"/>
          <a:ext cx="889000" cy="24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78354</xdr:rowOff>
    </xdr:from>
    <xdr:to>
      <xdr:col>15</xdr:col>
      <xdr:colOff>101600</xdr:colOff>
      <xdr:row>59</xdr:row>
      <xdr:rowOff>8504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02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171081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1011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71410</xdr:rowOff>
    </xdr:from>
    <xdr:to>
      <xdr:col>10</xdr:col>
      <xdr:colOff>114300</xdr:colOff>
      <xdr:row>57</xdr:row>
      <xdr:rowOff>169807</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9672610"/>
          <a:ext cx="889000" cy="26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89007</xdr:rowOff>
    </xdr:from>
    <xdr:to>
      <xdr:col>10</xdr:col>
      <xdr:colOff>165100</xdr:colOff>
      <xdr:row>59</xdr:row>
      <xdr:rowOff>19157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3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10284</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12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130841</xdr:rowOff>
    </xdr:from>
    <xdr:to>
      <xdr:col>6</xdr:col>
      <xdr:colOff>38100</xdr:colOff>
      <xdr:row>59</xdr:row>
      <xdr:rowOff>60991</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7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52118</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16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93068</xdr:rowOff>
    </xdr:from>
    <xdr:to>
      <xdr:col>24</xdr:col>
      <xdr:colOff>114300</xdr:colOff>
      <xdr:row>57</xdr:row>
      <xdr:rowOff>23218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69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115945</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54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23894</xdr:rowOff>
    </xdr:from>
    <xdr:to>
      <xdr:col>20</xdr:col>
      <xdr:colOff>38100</xdr:colOff>
      <xdr:row>52</xdr:row>
      <xdr:rowOff>125494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93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142021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714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46837</xdr:rowOff>
    </xdr:from>
    <xdr:to>
      <xdr:col>15</xdr:col>
      <xdr:colOff>101600</xdr:colOff>
      <xdr:row>56</xdr:row>
      <xdr:rowOff>148437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64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164964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942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119007</xdr:rowOff>
    </xdr:from>
    <xdr:to>
      <xdr:col>10</xdr:col>
      <xdr:colOff>165100</xdr:colOff>
      <xdr:row>58</xdr:row>
      <xdr:rowOff>49157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89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65684</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6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20610</xdr:rowOff>
    </xdr:from>
    <xdr:to>
      <xdr:col>6</xdr:col>
      <xdr:colOff>38100</xdr:colOff>
      <xdr:row>56</xdr:row>
      <xdr:rowOff>122210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6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138737</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9397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95066</xdr:rowOff>
    </xdr:from>
    <xdr:to>
      <xdr:col>24</xdr:col>
      <xdr:colOff>62865</xdr:colOff>
      <xdr:row>78</xdr:row>
      <xdr:rowOff>86998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096566"/>
          <a:ext cx="1270" cy="1363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90825</xdr:rowOff>
    </xdr:from>
    <xdr:ext cx="599010" cy="2590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46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86998</xdr:rowOff>
    </xdr:from>
    <xdr:to>
      <xdr:col>24</xdr:col>
      <xdr:colOff>152400</xdr:colOff>
      <xdr:row>78</xdr:row>
      <xdr:rowOff>86998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46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41743</xdr:rowOff>
    </xdr:from>
    <xdr:ext cx="599010" cy="2590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1871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95066</xdr:rowOff>
    </xdr:from>
    <xdr:to>
      <xdr:col>24</xdr:col>
      <xdr:colOff>152400</xdr:colOff>
      <xdr:row>70</xdr:row>
      <xdr:rowOff>95066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096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63252</xdr:rowOff>
    </xdr:from>
    <xdr:to>
      <xdr:col>24</xdr:col>
      <xdr:colOff>63500</xdr:colOff>
      <xdr:row>77</xdr:row>
      <xdr:rowOff>86579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3797300" y="13093452"/>
          <a:ext cx="838200" cy="19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164397</xdr:rowOff>
    </xdr:from>
    <xdr:ext cx="599010" cy="2590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3023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14520</xdr:rowOff>
    </xdr:from>
    <xdr:to>
      <xdr:col>24</xdr:col>
      <xdr:colOff>114300</xdr:colOff>
      <xdr:row>76</xdr:row>
      <xdr:rowOff>116120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30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86579</xdr:rowOff>
    </xdr:from>
    <xdr:to>
      <xdr:col>19</xdr:col>
      <xdr:colOff>177800</xdr:colOff>
      <xdr:row>77</xdr:row>
      <xdr:rowOff>134262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908300" y="13288229"/>
          <a:ext cx="889000" cy="4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80327</xdr:rowOff>
    </xdr:from>
    <xdr:to>
      <xdr:col>20</xdr:col>
      <xdr:colOff>38100</xdr:colOff>
      <xdr:row>78</xdr:row>
      <xdr:rowOff>10477</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328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1604</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795" y="13374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134262</xdr:rowOff>
    </xdr:from>
    <xdr:to>
      <xdr:col>15</xdr:col>
      <xdr:colOff>50800</xdr:colOff>
      <xdr:row>78</xdr:row>
      <xdr:rowOff>21943</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2019300" y="13335912"/>
          <a:ext cx="889000" cy="5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22377</xdr:rowOff>
    </xdr:from>
    <xdr:to>
      <xdr:col>15</xdr:col>
      <xdr:colOff>101600</xdr:colOff>
      <xdr:row>78</xdr:row>
      <xdr:rowOff>123977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339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115104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795" y="13488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129366</xdr:rowOff>
    </xdr:from>
    <xdr:to>
      <xdr:col>10</xdr:col>
      <xdr:colOff>114300</xdr:colOff>
      <xdr:row>78</xdr:row>
      <xdr:rowOff>21943</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a:off x="1130300" y="13159566"/>
          <a:ext cx="889000" cy="23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75585</xdr:rowOff>
    </xdr:from>
    <xdr:to>
      <xdr:col>10</xdr:col>
      <xdr:colOff>165100</xdr:colOff>
      <xdr:row>79</xdr:row>
      <xdr:rowOff>5735</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344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168312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3541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56114</xdr:rowOff>
    </xdr:from>
    <xdr:to>
      <xdr:col>6</xdr:col>
      <xdr:colOff>38100</xdr:colOff>
      <xdr:row>78</xdr:row>
      <xdr:rowOff>157714</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342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148841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352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12452</xdr:rowOff>
    </xdr:from>
    <xdr:to>
      <xdr:col>24</xdr:col>
      <xdr:colOff>114300</xdr:colOff>
      <xdr:row>76</xdr:row>
      <xdr:rowOff>114052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584700" y="1304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35330</xdr:rowOff>
    </xdr:from>
    <xdr:ext cx="599010" cy="2590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289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35779</xdr:rowOff>
    </xdr:from>
    <xdr:to>
      <xdr:col>20</xdr:col>
      <xdr:colOff>38100</xdr:colOff>
      <xdr:row>77</xdr:row>
      <xdr:rowOff>137379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746500" y="1323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153906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795" y="13012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83462</xdr:rowOff>
    </xdr:from>
    <xdr:to>
      <xdr:col>15</xdr:col>
      <xdr:colOff>101600</xdr:colOff>
      <xdr:row>78</xdr:row>
      <xdr:rowOff>13612</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857500" y="1328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30139</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795" y="13060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142593</xdr:rowOff>
    </xdr:from>
    <xdr:to>
      <xdr:col>10</xdr:col>
      <xdr:colOff>165100</xdr:colOff>
      <xdr:row>78</xdr:row>
      <xdr:rowOff>72743</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968500" y="133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89270</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795" y="1311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78566</xdr:rowOff>
    </xdr:from>
    <xdr:to>
      <xdr:col>6</xdr:col>
      <xdr:colOff>38100</xdr:colOff>
      <xdr:row>77</xdr:row>
      <xdr:rowOff>8716</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79500" y="1310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25243</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795" y="12883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156311</xdr:rowOff>
    </xdr:from>
    <xdr:to>
      <xdr:col>24</xdr:col>
      <xdr:colOff>63500</xdr:colOff>
      <xdr:row>96</xdr:row>
      <xdr:rowOff>85382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6444061"/>
          <a:ext cx="838200" cy="10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157573</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616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85382</xdr:rowOff>
    </xdr:from>
    <xdr:to>
      <xdr:col>19</xdr:col>
      <xdr:colOff>177800</xdr:colOff>
      <xdr:row>96</xdr:row>
      <xdr:rowOff>111213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6544582"/>
          <a:ext cx="8890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26610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82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111213</xdr:rowOff>
    </xdr:from>
    <xdr:to>
      <xdr:col>15</xdr:col>
      <xdr:colOff>50800</xdr:colOff>
      <xdr:row>97</xdr:row>
      <xdr:rowOff>61379</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2019300" y="16570413"/>
          <a:ext cx="889000" cy="12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59919</xdr:rowOff>
    </xdr:from>
    <xdr:to>
      <xdr:col>15</xdr:col>
      <xdr:colOff>101600</xdr:colOff>
      <xdr:row>98</xdr:row>
      <xdr:rowOff>161519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86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152646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95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61379</xdr:rowOff>
    </xdr:from>
    <xdr:to>
      <xdr:col>10</xdr:col>
      <xdr:colOff>114300</xdr:colOff>
      <xdr:row>97</xdr:row>
      <xdr:rowOff>124079</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flipV="1">
          <a:off x="1130300" y="16692029"/>
          <a:ext cx="889000" cy="6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64833</xdr:rowOff>
    </xdr:from>
    <xdr:to>
      <xdr:col>10</xdr:col>
      <xdr:colOff>165100</xdr:colOff>
      <xdr:row>98</xdr:row>
      <xdr:rowOff>166433</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86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157560</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95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93917</xdr:rowOff>
    </xdr:from>
    <xdr:to>
      <xdr:col>6</xdr:col>
      <xdr:colOff>38100</xdr:colOff>
      <xdr:row>99</xdr:row>
      <xdr:rowOff>24067</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15194</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98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105511</xdr:rowOff>
    </xdr:from>
    <xdr:to>
      <xdr:col>24</xdr:col>
      <xdr:colOff>114300</xdr:colOff>
      <xdr:row>96</xdr:row>
      <xdr:rowOff>35661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3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128388</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24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34582</xdr:rowOff>
    </xdr:from>
    <xdr:to>
      <xdr:col>20</xdr:col>
      <xdr:colOff>38100</xdr:colOff>
      <xdr:row>96</xdr:row>
      <xdr:rowOff>136182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49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152709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60413</xdr:rowOff>
    </xdr:from>
    <xdr:to>
      <xdr:col>15</xdr:col>
      <xdr:colOff>101600</xdr:colOff>
      <xdr:row>96</xdr:row>
      <xdr:rowOff>162013</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51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7090</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29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10579</xdr:rowOff>
    </xdr:from>
    <xdr:to>
      <xdr:col>10</xdr:col>
      <xdr:colOff>165100</xdr:colOff>
      <xdr:row>97</xdr:row>
      <xdr:rowOff>112179</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64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128706</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41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73279</xdr:rowOff>
    </xdr:from>
    <xdr:to>
      <xdr:col>6</xdr:col>
      <xdr:colOff>38100</xdr:colOff>
      <xdr:row>98</xdr:row>
      <xdr:rowOff>3429</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70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19956</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47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85065</xdr:rowOff>
    </xdr:from>
    <xdr:to>
      <xdr:col>55</xdr:col>
      <xdr:colOff>0</xdr:colOff>
      <xdr:row>37</xdr:row>
      <xdr:rowOff>91465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428715"/>
          <a:ext cx="8382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58971</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231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85065</xdr:rowOff>
    </xdr:from>
    <xdr:to>
      <xdr:col>50</xdr:col>
      <xdr:colOff>114300</xdr:colOff>
      <xdr:row>37</xdr:row>
      <xdr:rowOff>106325</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8750300" y="6428715"/>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130675</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04428" y="61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106325</xdr:rowOff>
    </xdr:from>
    <xdr:to>
      <xdr:col>45</xdr:col>
      <xdr:colOff>177800</xdr:colOff>
      <xdr:row>37</xdr:row>
      <xdr:rowOff>109068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6449975"/>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119990</xdr:rowOff>
    </xdr:from>
    <xdr:to>
      <xdr:col>46</xdr:col>
      <xdr:colOff>38100</xdr:colOff>
      <xdr:row>37</xdr:row>
      <xdr:rowOff>50140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29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66667</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428" y="606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108610</xdr:rowOff>
    </xdr:from>
    <xdr:to>
      <xdr:col>41</xdr:col>
      <xdr:colOff>50800</xdr:colOff>
      <xdr:row>37</xdr:row>
      <xdr:rowOff>109068</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452260"/>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102844</xdr:rowOff>
    </xdr:from>
    <xdr:to>
      <xdr:col>41</xdr:col>
      <xdr:colOff>101600</xdr:colOff>
      <xdr:row>37</xdr:row>
      <xdr:rowOff>32994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27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49521</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8" y="605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98044</xdr:rowOff>
    </xdr:from>
    <xdr:to>
      <xdr:col>36</xdr:col>
      <xdr:colOff>165100</xdr:colOff>
      <xdr:row>37</xdr:row>
      <xdr:rowOff>28194</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44721</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6045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40665</xdr:rowOff>
    </xdr:from>
    <xdr:to>
      <xdr:col>55</xdr:col>
      <xdr:colOff>50800</xdr:colOff>
      <xdr:row>37</xdr:row>
      <xdr:rowOff>142265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3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19092</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36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34265</xdr:rowOff>
    </xdr:from>
    <xdr:to>
      <xdr:col>50</xdr:col>
      <xdr:colOff>165100</xdr:colOff>
      <xdr:row>37</xdr:row>
      <xdr:rowOff>135865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37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126992</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470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55525</xdr:rowOff>
    </xdr:from>
    <xdr:to>
      <xdr:col>46</xdr:col>
      <xdr:colOff>38100</xdr:colOff>
      <xdr:row>37</xdr:row>
      <xdr:rowOff>157125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3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148252</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491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58268</xdr:rowOff>
    </xdr:from>
    <xdr:to>
      <xdr:col>41</xdr:col>
      <xdr:colOff>101600</xdr:colOff>
      <xdr:row>37</xdr:row>
      <xdr:rowOff>159868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4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150995</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494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57810</xdr:rowOff>
    </xdr:from>
    <xdr:to>
      <xdr:col>36</xdr:col>
      <xdr:colOff>165100</xdr:colOff>
      <xdr:row>37</xdr:row>
      <xdr:rowOff>159410</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4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150537</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6494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76149</xdr:rowOff>
    </xdr:from>
    <xdr:to>
      <xdr:col>55</xdr:col>
      <xdr:colOff>0</xdr:colOff>
      <xdr:row>54</xdr:row>
      <xdr:rowOff>40236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162999"/>
          <a:ext cx="838200" cy="13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108429</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538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40236</xdr:rowOff>
    </xdr:from>
    <xdr:to>
      <xdr:col>50</xdr:col>
      <xdr:colOff>114300</xdr:colOff>
      <xdr:row>54</xdr:row>
      <xdr:rowOff>44717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298536"/>
          <a:ext cx="8890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41107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64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44717</xdr:rowOff>
    </xdr:from>
    <xdr:to>
      <xdr:col>45</xdr:col>
      <xdr:colOff>177800</xdr:colOff>
      <xdr:row>54</xdr:row>
      <xdr:rowOff>79647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303017"/>
          <a:ext cx="889000" cy="3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121772</xdr:rowOff>
    </xdr:from>
    <xdr:to>
      <xdr:col>46</xdr:col>
      <xdr:colOff>38100</xdr:colOff>
      <xdr:row>57</xdr:row>
      <xdr:rowOff>51922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72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43049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81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28120</xdr:rowOff>
    </xdr:from>
    <xdr:to>
      <xdr:col>41</xdr:col>
      <xdr:colOff>50800</xdr:colOff>
      <xdr:row>54</xdr:row>
      <xdr:rowOff>79647</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286420"/>
          <a:ext cx="889000" cy="5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139581</xdr:rowOff>
    </xdr:from>
    <xdr:to>
      <xdr:col>41</xdr:col>
      <xdr:colOff>101600</xdr:colOff>
      <xdr:row>57</xdr:row>
      <xdr:rowOff>69731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74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60858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83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144564</xdr:rowOff>
    </xdr:from>
    <xdr:to>
      <xdr:col>36</xdr:col>
      <xdr:colOff>165100</xdr:colOff>
      <xdr:row>57</xdr:row>
      <xdr:rowOff>74714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4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65841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83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25349</xdr:rowOff>
    </xdr:from>
    <xdr:to>
      <xdr:col>55</xdr:col>
      <xdr:colOff>50800</xdr:colOff>
      <xdr:row>53</xdr:row>
      <xdr:rowOff>126949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11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48226</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896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160886</xdr:rowOff>
    </xdr:from>
    <xdr:to>
      <xdr:col>50</xdr:col>
      <xdr:colOff>165100</xdr:colOff>
      <xdr:row>54</xdr:row>
      <xdr:rowOff>91036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24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107563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02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165367</xdr:rowOff>
    </xdr:from>
    <xdr:to>
      <xdr:col>46</xdr:col>
      <xdr:colOff>38100</xdr:colOff>
      <xdr:row>54</xdr:row>
      <xdr:rowOff>95517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25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112044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02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28847</xdr:rowOff>
    </xdr:from>
    <xdr:to>
      <xdr:col>41</xdr:col>
      <xdr:colOff>101600</xdr:colOff>
      <xdr:row>54</xdr:row>
      <xdr:rowOff>130447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28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146974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06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148770</xdr:rowOff>
    </xdr:from>
    <xdr:to>
      <xdr:col>36</xdr:col>
      <xdr:colOff>165100</xdr:colOff>
      <xdr:row>54</xdr:row>
      <xdr:rowOff>78920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23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95447</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01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8964</xdr:rowOff>
    </xdr:from>
    <xdr:to>
      <xdr:col>55</xdr:col>
      <xdr:colOff>0</xdr:colOff>
      <xdr:row>74</xdr:row>
      <xdr:rowOff>41722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2696264"/>
          <a:ext cx="838200" cy="3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76860</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935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8964</xdr:rowOff>
    </xdr:from>
    <xdr:to>
      <xdr:col>50</xdr:col>
      <xdr:colOff>114300</xdr:colOff>
      <xdr:row>74</xdr:row>
      <xdr:rowOff>163954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2696264"/>
          <a:ext cx="889000" cy="15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1604</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96655</xdr:rowOff>
    </xdr:from>
    <xdr:to>
      <xdr:col>45</xdr:col>
      <xdr:colOff>177800</xdr:colOff>
      <xdr:row>74</xdr:row>
      <xdr:rowOff>163954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2783955"/>
          <a:ext cx="889000" cy="6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73454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96655</xdr:rowOff>
    </xdr:from>
    <xdr:to>
      <xdr:col>41</xdr:col>
      <xdr:colOff>50800</xdr:colOff>
      <xdr:row>74</xdr:row>
      <xdr:rowOff>100998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2783955"/>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88564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77340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162372</xdr:rowOff>
    </xdr:from>
    <xdr:to>
      <xdr:col>55</xdr:col>
      <xdr:colOff>50800</xdr:colOff>
      <xdr:row>74</xdr:row>
      <xdr:rowOff>92522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67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13799</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52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129614</xdr:rowOff>
    </xdr:from>
    <xdr:to>
      <xdr:col>50</xdr:col>
      <xdr:colOff>165100</xdr:colOff>
      <xdr:row>74</xdr:row>
      <xdr:rowOff>59764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64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76291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42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113154</xdr:rowOff>
    </xdr:from>
    <xdr:to>
      <xdr:col>46</xdr:col>
      <xdr:colOff>38100</xdr:colOff>
      <xdr:row>75</xdr:row>
      <xdr:rowOff>43304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80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59831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57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45855</xdr:rowOff>
    </xdr:from>
    <xdr:to>
      <xdr:col>41</xdr:col>
      <xdr:colOff>101600</xdr:colOff>
      <xdr:row>74</xdr:row>
      <xdr:rowOff>147455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273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163982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50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50198</xdr:rowOff>
    </xdr:from>
    <xdr:to>
      <xdr:col>36</xdr:col>
      <xdr:colOff>165100</xdr:colOff>
      <xdr:row>74</xdr:row>
      <xdr:rowOff>151798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27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168325</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51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128400</xdr:rowOff>
    </xdr:from>
    <xdr:to>
      <xdr:col>55</xdr:col>
      <xdr:colOff>0</xdr:colOff>
      <xdr:row>91</xdr:row>
      <xdr:rowOff>133463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5730350"/>
          <a:ext cx="838200" cy="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63000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35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128400</xdr:rowOff>
    </xdr:from>
    <xdr:to>
      <xdr:col>50</xdr:col>
      <xdr:colOff>114300</xdr:colOff>
      <xdr:row>92</xdr:row>
      <xdr:rowOff>126212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5730350"/>
          <a:ext cx="889000" cy="16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161380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44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66385</xdr:rowOff>
    </xdr:from>
    <xdr:to>
      <xdr:col>45</xdr:col>
      <xdr:colOff>177800</xdr:colOff>
      <xdr:row>92</xdr:row>
      <xdr:rowOff>126212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5839785"/>
          <a:ext cx="889000" cy="5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170723</xdr:rowOff>
    </xdr:from>
    <xdr:to>
      <xdr:col>46</xdr:col>
      <xdr:colOff>38100</xdr:colOff>
      <xdr:row>97</xdr:row>
      <xdr:rowOff>100873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62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92000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72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137578</xdr:rowOff>
    </xdr:from>
    <xdr:to>
      <xdr:col>41</xdr:col>
      <xdr:colOff>50800</xdr:colOff>
      <xdr:row>92</xdr:row>
      <xdr:rowOff>66385</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5739528"/>
          <a:ext cx="889000" cy="10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6294</xdr:rowOff>
    </xdr:from>
    <xdr:to>
      <xdr:col>41</xdr:col>
      <xdr:colOff>101600</xdr:colOff>
      <xdr:row>97</xdr:row>
      <xdr:rowOff>107894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6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99021</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72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158085</xdr:rowOff>
    </xdr:from>
    <xdr:to>
      <xdr:col>36</xdr:col>
      <xdr:colOff>165100</xdr:colOff>
      <xdr:row>97</xdr:row>
      <xdr:rowOff>88235</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6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79362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71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82663</xdr:rowOff>
    </xdr:from>
    <xdr:to>
      <xdr:col>55</xdr:col>
      <xdr:colOff>50800</xdr:colOff>
      <xdr:row>92</xdr:row>
      <xdr:rowOff>12813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568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105540</xdr:rowOff>
    </xdr:from>
    <xdr:ext cx="599010"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5536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77600</xdr:rowOff>
    </xdr:from>
    <xdr:to>
      <xdr:col>50</xdr:col>
      <xdr:colOff>165100</xdr:colOff>
      <xdr:row>92</xdr:row>
      <xdr:rowOff>7750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56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24277</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39795" y="1545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75412</xdr:rowOff>
    </xdr:from>
    <xdr:to>
      <xdr:col>46</xdr:col>
      <xdr:colOff>38100</xdr:colOff>
      <xdr:row>93</xdr:row>
      <xdr:rowOff>5562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584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22089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562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15585</xdr:rowOff>
    </xdr:from>
    <xdr:to>
      <xdr:col>41</xdr:col>
      <xdr:colOff>101600</xdr:colOff>
      <xdr:row>92</xdr:row>
      <xdr:rowOff>117185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578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133712</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556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86778</xdr:rowOff>
    </xdr:from>
    <xdr:to>
      <xdr:col>36</xdr:col>
      <xdr:colOff>165100</xdr:colOff>
      <xdr:row>92</xdr:row>
      <xdr:rowOff>16928</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56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33455</xdr:rowOff>
    </xdr:from>
    <xdr:ext cx="599010"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672795" y="1546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132293</xdr:rowOff>
    </xdr:from>
    <xdr:to>
      <xdr:col>85</xdr:col>
      <xdr:colOff>127000</xdr:colOff>
      <xdr:row>35</xdr:row>
      <xdr:rowOff>82870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5961593"/>
          <a:ext cx="838200" cy="12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56994</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5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132293</xdr:rowOff>
    </xdr:from>
    <xdr:to>
      <xdr:col>81</xdr:col>
      <xdr:colOff>50800</xdr:colOff>
      <xdr:row>35</xdr:row>
      <xdr:rowOff>126716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5961593"/>
          <a:ext cx="889000" cy="16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39660</xdr:rowOff>
    </xdr:from>
    <xdr:to>
      <xdr:col>81</xdr:col>
      <xdr:colOff>101600</xdr:colOff>
      <xdr:row>35</xdr:row>
      <xdr:rowOff>141260</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0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132387</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13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87854</xdr:rowOff>
    </xdr:from>
    <xdr:to>
      <xdr:col>76</xdr:col>
      <xdr:colOff>114300</xdr:colOff>
      <xdr:row>35</xdr:row>
      <xdr:rowOff>126716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08860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47530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143037</xdr:rowOff>
    </xdr:from>
    <xdr:to>
      <xdr:col>71</xdr:col>
      <xdr:colOff>177800</xdr:colOff>
      <xdr:row>35</xdr:row>
      <xdr:rowOff>87854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5972337"/>
          <a:ext cx="889000" cy="11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79626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79946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32070</xdr:rowOff>
    </xdr:from>
    <xdr:to>
      <xdr:col>85</xdr:col>
      <xdr:colOff>177800</xdr:colOff>
      <xdr:row>35</xdr:row>
      <xdr:rowOff>133670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03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54947</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88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81493</xdr:rowOff>
    </xdr:from>
    <xdr:to>
      <xdr:col>81</xdr:col>
      <xdr:colOff>101600</xdr:colOff>
      <xdr:row>35</xdr:row>
      <xdr:rowOff>11643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591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28170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68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75916</xdr:rowOff>
    </xdr:from>
    <xdr:to>
      <xdr:col>76</xdr:col>
      <xdr:colOff>165100</xdr:colOff>
      <xdr:row>36</xdr:row>
      <xdr:rowOff>6066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07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22593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85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37054</xdr:rowOff>
    </xdr:from>
    <xdr:to>
      <xdr:col>72</xdr:col>
      <xdr:colOff>38100</xdr:colOff>
      <xdr:row>35</xdr:row>
      <xdr:rowOff>138654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03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155181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81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92237</xdr:rowOff>
    </xdr:from>
    <xdr:to>
      <xdr:col>67</xdr:col>
      <xdr:colOff>101600</xdr:colOff>
      <xdr:row>35</xdr:row>
      <xdr:rowOff>22387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592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38914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69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41783</xdr:rowOff>
    </xdr:from>
    <xdr:to>
      <xdr:col>85</xdr:col>
      <xdr:colOff>127000</xdr:colOff>
      <xdr:row>56</xdr:row>
      <xdr:rowOff>89256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642983"/>
          <a:ext cx="838200" cy="4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39067</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811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86371</xdr:rowOff>
    </xdr:from>
    <xdr:to>
      <xdr:col>81</xdr:col>
      <xdr:colOff>50800</xdr:colOff>
      <xdr:row>56</xdr:row>
      <xdr:rowOff>89256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9344671"/>
          <a:ext cx="889000" cy="34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137410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91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86371</xdr:rowOff>
    </xdr:from>
    <xdr:to>
      <xdr:col>76</xdr:col>
      <xdr:colOff>114300</xdr:colOff>
      <xdr:row>56</xdr:row>
      <xdr:rowOff>98138</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344671"/>
          <a:ext cx="889000" cy="35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134838</xdr:rowOff>
    </xdr:from>
    <xdr:to>
      <xdr:col>76</xdr:col>
      <xdr:colOff>165100</xdr:colOff>
      <xdr:row>58</xdr:row>
      <xdr:rowOff>64988</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90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56115</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1000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68954</xdr:rowOff>
    </xdr:from>
    <xdr:to>
      <xdr:col>71</xdr:col>
      <xdr:colOff>177800</xdr:colOff>
      <xdr:row>56</xdr:row>
      <xdr:rowOff>98138</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9670154"/>
          <a:ext cx="889000" cy="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29322</xdr:rowOff>
    </xdr:from>
    <xdr:to>
      <xdr:col>72</xdr:col>
      <xdr:colOff>38100</xdr:colOff>
      <xdr:row>58</xdr:row>
      <xdr:rowOff>130922</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97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122049</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1006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41210</xdr:rowOff>
    </xdr:from>
    <xdr:to>
      <xdr:col>67</xdr:col>
      <xdr:colOff>101600</xdr:colOff>
      <xdr:row>58</xdr:row>
      <xdr:rowOff>142810</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9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133937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1007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162433</xdr:rowOff>
    </xdr:from>
    <xdr:to>
      <xdr:col>85</xdr:col>
      <xdr:colOff>177800</xdr:colOff>
      <xdr:row>56</xdr:row>
      <xdr:rowOff>92583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59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13860</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44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38456</xdr:rowOff>
    </xdr:from>
    <xdr:to>
      <xdr:col>81</xdr:col>
      <xdr:colOff>101600</xdr:colOff>
      <xdr:row>56</xdr:row>
      <xdr:rowOff>140056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63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156583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41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35571</xdr:rowOff>
    </xdr:from>
    <xdr:to>
      <xdr:col>76</xdr:col>
      <xdr:colOff>165100</xdr:colOff>
      <xdr:row>54</xdr:row>
      <xdr:rowOff>137171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29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153698</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292795" y="9069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47338</xdr:rowOff>
    </xdr:from>
    <xdr:to>
      <xdr:col>72</xdr:col>
      <xdr:colOff>38100</xdr:colOff>
      <xdr:row>56</xdr:row>
      <xdr:rowOff>148938</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64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165465</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42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18154</xdr:rowOff>
    </xdr:from>
    <xdr:to>
      <xdr:col>67</xdr:col>
      <xdr:colOff>101600</xdr:colOff>
      <xdr:row>56</xdr:row>
      <xdr:rowOff>119754</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61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136281</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39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163474</xdr:rowOff>
    </xdr:from>
    <xdr:to>
      <xdr:col>85</xdr:col>
      <xdr:colOff>127000</xdr:colOff>
      <xdr:row>79</xdr:row>
      <xdr:rowOff>42414</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5481300" y="13536574"/>
          <a:ext cx="838200" cy="5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109360</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311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142802</xdr:rowOff>
    </xdr:from>
    <xdr:to>
      <xdr:col>81</xdr:col>
      <xdr:colOff>50800</xdr:colOff>
      <xdr:row>79</xdr:row>
      <xdr:rowOff>42414</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4592300" y="13515902"/>
          <a:ext cx="889000" cy="7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126984</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1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88624</xdr:rowOff>
    </xdr:from>
    <xdr:to>
      <xdr:col>76</xdr:col>
      <xdr:colOff>114300</xdr:colOff>
      <xdr:row>78</xdr:row>
      <xdr:rowOff>142802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3703300" y="13461724"/>
          <a:ext cx="8890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110649</xdr:rowOff>
    </xdr:from>
    <xdr:to>
      <xdr:col>76</xdr:col>
      <xdr:colOff>165100</xdr:colOff>
      <xdr:row>79</xdr:row>
      <xdr:rowOff>40799</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483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31926</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57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88624</xdr:rowOff>
    </xdr:from>
    <xdr:to>
      <xdr:col>71</xdr:col>
      <xdr:colOff>177800</xdr:colOff>
      <xdr:row>78</xdr:row>
      <xdr:rowOff>94960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2814300" y="13461724"/>
          <a:ext cx="889000" cy="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148434</xdr:rowOff>
    </xdr:from>
    <xdr:to>
      <xdr:col>72</xdr:col>
      <xdr:colOff>38100</xdr:colOff>
      <xdr:row>79</xdr:row>
      <xdr:rowOff>78584</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52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69711</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61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5362</xdr:rowOff>
    </xdr:from>
    <xdr:to>
      <xdr:col>67</xdr:col>
      <xdr:colOff>101600</xdr:colOff>
      <xdr:row>79</xdr:row>
      <xdr:rowOff>106962</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5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98089</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64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112674</xdr:rowOff>
    </xdr:from>
    <xdr:to>
      <xdr:col>85</xdr:col>
      <xdr:colOff>177800</xdr:colOff>
      <xdr:row>79</xdr:row>
      <xdr:rowOff>42824</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4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64910</xdr:rowOff>
    </xdr:from>
    <xdr:ext cx="469744"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43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163064</xdr:rowOff>
    </xdr:from>
    <xdr:to>
      <xdr:col>81</xdr:col>
      <xdr:colOff>101600</xdr:colOff>
      <xdr:row>79</xdr:row>
      <xdr:rowOff>93214</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53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84341</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46428" y="1362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92002</xdr:rowOff>
    </xdr:from>
    <xdr:to>
      <xdr:col>76</xdr:col>
      <xdr:colOff>165100</xdr:colOff>
      <xdr:row>79</xdr:row>
      <xdr:rowOff>22152</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46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38679</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357428" y="1324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37824</xdr:rowOff>
    </xdr:from>
    <xdr:to>
      <xdr:col>72</xdr:col>
      <xdr:colOff>38100</xdr:colOff>
      <xdr:row>78</xdr:row>
      <xdr:rowOff>139424</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41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155951</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468428" y="13186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44160</xdr:rowOff>
    </xdr:from>
    <xdr:to>
      <xdr:col>67</xdr:col>
      <xdr:colOff>101600</xdr:colOff>
      <xdr:row>78</xdr:row>
      <xdr:rowOff>145760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4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162287</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579428" y="1319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102209</xdr:rowOff>
    </xdr:from>
    <xdr:to>
      <xdr:col>85</xdr:col>
      <xdr:colOff>127000</xdr:colOff>
      <xdr:row>92</xdr:row>
      <xdr:rowOff>5054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5704159"/>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121556</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23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5054</xdr:rowOff>
    </xdr:from>
    <xdr:to>
      <xdr:col>81</xdr:col>
      <xdr:colOff>50800</xdr:colOff>
      <xdr:row>92</xdr:row>
      <xdr:rowOff>68402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5778454"/>
          <a:ext cx="889000" cy="6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75404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3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134759</xdr:rowOff>
    </xdr:from>
    <xdr:to>
      <xdr:col>76</xdr:col>
      <xdr:colOff>114300</xdr:colOff>
      <xdr:row>92</xdr:row>
      <xdr:rowOff>68402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5736709"/>
          <a:ext cx="889000" cy="10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166903</xdr:rowOff>
    </xdr:from>
    <xdr:to>
      <xdr:col>76</xdr:col>
      <xdr:colOff>165100</xdr:colOff>
      <xdr:row>96</xdr:row>
      <xdr:rowOff>97053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45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88180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54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115888</xdr:rowOff>
    </xdr:from>
    <xdr:to>
      <xdr:col>71</xdr:col>
      <xdr:colOff>177800</xdr:colOff>
      <xdr:row>91</xdr:row>
      <xdr:rowOff>134759</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5546388"/>
          <a:ext cx="889000" cy="19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159283</xdr:rowOff>
    </xdr:from>
    <xdr:to>
      <xdr:col>72</xdr:col>
      <xdr:colOff>38100</xdr:colOff>
      <xdr:row>96</xdr:row>
      <xdr:rowOff>89433</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80560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53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161443</xdr:rowOff>
    </xdr:from>
    <xdr:to>
      <xdr:col>67</xdr:col>
      <xdr:colOff>101600</xdr:colOff>
      <xdr:row>96</xdr:row>
      <xdr:rowOff>91593</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82720</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54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51409</xdr:rowOff>
    </xdr:from>
    <xdr:to>
      <xdr:col>85</xdr:col>
      <xdr:colOff>177800</xdr:colOff>
      <xdr:row>91</xdr:row>
      <xdr:rowOff>153009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565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74286</xdr:rowOff>
    </xdr:from>
    <xdr:ext cx="599010"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5504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125704</xdr:rowOff>
    </xdr:from>
    <xdr:to>
      <xdr:col>81</xdr:col>
      <xdr:colOff>101600</xdr:colOff>
      <xdr:row>92</xdr:row>
      <xdr:rowOff>55854</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572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72381</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550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17602</xdr:rowOff>
    </xdr:from>
    <xdr:to>
      <xdr:col>76</xdr:col>
      <xdr:colOff>165100</xdr:colOff>
      <xdr:row>92</xdr:row>
      <xdr:rowOff>119202</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579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135729</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556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83959</xdr:rowOff>
    </xdr:from>
    <xdr:to>
      <xdr:col>72</xdr:col>
      <xdr:colOff>38100</xdr:colOff>
      <xdr:row>92</xdr:row>
      <xdr:rowOff>14109</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568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30636</xdr:rowOff>
    </xdr:from>
    <xdr:ext cx="59901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03795" y="15461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65088</xdr:rowOff>
    </xdr:from>
    <xdr:to>
      <xdr:col>67</xdr:col>
      <xdr:colOff>101600</xdr:colOff>
      <xdr:row>90</xdr:row>
      <xdr:rowOff>166688</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549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11765</xdr:rowOff>
    </xdr:from>
    <xdr:ext cx="599010"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14795" y="1527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131191</xdr:rowOff>
    </xdr:from>
    <xdr:to>
      <xdr:col>107</xdr:col>
      <xdr:colOff>101600</xdr:colOff>
      <xdr:row>39</xdr:row>
      <xdr:rowOff>61341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77868</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131191</xdr:rowOff>
    </xdr:from>
    <xdr:to>
      <xdr:col>102</xdr:col>
      <xdr:colOff>165100</xdr:colOff>
      <xdr:row>39</xdr:row>
      <xdr:rowOff>61341</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77868</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78994</xdr:rowOff>
    </xdr:from>
    <xdr:to>
      <xdr:col>98</xdr:col>
      <xdr:colOff>38100</xdr:colOff>
      <xdr:row>39</xdr:row>
      <xdr:rowOff>9144</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594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25671</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369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・総務費　</a:t>
          </a:r>
          <a:r>
            <a:rPr kumimoji="1" lang="en-US" altLang="ja-JP" sz="1000">
              <a:latin typeface="ＭＳ Ｐゴシック" panose="020B0600070205080204" pitchFamily="50" charset="-128"/>
              <a:ea typeface="ＭＳ Ｐゴシック" panose="020B0600070205080204" pitchFamily="50" charset="-128"/>
            </a:rPr>
            <a:t>104,453</a:t>
          </a:r>
          <a:r>
            <a:rPr kumimoji="1" lang="ja-JP" altLang="en-US" sz="1000">
              <a:latin typeface="ＭＳ Ｐゴシック" panose="020B0600070205080204" pitchFamily="50" charset="-128"/>
              <a:ea typeface="ＭＳ Ｐゴシック" panose="020B0600070205080204" pitchFamily="50" charset="-128"/>
            </a:rPr>
            <a:t>円（前年比▲</a:t>
          </a:r>
          <a:r>
            <a:rPr kumimoji="1" lang="en-US" altLang="ja-JP" sz="1000">
              <a:latin typeface="ＭＳ Ｐゴシック" panose="020B0600070205080204" pitchFamily="50" charset="-128"/>
              <a:ea typeface="ＭＳ Ｐゴシック" panose="020B0600070205080204" pitchFamily="50" charset="-128"/>
            </a:rPr>
            <a:t>99,078</a:t>
          </a:r>
          <a:r>
            <a:rPr kumimoji="1" lang="ja-JP" altLang="en-US" sz="1000">
              <a:latin typeface="ＭＳ Ｐゴシック" panose="020B0600070205080204" pitchFamily="50" charset="-128"/>
              <a:ea typeface="ＭＳ Ｐゴシック" panose="020B0600070205080204" pitchFamily="50" charset="-128"/>
            </a:rPr>
            <a:t>円）</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新型コロナウイルス対策として実施した令和２年度限りの「特別定額給付金（▲</a:t>
          </a:r>
          <a:r>
            <a:rPr kumimoji="1" lang="en-US" altLang="ja-JP" sz="1000">
              <a:latin typeface="ＭＳ Ｐゴシック" panose="020B0600070205080204" pitchFamily="50" charset="-128"/>
              <a:ea typeface="ＭＳ Ｐゴシック" panose="020B0600070205080204" pitchFamily="50" charset="-128"/>
            </a:rPr>
            <a:t>4,988</a:t>
          </a:r>
          <a:r>
            <a:rPr kumimoji="1" lang="ja-JP" altLang="en-US" sz="1000">
              <a:latin typeface="ＭＳ Ｐゴシック" panose="020B0600070205080204" pitchFamily="50" charset="-128"/>
              <a:ea typeface="ＭＳ Ｐゴシック" panose="020B0600070205080204" pitchFamily="50" charset="-128"/>
            </a:rPr>
            <a:t>百万円）」の皆減により、住民一人当たりの総務費が大幅に減少した。しかし、類似団体平均よりも高い状態が続いているため、職員数の適正化や業務の効率化による人件費の縮減等に努める必要がある。</a:t>
          </a:r>
        </a:p>
        <a:p>
          <a:r>
            <a:rPr kumimoji="1" lang="ja-JP" altLang="en-US" sz="1000">
              <a:latin typeface="ＭＳ Ｐゴシック" panose="020B0600070205080204" pitchFamily="50" charset="-128"/>
              <a:ea typeface="ＭＳ Ｐゴシック" panose="020B0600070205080204" pitchFamily="50" charset="-128"/>
            </a:rPr>
            <a:t>・民生費　</a:t>
          </a:r>
          <a:r>
            <a:rPr kumimoji="1" lang="en-US" altLang="ja-JP" sz="1000">
              <a:latin typeface="ＭＳ Ｐゴシック" panose="020B0600070205080204" pitchFamily="50" charset="-128"/>
              <a:ea typeface="ＭＳ Ｐゴシック" panose="020B0600070205080204" pitchFamily="50" charset="-128"/>
            </a:rPr>
            <a:t>182,026</a:t>
          </a:r>
          <a:r>
            <a:rPr kumimoji="1" lang="ja-JP" altLang="en-US" sz="1000">
              <a:latin typeface="ＭＳ Ｐゴシック" panose="020B0600070205080204" pitchFamily="50" charset="-128"/>
              <a:ea typeface="ＭＳ Ｐゴシック" panose="020B0600070205080204" pitchFamily="50" charset="-128"/>
            </a:rPr>
            <a:t>円（前年比</a:t>
          </a:r>
          <a:r>
            <a:rPr kumimoji="1" lang="en-US" altLang="ja-JP" sz="1000">
              <a:latin typeface="ＭＳ Ｐゴシック" panose="020B0600070205080204" pitchFamily="50" charset="-128"/>
              <a:ea typeface="ＭＳ Ｐゴシック" panose="020B0600070205080204" pitchFamily="50" charset="-128"/>
            </a:rPr>
            <a:t>+20,449</a:t>
          </a:r>
          <a:r>
            <a:rPr kumimoji="1" lang="ja-JP" altLang="en-US" sz="1000">
              <a:latin typeface="ＭＳ Ｐゴシック" panose="020B0600070205080204" pitchFamily="50" charset="-128"/>
              <a:ea typeface="ＭＳ Ｐゴシック" panose="020B0600070205080204" pitchFamily="50" charset="-128"/>
            </a:rPr>
            <a:t>円）</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新型コロナウイルス対策として実施した「子育て世帯への臨時特別給金（</a:t>
          </a:r>
          <a:r>
            <a:rPr kumimoji="1" lang="en-US" altLang="ja-JP" sz="1000">
              <a:latin typeface="ＭＳ Ｐゴシック" panose="020B0600070205080204" pitchFamily="50" charset="-128"/>
              <a:ea typeface="ＭＳ Ｐゴシック" panose="020B0600070205080204" pitchFamily="50" charset="-128"/>
            </a:rPr>
            <a:t>+566</a:t>
          </a:r>
          <a:r>
            <a:rPr kumimoji="1" lang="ja-JP" altLang="en-US" sz="1000">
              <a:latin typeface="ＭＳ Ｐゴシック" panose="020B0600070205080204" pitchFamily="50" charset="-128"/>
              <a:ea typeface="ＭＳ Ｐゴシック" panose="020B0600070205080204" pitchFamily="50" charset="-128"/>
            </a:rPr>
            <a:t>百万円）」、「住民税非課税世帯等臨時特別給付金（</a:t>
          </a:r>
          <a:r>
            <a:rPr kumimoji="1" lang="en-US" altLang="ja-JP" sz="1000">
              <a:latin typeface="ＭＳ Ｐゴシック" panose="020B0600070205080204" pitchFamily="50" charset="-128"/>
              <a:ea typeface="ＭＳ Ｐゴシック" panose="020B0600070205080204" pitchFamily="50" charset="-128"/>
            </a:rPr>
            <a:t>+267</a:t>
          </a:r>
          <a:r>
            <a:rPr kumimoji="1" lang="ja-JP" altLang="en-US" sz="1000">
              <a:latin typeface="ＭＳ Ｐゴシック" panose="020B0600070205080204" pitchFamily="50" charset="-128"/>
              <a:ea typeface="ＭＳ Ｐゴシック" panose="020B0600070205080204" pitchFamily="50" charset="-128"/>
            </a:rPr>
            <a:t>百万円）」などにより、住民一人当たりの民生費が増加した。また、近年は、自立支援給付事業費、介護保険組合への負担金が増加傾向にある。</a:t>
          </a:r>
        </a:p>
        <a:p>
          <a:r>
            <a:rPr kumimoji="1" lang="ja-JP" altLang="en-US" sz="1000">
              <a:latin typeface="ＭＳ Ｐゴシック" panose="020B0600070205080204" pitchFamily="50" charset="-128"/>
              <a:ea typeface="ＭＳ Ｐゴシック" panose="020B0600070205080204" pitchFamily="50" charset="-128"/>
            </a:rPr>
            <a:t>・衛生費　  </a:t>
          </a:r>
          <a:r>
            <a:rPr kumimoji="1" lang="en-US" altLang="ja-JP" sz="1000">
              <a:latin typeface="ＭＳ Ｐゴシック" panose="020B0600070205080204" pitchFamily="50" charset="-128"/>
              <a:ea typeface="ＭＳ Ｐゴシック" panose="020B0600070205080204" pitchFamily="50" charset="-128"/>
            </a:rPr>
            <a:t>75,192</a:t>
          </a:r>
          <a:r>
            <a:rPr kumimoji="1" lang="ja-JP" altLang="en-US" sz="1000">
              <a:latin typeface="ＭＳ Ｐゴシック" panose="020B0600070205080204" pitchFamily="50" charset="-128"/>
              <a:ea typeface="ＭＳ Ｐゴシック" panose="020B0600070205080204" pitchFamily="50" charset="-128"/>
            </a:rPr>
            <a:t>円（前年比</a:t>
          </a:r>
          <a:r>
            <a:rPr kumimoji="1" lang="en-US" altLang="ja-JP" sz="1000">
              <a:latin typeface="ＭＳ Ｐゴシック" panose="020B0600070205080204" pitchFamily="50" charset="-128"/>
              <a:ea typeface="ＭＳ Ｐゴシック" panose="020B0600070205080204" pitchFamily="50" charset="-128"/>
            </a:rPr>
            <a:t>+7,915</a:t>
          </a:r>
          <a:r>
            <a:rPr kumimoji="1" lang="ja-JP" altLang="en-US" sz="1000">
              <a:latin typeface="ＭＳ Ｐゴシック" panose="020B0600070205080204" pitchFamily="50" charset="-128"/>
              <a:ea typeface="ＭＳ Ｐゴシック" panose="020B0600070205080204" pitchFamily="50" charset="-128"/>
            </a:rPr>
            <a:t>円）</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衛生費の</a:t>
          </a:r>
          <a:r>
            <a:rPr kumimoji="1" lang="en-US" altLang="ja-JP" sz="1000">
              <a:latin typeface="ＭＳ Ｐゴシック" panose="020B0600070205080204" pitchFamily="50" charset="-128"/>
              <a:ea typeface="ＭＳ Ｐゴシック" panose="020B0600070205080204" pitchFamily="50" charset="-128"/>
            </a:rPr>
            <a:t>35</a:t>
          </a:r>
          <a:r>
            <a:rPr kumimoji="1" lang="ja-JP" altLang="en-US" sz="1000">
              <a:latin typeface="ＭＳ Ｐゴシック" panose="020B0600070205080204" pitchFamily="50" charset="-128"/>
              <a:ea typeface="ＭＳ Ｐゴシック" panose="020B0600070205080204" pitchFamily="50" charset="-128"/>
            </a:rPr>
            <a:t>％程度が病院事業会計への繰出金となっており、市内に</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つの病院を有していることから、類似団体と比較して住民一人当たりの費用が高くなる傾向にある。また、新型コロナウイルスワクチン接種に係る費用の大幅増加（</a:t>
          </a:r>
          <a:r>
            <a:rPr kumimoji="1" lang="en-US" altLang="ja-JP" sz="1000">
              <a:latin typeface="ＭＳ Ｐゴシック" panose="020B0600070205080204" pitchFamily="50" charset="-128"/>
              <a:ea typeface="ＭＳ Ｐゴシック" panose="020B0600070205080204" pitchFamily="50" charset="-128"/>
            </a:rPr>
            <a:t>+348</a:t>
          </a:r>
          <a:r>
            <a:rPr kumimoji="1" lang="ja-JP" altLang="en-US" sz="1000">
              <a:latin typeface="ＭＳ Ｐゴシック" panose="020B0600070205080204" pitchFamily="50" charset="-128"/>
              <a:ea typeface="ＭＳ Ｐゴシック" panose="020B0600070205080204" pitchFamily="50" charset="-128"/>
            </a:rPr>
            <a:t>百万円</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繰越分含む）により、前年度に比して住民一人当たりの衛生費が増加した。</a:t>
          </a:r>
        </a:p>
        <a:p>
          <a:r>
            <a:rPr kumimoji="1" lang="ja-JP" altLang="en-US" sz="1000">
              <a:latin typeface="ＭＳ Ｐゴシック" panose="020B0600070205080204" pitchFamily="50" charset="-128"/>
              <a:ea typeface="ＭＳ Ｐゴシック" panose="020B0600070205080204" pitchFamily="50" charset="-128"/>
            </a:rPr>
            <a:t>・農林水産業費　</a:t>
          </a:r>
          <a:r>
            <a:rPr kumimoji="1" lang="en-US" altLang="ja-JP" sz="1000">
              <a:latin typeface="ＭＳ Ｐゴシック" panose="020B0600070205080204" pitchFamily="50" charset="-128"/>
              <a:ea typeface="ＭＳ Ｐゴシック" panose="020B0600070205080204" pitchFamily="50" charset="-128"/>
            </a:rPr>
            <a:t>40,280</a:t>
          </a:r>
          <a:r>
            <a:rPr kumimoji="1" lang="ja-JP" altLang="en-US" sz="1000">
              <a:latin typeface="ＭＳ Ｐゴシック" panose="020B0600070205080204" pitchFamily="50" charset="-128"/>
              <a:ea typeface="ＭＳ Ｐゴシック" panose="020B0600070205080204" pitchFamily="50" charset="-128"/>
            </a:rPr>
            <a:t>円（前年比</a:t>
          </a:r>
          <a:r>
            <a:rPr kumimoji="1" lang="en-US" altLang="ja-JP" sz="1000">
              <a:latin typeface="ＭＳ Ｐゴシック" panose="020B0600070205080204" pitchFamily="50" charset="-128"/>
              <a:ea typeface="ＭＳ Ｐゴシック" panose="020B0600070205080204" pitchFamily="50" charset="-128"/>
            </a:rPr>
            <a:t>+5,929</a:t>
          </a:r>
          <a:r>
            <a:rPr kumimoji="1" lang="ja-JP" altLang="en-US" sz="1000">
              <a:latin typeface="ＭＳ Ｐゴシック" panose="020B0600070205080204" pitchFamily="50" charset="-128"/>
              <a:ea typeface="ＭＳ Ｐゴシック" panose="020B0600070205080204" pitchFamily="50" charset="-128"/>
            </a:rPr>
            <a:t>円）</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干柿共同加工施設整備事業への補助（</a:t>
          </a:r>
          <a:r>
            <a:rPr kumimoji="1" lang="en-US" altLang="ja-JP" sz="1000">
              <a:latin typeface="ＭＳ Ｐゴシック" panose="020B0600070205080204" pitchFamily="50" charset="-128"/>
              <a:ea typeface="ＭＳ Ｐゴシック" panose="020B0600070205080204" pitchFamily="50" charset="-128"/>
            </a:rPr>
            <a:t>+243</a:t>
          </a:r>
          <a:r>
            <a:rPr kumimoji="1" lang="ja-JP" altLang="en-US" sz="1000">
              <a:latin typeface="ＭＳ Ｐゴシック" panose="020B0600070205080204" pitchFamily="50" charset="-128"/>
              <a:ea typeface="ＭＳ Ｐゴシック" panose="020B0600070205080204" pitchFamily="50" charset="-128"/>
            </a:rPr>
            <a:t>百万円）など、事業費規模の大きい繰越事業があったことから、住民一人当たりの農林水産業費が増加した。また、類似団体平均よりも高いことについては、市域に占める農耕面積、森林面積が広大であるため、農業支援、林道整備、森林育成等に対する経費が増嵩しているためだと考えられる。</a:t>
          </a:r>
        </a:p>
        <a:p>
          <a:r>
            <a:rPr kumimoji="1" lang="ja-JP" altLang="en-US" sz="1000">
              <a:latin typeface="ＭＳ Ｐゴシック" panose="020B0600070205080204" pitchFamily="50" charset="-128"/>
              <a:ea typeface="ＭＳ Ｐゴシック" panose="020B0600070205080204" pitchFamily="50" charset="-128"/>
            </a:rPr>
            <a:t>・商工費　  </a:t>
          </a:r>
          <a:r>
            <a:rPr kumimoji="1" lang="en-US" altLang="ja-JP" sz="1000">
              <a:latin typeface="ＭＳ Ｐゴシック" panose="020B0600070205080204" pitchFamily="50" charset="-128"/>
              <a:ea typeface="ＭＳ Ｐゴシック" panose="020B0600070205080204" pitchFamily="50" charset="-128"/>
            </a:rPr>
            <a:t>34,286</a:t>
          </a:r>
          <a:r>
            <a:rPr kumimoji="1" lang="ja-JP" altLang="en-US" sz="1000">
              <a:latin typeface="ＭＳ Ｐゴシック" panose="020B0600070205080204" pitchFamily="50" charset="-128"/>
              <a:ea typeface="ＭＳ Ｐゴシック" panose="020B0600070205080204" pitchFamily="50" charset="-128"/>
            </a:rPr>
            <a:t>円（前年比▲</a:t>
          </a:r>
          <a:r>
            <a:rPr kumimoji="1" lang="en-US" altLang="ja-JP" sz="1000">
              <a:latin typeface="ＭＳ Ｐゴシック" panose="020B0600070205080204" pitchFamily="50" charset="-128"/>
              <a:ea typeface="ＭＳ Ｐゴシック" panose="020B0600070205080204" pitchFamily="50" charset="-128"/>
            </a:rPr>
            <a:t>1,433</a:t>
          </a:r>
          <a:r>
            <a:rPr kumimoji="1" lang="ja-JP" altLang="en-US" sz="1000">
              <a:latin typeface="ＭＳ Ｐゴシック" panose="020B0600070205080204" pitchFamily="50" charset="-128"/>
              <a:ea typeface="ＭＳ Ｐゴシック" panose="020B0600070205080204" pitchFamily="50" charset="-128"/>
            </a:rPr>
            <a:t>円）</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新型コロナウイルス対策関連の事業費が減少したことにより、住民一人当たりの商工費が減少した。なお、中小企業金融対策や企業立地推進補助事業を実施しており、その年度の申請の有無により、住民一人当たりの費用が増減することがある。</a:t>
          </a:r>
        </a:p>
        <a:p>
          <a:r>
            <a:rPr kumimoji="1" lang="ja-JP" altLang="en-US" sz="1000">
              <a:latin typeface="ＭＳ Ｐゴシック" panose="020B0600070205080204" pitchFamily="50" charset="-128"/>
              <a:ea typeface="ＭＳ Ｐゴシック" panose="020B0600070205080204" pitchFamily="50" charset="-128"/>
            </a:rPr>
            <a:t>・土木費　</a:t>
          </a:r>
          <a:r>
            <a:rPr kumimoji="1" lang="en-US" altLang="ja-JP" sz="1000">
              <a:latin typeface="ＭＳ Ｐゴシック" panose="020B0600070205080204" pitchFamily="50" charset="-128"/>
              <a:ea typeface="ＭＳ Ｐゴシック" panose="020B0600070205080204" pitchFamily="50" charset="-128"/>
            </a:rPr>
            <a:t>101,882</a:t>
          </a:r>
          <a:r>
            <a:rPr kumimoji="1" lang="ja-JP" altLang="en-US" sz="1000">
              <a:latin typeface="ＭＳ Ｐゴシック" panose="020B0600070205080204" pitchFamily="50" charset="-128"/>
              <a:ea typeface="ＭＳ Ｐゴシック" panose="020B0600070205080204" pitchFamily="50" charset="-128"/>
            </a:rPr>
            <a:t>円（前年比▲</a:t>
          </a:r>
          <a:r>
            <a:rPr kumimoji="1" lang="en-US" altLang="ja-JP" sz="1000">
              <a:latin typeface="ＭＳ Ｐゴシック" panose="020B0600070205080204" pitchFamily="50" charset="-128"/>
              <a:ea typeface="ＭＳ Ｐゴシック" panose="020B0600070205080204" pitchFamily="50" charset="-128"/>
            </a:rPr>
            <a:t>310</a:t>
          </a:r>
          <a:r>
            <a:rPr kumimoji="1" lang="ja-JP" altLang="en-US" sz="1000">
              <a:latin typeface="ＭＳ Ｐゴシック" panose="020B0600070205080204" pitchFamily="50" charset="-128"/>
              <a:ea typeface="ＭＳ Ｐゴシック" panose="020B0600070205080204" pitchFamily="50" charset="-128"/>
            </a:rPr>
            <a:t>円）</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住民一人当たりの土木費については、ほぼ横ばいとなっている。なお、市域が広大であり、市道延長が類似団体に比して長いため、除雪経費及び道路橋りょうの維持管理費が増嵩する傾向にある。今後とも、事業の精査及び計画的な更新・維持に努める必要がある。</a:t>
          </a:r>
        </a:p>
        <a:p>
          <a:r>
            <a:rPr kumimoji="1" lang="ja-JP" altLang="en-US" sz="1000">
              <a:latin typeface="ＭＳ Ｐゴシック" panose="020B0600070205080204" pitchFamily="50" charset="-128"/>
              <a:ea typeface="ＭＳ Ｐゴシック" panose="020B0600070205080204" pitchFamily="50" charset="-128"/>
            </a:rPr>
            <a:t>・消防費　  </a:t>
          </a:r>
          <a:r>
            <a:rPr kumimoji="1" lang="en-US" altLang="ja-JP" sz="1000">
              <a:latin typeface="ＭＳ Ｐゴシック" panose="020B0600070205080204" pitchFamily="50" charset="-128"/>
              <a:ea typeface="ＭＳ Ｐゴシック" panose="020B0600070205080204" pitchFamily="50" charset="-128"/>
            </a:rPr>
            <a:t>22,493</a:t>
          </a:r>
          <a:r>
            <a:rPr kumimoji="1" lang="ja-JP" altLang="en-US" sz="1000">
              <a:latin typeface="ＭＳ Ｐゴシック" panose="020B0600070205080204" pitchFamily="50" charset="-128"/>
              <a:ea typeface="ＭＳ Ｐゴシック" panose="020B0600070205080204" pitchFamily="50" charset="-128"/>
            </a:rPr>
            <a:t>円（前年比▲</a:t>
          </a:r>
          <a:r>
            <a:rPr kumimoji="1" lang="en-US" altLang="ja-JP" sz="1000">
              <a:latin typeface="ＭＳ Ｐゴシック" panose="020B0600070205080204" pitchFamily="50" charset="-128"/>
              <a:ea typeface="ＭＳ Ｐゴシック" panose="020B0600070205080204" pitchFamily="50" charset="-128"/>
            </a:rPr>
            <a:t>2,669</a:t>
          </a:r>
          <a:r>
            <a:rPr kumimoji="1" lang="ja-JP" altLang="en-US" sz="1000">
              <a:latin typeface="ＭＳ Ｐゴシック" panose="020B0600070205080204" pitchFamily="50" charset="-128"/>
              <a:ea typeface="ＭＳ Ｐゴシック" panose="020B0600070205080204" pitchFamily="50" charset="-128"/>
            </a:rPr>
            <a:t>円）</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消防費の約</a:t>
          </a:r>
          <a:r>
            <a:rPr kumimoji="1" lang="en-US" altLang="ja-JP" sz="1000">
              <a:latin typeface="ＭＳ Ｐゴシック" panose="020B0600070205080204" pitchFamily="50" charset="-128"/>
              <a:ea typeface="ＭＳ Ｐゴシック" panose="020B0600070205080204" pitchFamily="50" charset="-128"/>
            </a:rPr>
            <a:t>8</a:t>
          </a:r>
          <a:r>
            <a:rPr kumimoji="1" lang="ja-JP" altLang="en-US" sz="1000">
              <a:latin typeface="ＭＳ Ｐゴシック" panose="020B0600070205080204" pitchFamily="50" charset="-128"/>
              <a:ea typeface="ＭＳ Ｐゴシック" panose="020B0600070205080204" pitchFamily="50" charset="-128"/>
            </a:rPr>
            <a:t>割を占める一部事務組合への負担金が、類似団体平均を大きく上回る要因となっている。一部事務組合が管轄する圏域が広域であり、支部を複数設けていることから、経費が増嵩していると考えられる。</a:t>
          </a:r>
        </a:p>
        <a:p>
          <a:r>
            <a:rPr kumimoji="1" lang="ja-JP" altLang="en-US" sz="1000">
              <a:latin typeface="ＭＳ Ｐゴシック" panose="020B0600070205080204" pitchFamily="50" charset="-128"/>
              <a:ea typeface="ＭＳ Ｐゴシック" panose="020B0600070205080204" pitchFamily="50" charset="-128"/>
            </a:rPr>
            <a:t>・教育費　  </a:t>
          </a:r>
          <a:r>
            <a:rPr kumimoji="1" lang="en-US" altLang="ja-JP" sz="1000">
              <a:latin typeface="ＭＳ Ｐゴシック" panose="020B0600070205080204" pitchFamily="50" charset="-128"/>
              <a:ea typeface="ＭＳ Ｐゴシック" panose="020B0600070205080204" pitchFamily="50" charset="-128"/>
            </a:rPr>
            <a:t>82,495</a:t>
          </a:r>
          <a:r>
            <a:rPr kumimoji="1" lang="ja-JP" altLang="en-US" sz="1000">
              <a:latin typeface="ＭＳ Ｐゴシック" panose="020B0600070205080204" pitchFamily="50" charset="-128"/>
              <a:ea typeface="ＭＳ Ｐゴシック" panose="020B0600070205080204" pitchFamily="50" charset="-128"/>
            </a:rPr>
            <a:t>円（前年比</a:t>
          </a:r>
          <a:r>
            <a:rPr kumimoji="1" lang="en-US" altLang="ja-JP" sz="1000">
              <a:latin typeface="ＭＳ Ｐゴシック" panose="020B0600070205080204" pitchFamily="50" charset="-128"/>
              <a:ea typeface="ＭＳ Ｐゴシック" panose="020B0600070205080204" pitchFamily="50" charset="-128"/>
            </a:rPr>
            <a:t>+4,361</a:t>
          </a:r>
          <a:r>
            <a:rPr kumimoji="1" lang="ja-JP" altLang="en-US" sz="1000">
              <a:latin typeface="ＭＳ Ｐゴシック" panose="020B0600070205080204" pitchFamily="50" charset="-128"/>
              <a:ea typeface="ＭＳ Ｐゴシック" panose="020B0600070205080204" pitchFamily="50" charset="-128"/>
            </a:rPr>
            <a:t>円）</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小・中学校の整備に係る繰越事業の規模が大きかった（</a:t>
          </a:r>
          <a:r>
            <a:rPr kumimoji="1" lang="en-US" altLang="ja-JP" sz="1000">
              <a:latin typeface="ＭＳ Ｐゴシック" panose="020B0600070205080204" pitchFamily="50" charset="-128"/>
              <a:ea typeface="ＭＳ Ｐゴシック" panose="020B0600070205080204" pitchFamily="50" charset="-128"/>
            </a:rPr>
            <a:t>+394</a:t>
          </a:r>
          <a:r>
            <a:rPr kumimoji="1" lang="ja-JP" altLang="en-US" sz="1000">
              <a:latin typeface="ＭＳ Ｐゴシック" panose="020B0600070205080204" pitchFamily="50" charset="-128"/>
              <a:ea typeface="ＭＳ Ｐゴシック" panose="020B0600070205080204" pitchFamily="50" charset="-128"/>
            </a:rPr>
            <a:t>百万円）ことから、住民一人当たりの教育費が増加した。その一方で、新型コロナウイルス対策関連事業費（▲</a:t>
          </a:r>
          <a:r>
            <a:rPr kumimoji="1" lang="en-US" altLang="ja-JP" sz="1000">
              <a:latin typeface="ＭＳ Ｐゴシック" panose="020B0600070205080204" pitchFamily="50" charset="-128"/>
              <a:ea typeface="ＭＳ Ｐゴシック" panose="020B0600070205080204" pitchFamily="50" charset="-128"/>
            </a:rPr>
            <a:t>115</a:t>
          </a:r>
          <a:r>
            <a:rPr kumimoji="1" lang="ja-JP" altLang="en-US" sz="1000">
              <a:latin typeface="ＭＳ Ｐゴシック" panose="020B0600070205080204" pitchFamily="50" charset="-128"/>
              <a:ea typeface="ＭＳ Ｐゴシック" panose="020B0600070205080204" pitchFamily="50" charset="-128"/>
            </a:rPr>
            <a:t>百万円）の減や学校関連の普通建設事業費の減があったことにより、全体としての増加幅は小さくなっている。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富山県南砺市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・標準財政規模は、普通交付税の追加交付があったため、前年度から</a:t>
          </a:r>
          <a:r>
            <a:rPr kumimoji="1" lang="en-US" altLang="ja-JP" sz="900">
              <a:latin typeface="ＭＳ ゴシック" pitchFamily="49" charset="-128"/>
              <a:ea typeface="ＭＳ ゴシック" pitchFamily="49" charset="-128"/>
            </a:rPr>
            <a:t>563</a:t>
          </a:r>
          <a:r>
            <a:rPr kumimoji="1" lang="ja-JP" altLang="en-US" sz="900">
              <a:latin typeface="ＭＳ ゴシック" pitchFamily="49" charset="-128"/>
              <a:ea typeface="ＭＳ ゴシック" pitchFamily="49" charset="-128"/>
            </a:rPr>
            <a:t>百万円増加した。しかし、実質収支は、普通交付税の追加交付等に伴う一般財源の増額や、新型コロナウイルス感染症の影響による事業等の中止や規模縮小に伴う事業費の減少、翌年度繰越事業費が減少したことなどにより、昨年度に比べて増加している。結果として、実質収支比率は上昇した。また、実質単年度収支は、実質収支の増加や、財政調整基金の取崩を上回る額の積立てもあり、黒字となった。</a:t>
          </a:r>
        </a:p>
        <a:p>
          <a:r>
            <a:rPr kumimoji="1" lang="ja-JP" altLang="en-US" sz="900">
              <a:latin typeface="ＭＳ ゴシック" pitchFamily="49" charset="-128"/>
              <a:ea typeface="ＭＳ ゴシック" pitchFamily="49" charset="-128"/>
            </a:rPr>
            <a:t>・普通交付税の追加交付といった実質収支等の比率を改善する要素が、例年あるわけではないため、引き続き、事務事業の適正化・効率化を通じて歳出の抑制を図り、健全な財政運営に努めていく。</a:t>
          </a:r>
        </a:p>
        <a:p>
          <a:r>
            <a:rPr kumimoji="1" lang="ja-JP" altLang="en-US" sz="900">
              <a:latin typeface="ＭＳ ゴシック" pitchFamily="49" charset="-128"/>
              <a:ea typeface="ＭＳ ゴシック" pitchFamily="49" charset="-128"/>
            </a:rPr>
            <a:t>・財政調整基金は、標準財政規模の</a:t>
          </a:r>
          <a:r>
            <a:rPr kumimoji="1" lang="en-US" altLang="ja-JP" sz="900">
              <a:latin typeface="ＭＳ ゴシック" pitchFamily="49" charset="-128"/>
              <a:ea typeface="ＭＳ ゴシック" pitchFamily="49" charset="-128"/>
            </a:rPr>
            <a:t>10</a:t>
          </a:r>
          <a:r>
            <a:rPr kumimoji="1" lang="ja-JP" altLang="en-US" sz="900">
              <a:latin typeface="ＭＳ ゴシック" pitchFamily="49" charset="-128"/>
              <a:ea typeface="ＭＳ ゴシック" pitchFamily="49" charset="-128"/>
            </a:rPr>
            <a:t>％～</a:t>
          </a:r>
          <a:r>
            <a:rPr kumimoji="1" lang="en-US" altLang="ja-JP" sz="900">
              <a:latin typeface="ＭＳ ゴシック" pitchFamily="49" charset="-128"/>
              <a:ea typeface="ＭＳ ゴシック" pitchFamily="49" charset="-128"/>
            </a:rPr>
            <a:t>15</a:t>
          </a:r>
          <a:r>
            <a:rPr kumimoji="1" lang="ja-JP" altLang="en-US" sz="900">
              <a:latin typeface="ＭＳ ゴシック" pitchFamily="49" charset="-128"/>
              <a:ea typeface="ＭＳ ゴシック" pitchFamily="49" charset="-128"/>
            </a:rPr>
            <a:t>％程度を確保する方針としている。令和３年度は、補正予算の財源として取り崩したが、先述の方針に掲げる水準の額を確保している。今後の市税及び普通交付税等の一般財源の減少に備え、当面の間、必要な積立てを行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富山県南砺市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全ての会計で黒字であり、実質赤字比率はない。</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一般会計</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普通交付税の追加交付等に伴う一般財源等が増額した一方で、新型コロナウイルス感染症の影響による事業等の中止や規模縮小に伴う事業費の減少、翌年度繰越事業費が減少したことなどにより、実質収支額は昨年度に比べて増加した。</a:t>
          </a:r>
        </a:p>
        <a:p>
          <a:r>
            <a:rPr kumimoji="1" lang="ja-JP" altLang="en-US" sz="1050">
              <a:latin typeface="ＭＳ ゴシック" pitchFamily="49" charset="-128"/>
              <a:ea typeface="ＭＳ ゴシック" pitchFamily="49" charset="-128"/>
            </a:rPr>
            <a:t>　ただし、公共施設の維持修繕費、除雪対策費等の経常的経費の増加傾向が続いている一方、歳入一般財源の減少が見込まれているので、黒字幅及び黒字額の標準財政規模比の注視が必要である。</a:t>
          </a:r>
        </a:p>
        <a:p>
          <a:endParaRPr kumimoji="1" lang="ja-JP" altLang="en-US" sz="1050">
            <a:latin typeface="ＭＳ ゴシック" pitchFamily="49" charset="-128"/>
            <a:ea typeface="ＭＳ ゴシック" pitchFamily="49" charset="-128"/>
          </a:endParaRP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病院事業会計</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新南砺市立病院改革プラン（令和３年度～令和７年度）に基づく取組や、一般会計からの繰入の継続等により、経常収支の黒字を維持できている。なお、令和５年度に市立病院経営強化プランを策定する予定である。将来にわたって安定した経営を展開できるよう、同プランに基づき、将来的な医療需要・医療体制に対応できるよう、病院機能の集約・分化を図る必要がある。</a:t>
          </a:r>
        </a:p>
        <a:p>
          <a:endParaRPr kumimoji="1" lang="ja-JP" altLang="en-US" sz="1050">
            <a:latin typeface="ＭＳ ゴシック" pitchFamily="49" charset="-128"/>
            <a:ea typeface="ＭＳ ゴシック" pitchFamily="49" charset="-128"/>
          </a:endParaRP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水道事業会計・下水道事業会計</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水道事業、下水道事業ともに経常収支の黒字を維持できている。ただし、下水道事業のうち、公共下水道及び特定環境保全農業集落排水事業及び個別排水処理事業は、例年、経常損失の額が大きくなっているので、今後の下水道事業全体の事業継続に向けた財源確保対策等の検討が必要である。</a:t>
          </a:r>
        </a:p>
        <a:p>
          <a:r>
            <a:rPr kumimoji="1" lang="ja-JP" altLang="en-US" sz="1050">
              <a:latin typeface="ＭＳ ゴシック" pitchFamily="49" charset="-128"/>
              <a:ea typeface="ＭＳ ゴシック" pitchFamily="49" charset="-128"/>
            </a:rPr>
            <a:t>　なお、水道事業、下水道事業ともに経営戦略を改訂しており、将来の人口減少による使用料収入の減少や老朽施設の更新を視野に入れ、改訂した経営戦略に基づきながら、漏水や不明水対策等により有収率を高めるとともに、料金改定・その他財源の確保を検討し、経営の健全化に取り組む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4066;&#30010;&#26449;&#25903;&#25588;&#35506;&#31227;&#34892;&#12487;&#12540;&#12479;/&#36001;&#25919;&#20418;/08%20%20&#20844;&#20250;&#35336;&#21046;&#24230;/R05/230906_(&#20316;&#25104;&#20013;)&#20196;&#21644;&#65299;&#24180;&#24230;&#36001;&#25919;&#29366;&#27841;&#36039;&#26009;&#38598;&#12398;&#20316;&#25104;&#12395;&#12388;&#12356;&#12390;&#65288;2&#22238;&#30446;&#12539;&#22320;&#26041;&#20844;&#20250;&#35336;&#38306;&#20418;&#65289;/02_&#24066;&#30010;&#26449;&#12424;&#12426;/&#12304;&#36001;&#25919;&#29366;&#27841;&#36039;&#26009;&#38598;&#12305;_162108_&#21335;&#30778;&#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58.5</v>
          </cell>
          <cell r="BX53">
            <v>60</v>
          </cell>
          <cell r="CF53">
            <v>60.9</v>
          </cell>
          <cell r="CN53">
            <v>62.4</v>
          </cell>
          <cell r="CV53">
            <v>64</v>
          </cell>
        </row>
        <row r="55">
          <cell r="AN55" t="str">
            <v>類似団体内平均値</v>
          </cell>
          <cell r="BP55">
            <v>31.3</v>
          </cell>
          <cell r="BX55">
            <v>25.3</v>
          </cell>
          <cell r="CF55">
            <v>25.5</v>
          </cell>
          <cell r="CN55">
            <v>37.299999999999997</v>
          </cell>
          <cell r="CV55">
            <v>25.1</v>
          </cell>
        </row>
        <row r="57">
          <cell r="BP57">
            <v>58.4</v>
          </cell>
          <cell r="BX57">
            <v>59.7</v>
          </cell>
          <cell r="CF57">
            <v>60.9</v>
          </cell>
          <cell r="CN57">
            <v>61.9</v>
          </cell>
          <cell r="CV57">
            <v>63.1</v>
          </cell>
        </row>
        <row r="72">
          <cell r="BP72" t="str">
            <v>H29</v>
          </cell>
          <cell r="BX72" t="str">
            <v>H30</v>
          </cell>
          <cell r="CF72" t="str">
            <v>R01</v>
          </cell>
          <cell r="CN72" t="str">
            <v>R02</v>
          </cell>
          <cell r="CV72" t="str">
            <v>R03</v>
          </cell>
        </row>
        <row r="73">
          <cell r="AN73" t="str">
            <v>当該団体値</v>
          </cell>
        </row>
        <row r="75">
          <cell r="BP75">
            <v>3.9</v>
          </cell>
          <cell r="BX75">
            <v>3.7</v>
          </cell>
          <cell r="CF75">
            <v>4.3</v>
          </cell>
          <cell r="CN75">
            <v>4.8</v>
          </cell>
          <cell r="CV75">
            <v>5.4</v>
          </cell>
        </row>
        <row r="77">
          <cell r="AN77" t="str">
            <v>類似団体内平均値</v>
          </cell>
          <cell r="BP77">
            <v>31.3</v>
          </cell>
          <cell r="BX77">
            <v>25.3</v>
          </cell>
          <cell r="CF77">
            <v>25.5</v>
          </cell>
          <cell r="CN77">
            <v>37.299999999999997</v>
          </cell>
          <cell r="CV77">
            <v>25.1</v>
          </cell>
        </row>
        <row r="79">
          <cell r="BP79">
            <v>7.2</v>
          </cell>
          <cell r="BX79">
            <v>6.9</v>
          </cell>
          <cell r="CF79">
            <v>6.6</v>
          </cell>
          <cell r="CN79">
            <v>8.6</v>
          </cell>
          <cell r="CV79">
            <v>8.3000000000000007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90" zoomScaleNormal="90" workbookViewId="0">
      <selection activeCell="AH16" sqref="AH16:AL16"/>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3" t="s">
        <v>80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75" thickBot="1" x14ac:dyDescent="0.2">
      <c r="B2" s="179" t="s">
        <v>81</v>
      </c>
      <c r="C2" s="179"/>
      <c r="D2" s="180"/>
    </row>
    <row r="3" spans="1:119" ht="18.75" customHeight="1" thickBot="1" x14ac:dyDescent="0.2">
      <c r="A3" s="178"/>
      <c r="B3" s="384" t="s">
        <v>82</v>
      </c>
      <c r="C3" s="385"/>
      <c r="D3" s="385"/>
      <c r="E3" s="386"/>
      <c r="F3" s="386"/>
      <c r="G3" s="386"/>
      <c r="H3" s="386"/>
      <c r="I3" s="386"/>
      <c r="J3" s="386"/>
      <c r="K3" s="386"/>
      <c r="L3" s="386" t="s">
        <v>83</v>
      </c>
      <c r="M3" s="386"/>
      <c r="N3" s="386"/>
      <c r="O3" s="386"/>
      <c r="P3" s="386"/>
      <c r="Q3" s="386"/>
      <c r="R3" s="393"/>
      <c r="S3" s="393"/>
      <c r="T3" s="393"/>
      <c r="U3" s="393"/>
      <c r="V3" s="394"/>
      <c r="W3" s="368" t="s">
        <v>84</v>
      </c>
      <c r="X3" s="369"/>
      <c r="Y3" s="369"/>
      <c r="Z3" s="369"/>
      <c r="AA3" s="369"/>
      <c r="AB3" s="385"/>
      <c r="AC3" s="393"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87</v>
      </c>
      <c r="BO3" s="369"/>
      <c r="BP3" s="369"/>
      <c r="BQ3" s="369"/>
      <c r="BR3" s="369"/>
      <c r="BS3" s="369"/>
      <c r="BT3" s="369"/>
      <c r="BU3" s="370"/>
      <c r="BV3" s="368" t="s">
        <v>88</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89</v>
      </c>
      <c r="CU3" s="369"/>
      <c r="CV3" s="369"/>
      <c r="CW3" s="369"/>
      <c r="CX3" s="369"/>
      <c r="CY3" s="369"/>
      <c r="CZ3" s="369"/>
      <c r="DA3" s="370"/>
      <c r="DB3" s="368" t="s">
        <v>90</v>
      </c>
      <c r="DC3" s="369"/>
      <c r="DD3" s="369"/>
      <c r="DE3" s="369"/>
      <c r="DF3" s="369"/>
      <c r="DG3" s="369"/>
      <c r="DH3" s="369"/>
      <c r="DI3" s="370"/>
    </row>
    <row r="4" spans="1:119" ht="18.75" customHeight="1" x14ac:dyDescent="0.15">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91</v>
      </c>
      <c r="AZ4" s="372"/>
      <c r="BA4" s="372"/>
      <c r="BB4" s="372"/>
      <c r="BC4" s="372"/>
      <c r="BD4" s="372"/>
      <c r="BE4" s="372"/>
      <c r="BF4" s="372"/>
      <c r="BG4" s="372"/>
      <c r="BH4" s="372"/>
      <c r="BI4" s="372"/>
      <c r="BJ4" s="372"/>
      <c r="BK4" s="372"/>
      <c r="BL4" s="372"/>
      <c r="BM4" s="373"/>
      <c r="BN4" s="374">
        <v>38887528</v>
      </c>
      <c r="BO4" s="375"/>
      <c r="BP4" s="375"/>
      <c r="BQ4" s="375"/>
      <c r="BR4" s="375"/>
      <c r="BS4" s="375"/>
      <c r="BT4" s="375"/>
      <c r="BU4" s="376"/>
      <c r="BV4" s="374">
        <v>42004839</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9.1999999999999993</v>
      </c>
      <c r="CU4" s="381"/>
      <c r="CV4" s="381"/>
      <c r="CW4" s="381"/>
      <c r="CX4" s="381"/>
      <c r="CY4" s="381"/>
      <c r="CZ4" s="381"/>
      <c r="DA4" s="382"/>
      <c r="DB4" s="380">
        <v>6.6</v>
      </c>
      <c r="DC4" s="381"/>
      <c r="DD4" s="381"/>
      <c r="DE4" s="381"/>
      <c r="DF4" s="381"/>
      <c r="DG4" s="381"/>
      <c r="DH4" s="381"/>
      <c r="DI4" s="382"/>
    </row>
    <row r="5" spans="1:119" ht="18.75" customHeight="1" x14ac:dyDescent="0.15">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93</v>
      </c>
      <c r="AN5" s="441"/>
      <c r="AO5" s="441"/>
      <c r="AP5" s="441"/>
      <c r="AQ5" s="441"/>
      <c r="AR5" s="441"/>
      <c r="AS5" s="441"/>
      <c r="AT5" s="442"/>
      <c r="AU5" s="443" t="s">
        <v>94</v>
      </c>
      <c r="AV5" s="444"/>
      <c r="AW5" s="444"/>
      <c r="AX5" s="444"/>
      <c r="AY5" s="445" t="s">
        <v>95</v>
      </c>
      <c r="AZ5" s="446"/>
      <c r="BA5" s="446"/>
      <c r="BB5" s="446"/>
      <c r="BC5" s="446"/>
      <c r="BD5" s="446"/>
      <c r="BE5" s="446"/>
      <c r="BF5" s="446"/>
      <c r="BG5" s="446"/>
      <c r="BH5" s="446"/>
      <c r="BI5" s="446"/>
      <c r="BJ5" s="446"/>
      <c r="BK5" s="446"/>
      <c r="BL5" s="446"/>
      <c r="BM5" s="447"/>
      <c r="BN5" s="411">
        <v>36711101</v>
      </c>
      <c r="BO5" s="412"/>
      <c r="BP5" s="412"/>
      <c r="BQ5" s="412"/>
      <c r="BR5" s="412"/>
      <c r="BS5" s="412"/>
      <c r="BT5" s="412"/>
      <c r="BU5" s="413"/>
      <c r="BV5" s="411">
        <v>40218180</v>
      </c>
      <c r="BW5" s="412"/>
      <c r="BX5" s="412"/>
      <c r="BY5" s="412"/>
      <c r="BZ5" s="412"/>
      <c r="CA5" s="412"/>
      <c r="CB5" s="412"/>
      <c r="CC5" s="413"/>
      <c r="CD5" s="414" t="s">
        <v>96</v>
      </c>
      <c r="CE5" s="415"/>
      <c r="CF5" s="415"/>
      <c r="CG5" s="415"/>
      <c r="CH5" s="415"/>
      <c r="CI5" s="415"/>
      <c r="CJ5" s="415"/>
      <c r="CK5" s="415"/>
      <c r="CL5" s="415"/>
      <c r="CM5" s="415"/>
      <c r="CN5" s="415"/>
      <c r="CO5" s="415"/>
      <c r="CP5" s="415"/>
      <c r="CQ5" s="415"/>
      <c r="CR5" s="415"/>
      <c r="CS5" s="416"/>
      <c r="CT5" s="408">
        <v>89.7</v>
      </c>
      <c r="CU5" s="409"/>
      <c r="CV5" s="409"/>
      <c r="CW5" s="409"/>
      <c r="CX5" s="409"/>
      <c r="CY5" s="409"/>
      <c r="CZ5" s="409"/>
      <c r="DA5" s="410"/>
      <c r="DB5" s="408">
        <v>89.4</v>
      </c>
      <c r="DC5" s="409"/>
      <c r="DD5" s="409"/>
      <c r="DE5" s="409"/>
      <c r="DF5" s="409"/>
      <c r="DG5" s="409"/>
      <c r="DH5" s="409"/>
      <c r="DI5" s="410"/>
    </row>
    <row r="6" spans="1:119" ht="18.75" customHeight="1" x14ac:dyDescent="0.15">
      <c r="A6" s="178"/>
      <c r="B6" s="417" t="s">
        <v>97</v>
      </c>
      <c r="C6" s="418"/>
      <c r="D6" s="418"/>
      <c r="E6" s="419"/>
      <c r="F6" s="419"/>
      <c r="G6" s="419"/>
      <c r="H6" s="419"/>
      <c r="I6" s="419"/>
      <c r="J6" s="419"/>
      <c r="K6" s="419"/>
      <c r="L6" s="419" t="s">
        <v>98</v>
      </c>
      <c r="M6" s="419"/>
      <c r="N6" s="419"/>
      <c r="O6" s="419"/>
      <c r="P6" s="419"/>
      <c r="Q6" s="419"/>
      <c r="R6" s="423"/>
      <c r="S6" s="423"/>
      <c r="T6" s="423"/>
      <c r="U6" s="423"/>
      <c r="V6" s="424"/>
      <c r="W6" s="427" t="s">
        <v>99</v>
      </c>
      <c r="X6" s="428"/>
      <c r="Y6" s="428"/>
      <c r="Z6" s="428"/>
      <c r="AA6" s="428"/>
      <c r="AB6" s="418"/>
      <c r="AC6" s="431" t="s">
        <v>100</v>
      </c>
      <c r="AD6" s="432"/>
      <c r="AE6" s="432"/>
      <c r="AF6" s="432"/>
      <c r="AG6" s="432"/>
      <c r="AH6" s="432"/>
      <c r="AI6" s="432"/>
      <c r="AJ6" s="432"/>
      <c r="AK6" s="432"/>
      <c r="AL6" s="433"/>
      <c r="AM6" s="440" t="s">
        <v>101</v>
      </c>
      <c r="AN6" s="441"/>
      <c r="AO6" s="441"/>
      <c r="AP6" s="441"/>
      <c r="AQ6" s="441"/>
      <c r="AR6" s="441"/>
      <c r="AS6" s="441"/>
      <c r="AT6" s="442"/>
      <c r="AU6" s="443" t="s">
        <v>102</v>
      </c>
      <c r="AV6" s="444"/>
      <c r="AW6" s="444"/>
      <c r="AX6" s="444"/>
      <c r="AY6" s="445" t="s">
        <v>103</v>
      </c>
      <c r="AZ6" s="446"/>
      <c r="BA6" s="446"/>
      <c r="BB6" s="446"/>
      <c r="BC6" s="446"/>
      <c r="BD6" s="446"/>
      <c r="BE6" s="446"/>
      <c r="BF6" s="446"/>
      <c r="BG6" s="446"/>
      <c r="BH6" s="446"/>
      <c r="BI6" s="446"/>
      <c r="BJ6" s="446"/>
      <c r="BK6" s="446"/>
      <c r="BL6" s="446"/>
      <c r="BM6" s="447"/>
      <c r="BN6" s="411">
        <v>2176427</v>
      </c>
      <c r="BO6" s="412"/>
      <c r="BP6" s="412"/>
      <c r="BQ6" s="412"/>
      <c r="BR6" s="412"/>
      <c r="BS6" s="412"/>
      <c r="BT6" s="412"/>
      <c r="BU6" s="413"/>
      <c r="BV6" s="411">
        <v>1786659</v>
      </c>
      <c r="BW6" s="412"/>
      <c r="BX6" s="412"/>
      <c r="BY6" s="412"/>
      <c r="BZ6" s="412"/>
      <c r="CA6" s="412"/>
      <c r="CB6" s="412"/>
      <c r="CC6" s="413"/>
      <c r="CD6" s="414" t="s">
        <v>104</v>
      </c>
      <c r="CE6" s="415"/>
      <c r="CF6" s="415"/>
      <c r="CG6" s="415"/>
      <c r="CH6" s="415"/>
      <c r="CI6" s="415"/>
      <c r="CJ6" s="415"/>
      <c r="CK6" s="415"/>
      <c r="CL6" s="415"/>
      <c r="CM6" s="415"/>
      <c r="CN6" s="415"/>
      <c r="CO6" s="415"/>
      <c r="CP6" s="415"/>
      <c r="CQ6" s="415"/>
      <c r="CR6" s="415"/>
      <c r="CS6" s="416"/>
      <c r="CT6" s="448">
        <v>92.6</v>
      </c>
      <c r="CU6" s="449"/>
      <c r="CV6" s="449"/>
      <c r="CW6" s="449"/>
      <c r="CX6" s="449"/>
      <c r="CY6" s="449"/>
      <c r="CZ6" s="449"/>
      <c r="DA6" s="450"/>
      <c r="DB6" s="448">
        <v>92.8</v>
      </c>
      <c r="DC6" s="449"/>
      <c r="DD6" s="449"/>
      <c r="DE6" s="449"/>
      <c r="DF6" s="449"/>
      <c r="DG6" s="449"/>
      <c r="DH6" s="449"/>
      <c r="DI6" s="450"/>
    </row>
    <row r="7" spans="1:119" ht="18.75" customHeight="1" x14ac:dyDescent="0.15">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105</v>
      </c>
      <c r="AN7" s="441"/>
      <c r="AO7" s="441"/>
      <c r="AP7" s="441"/>
      <c r="AQ7" s="441"/>
      <c r="AR7" s="441"/>
      <c r="AS7" s="441"/>
      <c r="AT7" s="442"/>
      <c r="AU7" s="443" t="s">
        <v>102</v>
      </c>
      <c r="AV7" s="444"/>
      <c r="AW7" s="444"/>
      <c r="AX7" s="444"/>
      <c r="AY7" s="445" t="s">
        <v>106</v>
      </c>
      <c r="AZ7" s="446"/>
      <c r="BA7" s="446"/>
      <c r="BB7" s="446"/>
      <c r="BC7" s="446"/>
      <c r="BD7" s="446"/>
      <c r="BE7" s="446"/>
      <c r="BF7" s="446"/>
      <c r="BG7" s="446"/>
      <c r="BH7" s="446"/>
      <c r="BI7" s="446"/>
      <c r="BJ7" s="446"/>
      <c r="BK7" s="446"/>
      <c r="BL7" s="446"/>
      <c r="BM7" s="447"/>
      <c r="BN7" s="411">
        <v>116099</v>
      </c>
      <c r="BO7" s="412"/>
      <c r="BP7" s="412"/>
      <c r="BQ7" s="412"/>
      <c r="BR7" s="412"/>
      <c r="BS7" s="412"/>
      <c r="BT7" s="412"/>
      <c r="BU7" s="413"/>
      <c r="BV7" s="411">
        <v>345079</v>
      </c>
      <c r="BW7" s="412"/>
      <c r="BX7" s="412"/>
      <c r="BY7" s="412"/>
      <c r="BZ7" s="412"/>
      <c r="CA7" s="412"/>
      <c r="CB7" s="412"/>
      <c r="CC7" s="413"/>
      <c r="CD7" s="414" t="s">
        <v>107</v>
      </c>
      <c r="CE7" s="415"/>
      <c r="CF7" s="415"/>
      <c r="CG7" s="415"/>
      <c r="CH7" s="415"/>
      <c r="CI7" s="415"/>
      <c r="CJ7" s="415"/>
      <c r="CK7" s="415"/>
      <c r="CL7" s="415"/>
      <c r="CM7" s="415"/>
      <c r="CN7" s="415"/>
      <c r="CO7" s="415"/>
      <c r="CP7" s="415"/>
      <c r="CQ7" s="415"/>
      <c r="CR7" s="415"/>
      <c r="CS7" s="416"/>
      <c r="CT7" s="411">
        <v>22305160</v>
      </c>
      <c r="CU7" s="412"/>
      <c r="CV7" s="412"/>
      <c r="CW7" s="412"/>
      <c r="CX7" s="412"/>
      <c r="CY7" s="412"/>
      <c r="CZ7" s="412"/>
      <c r="DA7" s="413"/>
      <c r="DB7" s="411">
        <v>21742567</v>
      </c>
      <c r="DC7" s="412"/>
      <c r="DD7" s="412"/>
      <c r="DE7" s="412"/>
      <c r="DF7" s="412"/>
      <c r="DG7" s="412"/>
      <c r="DH7" s="412"/>
      <c r="DI7" s="413"/>
    </row>
    <row r="8" spans="1:119" ht="18.75" customHeight="1" thickBot="1" x14ac:dyDescent="0.2">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108</v>
      </c>
      <c r="AN8" s="441"/>
      <c r="AO8" s="441"/>
      <c r="AP8" s="441"/>
      <c r="AQ8" s="441"/>
      <c r="AR8" s="441"/>
      <c r="AS8" s="441"/>
      <c r="AT8" s="442"/>
      <c r="AU8" s="443" t="s">
        <v>109</v>
      </c>
      <c r="AV8" s="444"/>
      <c r="AW8" s="444"/>
      <c r="AX8" s="444"/>
      <c r="AY8" s="445" t="s">
        <v>110</v>
      </c>
      <c r="AZ8" s="446"/>
      <c r="BA8" s="446"/>
      <c r="BB8" s="446"/>
      <c r="BC8" s="446"/>
      <c r="BD8" s="446"/>
      <c r="BE8" s="446"/>
      <c r="BF8" s="446"/>
      <c r="BG8" s="446"/>
      <c r="BH8" s="446"/>
      <c r="BI8" s="446"/>
      <c r="BJ8" s="446"/>
      <c r="BK8" s="446"/>
      <c r="BL8" s="446"/>
      <c r="BM8" s="447"/>
      <c r="BN8" s="411">
        <v>2060328</v>
      </c>
      <c r="BO8" s="412"/>
      <c r="BP8" s="412"/>
      <c r="BQ8" s="412"/>
      <c r="BR8" s="412"/>
      <c r="BS8" s="412"/>
      <c r="BT8" s="412"/>
      <c r="BU8" s="413"/>
      <c r="BV8" s="411">
        <v>1441580</v>
      </c>
      <c r="BW8" s="412"/>
      <c r="BX8" s="412"/>
      <c r="BY8" s="412"/>
      <c r="BZ8" s="412"/>
      <c r="CA8" s="412"/>
      <c r="CB8" s="412"/>
      <c r="CC8" s="413"/>
      <c r="CD8" s="414" t="s">
        <v>111</v>
      </c>
      <c r="CE8" s="415"/>
      <c r="CF8" s="415"/>
      <c r="CG8" s="415"/>
      <c r="CH8" s="415"/>
      <c r="CI8" s="415"/>
      <c r="CJ8" s="415"/>
      <c r="CK8" s="415"/>
      <c r="CL8" s="415"/>
      <c r="CM8" s="415"/>
      <c r="CN8" s="415"/>
      <c r="CO8" s="415"/>
      <c r="CP8" s="415"/>
      <c r="CQ8" s="415"/>
      <c r="CR8" s="415"/>
      <c r="CS8" s="416"/>
      <c r="CT8" s="451">
        <v>0.34</v>
      </c>
      <c r="CU8" s="452"/>
      <c r="CV8" s="452"/>
      <c r="CW8" s="452"/>
      <c r="CX8" s="452"/>
      <c r="CY8" s="452"/>
      <c r="CZ8" s="452"/>
      <c r="DA8" s="453"/>
      <c r="DB8" s="451">
        <v>0.35</v>
      </c>
      <c r="DC8" s="452"/>
      <c r="DD8" s="452"/>
      <c r="DE8" s="452"/>
      <c r="DF8" s="452"/>
      <c r="DG8" s="452"/>
      <c r="DH8" s="452"/>
      <c r="DI8" s="453"/>
    </row>
    <row r="9" spans="1:119" ht="18.75" customHeight="1" thickBot="1" x14ac:dyDescent="0.2">
      <c r="A9" s="178"/>
      <c r="B9" s="405" t="s">
        <v>112</v>
      </c>
      <c r="C9" s="406"/>
      <c r="D9" s="406"/>
      <c r="E9" s="406"/>
      <c r="F9" s="406"/>
      <c r="G9" s="406"/>
      <c r="H9" s="406"/>
      <c r="I9" s="406"/>
      <c r="J9" s="406"/>
      <c r="K9" s="454"/>
      <c r="L9" s="455" t="s">
        <v>113</v>
      </c>
      <c r="M9" s="456"/>
      <c r="N9" s="456"/>
      <c r="O9" s="456"/>
      <c r="P9" s="456"/>
      <c r="Q9" s="457"/>
      <c r="R9" s="458">
        <v>47937</v>
      </c>
      <c r="S9" s="459"/>
      <c r="T9" s="459"/>
      <c r="U9" s="459"/>
      <c r="V9" s="460"/>
      <c r="W9" s="368" t="s">
        <v>114</v>
      </c>
      <c r="X9" s="369"/>
      <c r="Y9" s="369"/>
      <c r="Z9" s="369"/>
      <c r="AA9" s="369"/>
      <c r="AB9" s="369"/>
      <c r="AC9" s="369"/>
      <c r="AD9" s="369"/>
      <c r="AE9" s="369"/>
      <c r="AF9" s="369"/>
      <c r="AG9" s="369"/>
      <c r="AH9" s="369"/>
      <c r="AI9" s="369"/>
      <c r="AJ9" s="369"/>
      <c r="AK9" s="369"/>
      <c r="AL9" s="370"/>
      <c r="AM9" s="440" t="s">
        <v>115</v>
      </c>
      <c r="AN9" s="441"/>
      <c r="AO9" s="441"/>
      <c r="AP9" s="441"/>
      <c r="AQ9" s="441"/>
      <c r="AR9" s="441"/>
      <c r="AS9" s="441"/>
      <c r="AT9" s="442"/>
      <c r="AU9" s="443" t="s">
        <v>116</v>
      </c>
      <c r="AV9" s="444"/>
      <c r="AW9" s="444"/>
      <c r="AX9" s="444"/>
      <c r="AY9" s="445" t="s">
        <v>117</v>
      </c>
      <c r="AZ9" s="446"/>
      <c r="BA9" s="446"/>
      <c r="BB9" s="446"/>
      <c r="BC9" s="446"/>
      <c r="BD9" s="446"/>
      <c r="BE9" s="446"/>
      <c r="BF9" s="446"/>
      <c r="BG9" s="446"/>
      <c r="BH9" s="446"/>
      <c r="BI9" s="446"/>
      <c r="BJ9" s="446"/>
      <c r="BK9" s="446"/>
      <c r="BL9" s="446"/>
      <c r="BM9" s="447"/>
      <c r="BN9" s="411">
        <v>618748</v>
      </c>
      <c r="BO9" s="412"/>
      <c r="BP9" s="412"/>
      <c r="BQ9" s="412"/>
      <c r="BR9" s="412"/>
      <c r="BS9" s="412"/>
      <c r="BT9" s="412"/>
      <c r="BU9" s="413"/>
      <c r="BV9" s="411">
        <v>-11336</v>
      </c>
      <c r="BW9" s="412"/>
      <c r="BX9" s="412"/>
      <c r="BY9" s="412"/>
      <c r="BZ9" s="412"/>
      <c r="CA9" s="412"/>
      <c r="CB9" s="412"/>
      <c r="CC9" s="413"/>
      <c r="CD9" s="414" t="s">
        <v>118</v>
      </c>
      <c r="CE9" s="415"/>
      <c r="CF9" s="415"/>
      <c r="CG9" s="415"/>
      <c r="CH9" s="415"/>
      <c r="CI9" s="415"/>
      <c r="CJ9" s="415"/>
      <c r="CK9" s="415"/>
      <c r="CL9" s="415"/>
      <c r="CM9" s="415"/>
      <c r="CN9" s="415"/>
      <c r="CO9" s="415"/>
      <c r="CP9" s="415"/>
      <c r="CQ9" s="415"/>
      <c r="CR9" s="415"/>
      <c r="CS9" s="416"/>
      <c r="CT9" s="408">
        <v>17.7</v>
      </c>
      <c r="CU9" s="409"/>
      <c r="CV9" s="409"/>
      <c r="CW9" s="409"/>
      <c r="CX9" s="409"/>
      <c r="CY9" s="409"/>
      <c r="CZ9" s="409"/>
      <c r="DA9" s="410"/>
      <c r="DB9" s="408">
        <v>17.100000000000001</v>
      </c>
      <c r="DC9" s="409"/>
      <c r="DD9" s="409"/>
      <c r="DE9" s="409"/>
      <c r="DF9" s="409"/>
      <c r="DG9" s="409"/>
      <c r="DH9" s="409"/>
      <c r="DI9" s="410"/>
    </row>
    <row r="10" spans="1:119" ht="18.75" customHeight="1" thickBot="1" x14ac:dyDescent="0.2">
      <c r="A10" s="178"/>
      <c r="B10" s="405"/>
      <c r="C10" s="406"/>
      <c r="D10" s="406"/>
      <c r="E10" s="406"/>
      <c r="F10" s="406"/>
      <c r="G10" s="406"/>
      <c r="H10" s="406"/>
      <c r="I10" s="406"/>
      <c r="J10" s="406"/>
      <c r="K10" s="454"/>
      <c r="L10" s="461" t="s">
        <v>119</v>
      </c>
      <c r="M10" s="441"/>
      <c r="N10" s="441"/>
      <c r="O10" s="441"/>
      <c r="P10" s="441"/>
      <c r="Q10" s="442"/>
      <c r="R10" s="462">
        <v>51327</v>
      </c>
      <c r="S10" s="463"/>
      <c r="T10" s="463"/>
      <c r="U10" s="463"/>
      <c r="V10" s="464"/>
      <c r="W10" s="399"/>
      <c r="X10" s="400"/>
      <c r="Y10" s="400"/>
      <c r="Z10" s="400"/>
      <c r="AA10" s="400"/>
      <c r="AB10" s="400"/>
      <c r="AC10" s="400"/>
      <c r="AD10" s="400"/>
      <c r="AE10" s="400"/>
      <c r="AF10" s="400"/>
      <c r="AG10" s="400"/>
      <c r="AH10" s="400"/>
      <c r="AI10" s="400"/>
      <c r="AJ10" s="400"/>
      <c r="AK10" s="400"/>
      <c r="AL10" s="403"/>
      <c r="AM10" s="440" t="s">
        <v>120</v>
      </c>
      <c r="AN10" s="441"/>
      <c r="AO10" s="441"/>
      <c r="AP10" s="441"/>
      <c r="AQ10" s="441"/>
      <c r="AR10" s="441"/>
      <c r="AS10" s="441"/>
      <c r="AT10" s="442"/>
      <c r="AU10" s="443" t="s">
        <v>121</v>
      </c>
      <c r="AV10" s="444"/>
      <c r="AW10" s="444"/>
      <c r="AX10" s="444"/>
      <c r="AY10" s="445" t="s">
        <v>122</v>
      </c>
      <c r="AZ10" s="446"/>
      <c r="BA10" s="446"/>
      <c r="BB10" s="446"/>
      <c r="BC10" s="446"/>
      <c r="BD10" s="446"/>
      <c r="BE10" s="446"/>
      <c r="BF10" s="446"/>
      <c r="BG10" s="446"/>
      <c r="BH10" s="446"/>
      <c r="BI10" s="446"/>
      <c r="BJ10" s="446"/>
      <c r="BK10" s="446"/>
      <c r="BL10" s="446"/>
      <c r="BM10" s="447"/>
      <c r="BN10" s="411">
        <v>388802</v>
      </c>
      <c r="BO10" s="412"/>
      <c r="BP10" s="412"/>
      <c r="BQ10" s="412"/>
      <c r="BR10" s="412"/>
      <c r="BS10" s="412"/>
      <c r="BT10" s="412"/>
      <c r="BU10" s="413"/>
      <c r="BV10" s="411">
        <v>156223</v>
      </c>
      <c r="BW10" s="412"/>
      <c r="BX10" s="412"/>
      <c r="BY10" s="412"/>
      <c r="BZ10" s="412"/>
      <c r="CA10" s="412"/>
      <c r="CB10" s="412"/>
      <c r="CC10" s="413"/>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5"/>
      <c r="C11" s="406"/>
      <c r="D11" s="406"/>
      <c r="E11" s="406"/>
      <c r="F11" s="406"/>
      <c r="G11" s="406"/>
      <c r="H11" s="406"/>
      <c r="I11" s="406"/>
      <c r="J11" s="406"/>
      <c r="K11" s="454"/>
      <c r="L11" s="465" t="s">
        <v>124</v>
      </c>
      <c r="M11" s="466"/>
      <c r="N11" s="466"/>
      <c r="O11" s="466"/>
      <c r="P11" s="466"/>
      <c r="Q11" s="467"/>
      <c r="R11" s="468" t="s">
        <v>125</v>
      </c>
      <c r="S11" s="469"/>
      <c r="T11" s="469"/>
      <c r="U11" s="469"/>
      <c r="V11" s="470"/>
      <c r="W11" s="399"/>
      <c r="X11" s="400"/>
      <c r="Y11" s="400"/>
      <c r="Z11" s="400"/>
      <c r="AA11" s="400"/>
      <c r="AB11" s="400"/>
      <c r="AC11" s="400"/>
      <c r="AD11" s="400"/>
      <c r="AE11" s="400"/>
      <c r="AF11" s="400"/>
      <c r="AG11" s="400"/>
      <c r="AH11" s="400"/>
      <c r="AI11" s="400"/>
      <c r="AJ11" s="400"/>
      <c r="AK11" s="400"/>
      <c r="AL11" s="403"/>
      <c r="AM11" s="440" t="s">
        <v>126</v>
      </c>
      <c r="AN11" s="441"/>
      <c r="AO11" s="441"/>
      <c r="AP11" s="441"/>
      <c r="AQ11" s="441"/>
      <c r="AR11" s="441"/>
      <c r="AS11" s="441"/>
      <c r="AT11" s="442"/>
      <c r="AU11" s="443" t="s">
        <v>127</v>
      </c>
      <c r="AV11" s="444"/>
      <c r="AW11" s="444"/>
      <c r="AX11" s="444"/>
      <c r="AY11" s="445" t="s">
        <v>128</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129</v>
      </c>
      <c r="CE11" s="415"/>
      <c r="CF11" s="415"/>
      <c r="CG11" s="415"/>
      <c r="CH11" s="415"/>
      <c r="CI11" s="415"/>
      <c r="CJ11" s="415"/>
      <c r="CK11" s="415"/>
      <c r="CL11" s="415"/>
      <c r="CM11" s="415"/>
      <c r="CN11" s="415"/>
      <c r="CO11" s="415"/>
      <c r="CP11" s="415"/>
      <c r="CQ11" s="415"/>
      <c r="CR11" s="415"/>
      <c r="CS11" s="416"/>
      <c r="CT11" s="451" t="s">
        <v>130</v>
      </c>
      <c r="CU11" s="452"/>
      <c r="CV11" s="452"/>
      <c r="CW11" s="452"/>
      <c r="CX11" s="452"/>
      <c r="CY11" s="452"/>
      <c r="CZ11" s="452"/>
      <c r="DA11" s="453"/>
      <c r="DB11" s="451" t="s">
        <v>131</v>
      </c>
      <c r="DC11" s="452"/>
      <c r="DD11" s="452"/>
      <c r="DE11" s="452"/>
      <c r="DF11" s="452"/>
      <c r="DG11" s="452"/>
      <c r="DH11" s="452"/>
      <c r="DI11" s="453"/>
    </row>
    <row r="12" spans="1:119" ht="18.75" customHeight="1" x14ac:dyDescent="0.15">
      <c r="A12" s="178"/>
      <c r="B12" s="471" t="s">
        <v>132</v>
      </c>
      <c r="C12" s="472"/>
      <c r="D12" s="472"/>
      <c r="E12" s="472"/>
      <c r="F12" s="472"/>
      <c r="G12" s="472"/>
      <c r="H12" s="472"/>
      <c r="I12" s="472"/>
      <c r="J12" s="472"/>
      <c r="K12" s="473"/>
      <c r="L12" s="480" t="s">
        <v>133</v>
      </c>
      <c r="M12" s="481"/>
      <c r="N12" s="481"/>
      <c r="O12" s="481"/>
      <c r="P12" s="481"/>
      <c r="Q12" s="482"/>
      <c r="R12" s="483">
        <v>48624</v>
      </c>
      <c r="S12" s="484"/>
      <c r="T12" s="484"/>
      <c r="U12" s="484"/>
      <c r="V12" s="485"/>
      <c r="W12" s="486" t="s">
        <v>1</v>
      </c>
      <c r="X12" s="444"/>
      <c r="Y12" s="444"/>
      <c r="Z12" s="444"/>
      <c r="AA12" s="444"/>
      <c r="AB12" s="487"/>
      <c r="AC12" s="488" t="s">
        <v>134</v>
      </c>
      <c r="AD12" s="489"/>
      <c r="AE12" s="489"/>
      <c r="AF12" s="489"/>
      <c r="AG12" s="490"/>
      <c r="AH12" s="488" t="s">
        <v>135</v>
      </c>
      <c r="AI12" s="489"/>
      <c r="AJ12" s="489"/>
      <c r="AK12" s="489"/>
      <c r="AL12" s="491"/>
      <c r="AM12" s="440" t="s">
        <v>136</v>
      </c>
      <c r="AN12" s="441"/>
      <c r="AO12" s="441"/>
      <c r="AP12" s="441"/>
      <c r="AQ12" s="441"/>
      <c r="AR12" s="441"/>
      <c r="AS12" s="441"/>
      <c r="AT12" s="442"/>
      <c r="AU12" s="443" t="s">
        <v>116</v>
      </c>
      <c r="AV12" s="444"/>
      <c r="AW12" s="444"/>
      <c r="AX12" s="444"/>
      <c r="AY12" s="445" t="s">
        <v>137</v>
      </c>
      <c r="AZ12" s="446"/>
      <c r="BA12" s="446"/>
      <c r="BB12" s="446"/>
      <c r="BC12" s="446"/>
      <c r="BD12" s="446"/>
      <c r="BE12" s="446"/>
      <c r="BF12" s="446"/>
      <c r="BG12" s="446"/>
      <c r="BH12" s="446"/>
      <c r="BI12" s="446"/>
      <c r="BJ12" s="446"/>
      <c r="BK12" s="446"/>
      <c r="BL12" s="446"/>
      <c r="BM12" s="447"/>
      <c r="BN12" s="411">
        <v>322990</v>
      </c>
      <c r="BO12" s="412"/>
      <c r="BP12" s="412"/>
      <c r="BQ12" s="412"/>
      <c r="BR12" s="412"/>
      <c r="BS12" s="412"/>
      <c r="BT12" s="412"/>
      <c r="BU12" s="413"/>
      <c r="BV12" s="411">
        <v>180711</v>
      </c>
      <c r="BW12" s="412"/>
      <c r="BX12" s="412"/>
      <c r="BY12" s="412"/>
      <c r="BZ12" s="412"/>
      <c r="CA12" s="412"/>
      <c r="CB12" s="412"/>
      <c r="CC12" s="413"/>
      <c r="CD12" s="414" t="s">
        <v>138</v>
      </c>
      <c r="CE12" s="415"/>
      <c r="CF12" s="415"/>
      <c r="CG12" s="415"/>
      <c r="CH12" s="415"/>
      <c r="CI12" s="415"/>
      <c r="CJ12" s="415"/>
      <c r="CK12" s="415"/>
      <c r="CL12" s="415"/>
      <c r="CM12" s="415"/>
      <c r="CN12" s="415"/>
      <c r="CO12" s="415"/>
      <c r="CP12" s="415"/>
      <c r="CQ12" s="415"/>
      <c r="CR12" s="415"/>
      <c r="CS12" s="416"/>
      <c r="CT12" s="451" t="s">
        <v>139</v>
      </c>
      <c r="CU12" s="452"/>
      <c r="CV12" s="452"/>
      <c r="CW12" s="452"/>
      <c r="CX12" s="452"/>
      <c r="CY12" s="452"/>
      <c r="CZ12" s="452"/>
      <c r="DA12" s="453"/>
      <c r="DB12" s="451" t="s">
        <v>139</v>
      </c>
      <c r="DC12" s="452"/>
      <c r="DD12" s="452"/>
      <c r="DE12" s="452"/>
      <c r="DF12" s="452"/>
      <c r="DG12" s="452"/>
      <c r="DH12" s="452"/>
      <c r="DI12" s="453"/>
    </row>
    <row r="13" spans="1:119" ht="18.75" customHeight="1" x14ac:dyDescent="0.15">
      <c r="A13" s="178"/>
      <c r="B13" s="474"/>
      <c r="C13" s="475"/>
      <c r="D13" s="475"/>
      <c r="E13" s="475"/>
      <c r="F13" s="475"/>
      <c r="G13" s="475"/>
      <c r="H13" s="475"/>
      <c r="I13" s="475"/>
      <c r="J13" s="475"/>
      <c r="K13" s="476"/>
      <c r="L13" s="187"/>
      <c r="M13" s="502" t="s">
        <v>140</v>
      </c>
      <c r="N13" s="503"/>
      <c r="O13" s="503"/>
      <c r="P13" s="503"/>
      <c r="Q13" s="504"/>
      <c r="R13" s="495">
        <v>47781</v>
      </c>
      <c r="S13" s="496"/>
      <c r="T13" s="496"/>
      <c r="U13" s="496"/>
      <c r="V13" s="497"/>
      <c r="W13" s="427" t="s">
        <v>141</v>
      </c>
      <c r="X13" s="428"/>
      <c r="Y13" s="428"/>
      <c r="Z13" s="428"/>
      <c r="AA13" s="428"/>
      <c r="AB13" s="418"/>
      <c r="AC13" s="462">
        <v>1675</v>
      </c>
      <c r="AD13" s="463"/>
      <c r="AE13" s="463"/>
      <c r="AF13" s="463"/>
      <c r="AG13" s="505"/>
      <c r="AH13" s="462">
        <v>1883</v>
      </c>
      <c r="AI13" s="463"/>
      <c r="AJ13" s="463"/>
      <c r="AK13" s="463"/>
      <c r="AL13" s="464"/>
      <c r="AM13" s="440" t="s">
        <v>142</v>
      </c>
      <c r="AN13" s="441"/>
      <c r="AO13" s="441"/>
      <c r="AP13" s="441"/>
      <c r="AQ13" s="441"/>
      <c r="AR13" s="441"/>
      <c r="AS13" s="441"/>
      <c r="AT13" s="442"/>
      <c r="AU13" s="443" t="s">
        <v>116</v>
      </c>
      <c r="AV13" s="444"/>
      <c r="AW13" s="444"/>
      <c r="AX13" s="444"/>
      <c r="AY13" s="445" t="s">
        <v>143</v>
      </c>
      <c r="AZ13" s="446"/>
      <c r="BA13" s="446"/>
      <c r="BB13" s="446"/>
      <c r="BC13" s="446"/>
      <c r="BD13" s="446"/>
      <c r="BE13" s="446"/>
      <c r="BF13" s="446"/>
      <c r="BG13" s="446"/>
      <c r="BH13" s="446"/>
      <c r="BI13" s="446"/>
      <c r="BJ13" s="446"/>
      <c r="BK13" s="446"/>
      <c r="BL13" s="446"/>
      <c r="BM13" s="447"/>
      <c r="BN13" s="411">
        <v>684560</v>
      </c>
      <c r="BO13" s="412"/>
      <c r="BP13" s="412"/>
      <c r="BQ13" s="412"/>
      <c r="BR13" s="412"/>
      <c r="BS13" s="412"/>
      <c r="BT13" s="412"/>
      <c r="BU13" s="413"/>
      <c r="BV13" s="411">
        <v>-35824</v>
      </c>
      <c r="BW13" s="412"/>
      <c r="BX13" s="412"/>
      <c r="BY13" s="412"/>
      <c r="BZ13" s="412"/>
      <c r="CA13" s="412"/>
      <c r="CB13" s="412"/>
      <c r="CC13" s="413"/>
      <c r="CD13" s="414" t="s">
        <v>144</v>
      </c>
      <c r="CE13" s="415"/>
      <c r="CF13" s="415"/>
      <c r="CG13" s="415"/>
      <c r="CH13" s="415"/>
      <c r="CI13" s="415"/>
      <c r="CJ13" s="415"/>
      <c r="CK13" s="415"/>
      <c r="CL13" s="415"/>
      <c r="CM13" s="415"/>
      <c r="CN13" s="415"/>
      <c r="CO13" s="415"/>
      <c r="CP13" s="415"/>
      <c r="CQ13" s="415"/>
      <c r="CR13" s="415"/>
      <c r="CS13" s="416"/>
      <c r="CT13" s="408">
        <v>5.4</v>
      </c>
      <c r="CU13" s="409"/>
      <c r="CV13" s="409"/>
      <c r="CW13" s="409"/>
      <c r="CX13" s="409"/>
      <c r="CY13" s="409"/>
      <c r="CZ13" s="409"/>
      <c r="DA13" s="410"/>
      <c r="DB13" s="408">
        <v>4.8</v>
      </c>
      <c r="DC13" s="409"/>
      <c r="DD13" s="409"/>
      <c r="DE13" s="409"/>
      <c r="DF13" s="409"/>
      <c r="DG13" s="409"/>
      <c r="DH13" s="409"/>
      <c r="DI13" s="410"/>
    </row>
    <row r="14" spans="1:119" ht="18.75" customHeight="1" thickBot="1" x14ac:dyDescent="0.2">
      <c r="A14" s="178"/>
      <c r="B14" s="474"/>
      <c r="C14" s="475"/>
      <c r="D14" s="475"/>
      <c r="E14" s="475"/>
      <c r="F14" s="475"/>
      <c r="G14" s="475"/>
      <c r="H14" s="475"/>
      <c r="I14" s="475"/>
      <c r="J14" s="475"/>
      <c r="K14" s="476"/>
      <c r="L14" s="492" t="s">
        <v>145</v>
      </c>
      <c r="M14" s="493"/>
      <c r="N14" s="493"/>
      <c r="O14" s="493"/>
      <c r="P14" s="493"/>
      <c r="Q14" s="494"/>
      <c r="R14" s="495">
        <v>49492</v>
      </c>
      <c r="S14" s="496"/>
      <c r="T14" s="496"/>
      <c r="U14" s="496"/>
      <c r="V14" s="497"/>
      <c r="W14" s="401"/>
      <c r="X14" s="402"/>
      <c r="Y14" s="402"/>
      <c r="Z14" s="402"/>
      <c r="AA14" s="402"/>
      <c r="AB14" s="391"/>
      <c r="AC14" s="498">
        <v>6.6</v>
      </c>
      <c r="AD14" s="499"/>
      <c r="AE14" s="499"/>
      <c r="AF14" s="499"/>
      <c r="AG14" s="500"/>
      <c r="AH14" s="498">
        <v>7</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146</v>
      </c>
      <c r="CE14" s="507"/>
      <c r="CF14" s="507"/>
      <c r="CG14" s="507"/>
      <c r="CH14" s="507"/>
      <c r="CI14" s="507"/>
      <c r="CJ14" s="507"/>
      <c r="CK14" s="507"/>
      <c r="CL14" s="507"/>
      <c r="CM14" s="507"/>
      <c r="CN14" s="507"/>
      <c r="CO14" s="507"/>
      <c r="CP14" s="507"/>
      <c r="CQ14" s="507"/>
      <c r="CR14" s="507"/>
      <c r="CS14" s="508"/>
      <c r="CT14" s="509" t="s">
        <v>147</v>
      </c>
      <c r="CU14" s="510"/>
      <c r="CV14" s="510"/>
      <c r="CW14" s="510"/>
      <c r="CX14" s="510"/>
      <c r="CY14" s="510"/>
      <c r="CZ14" s="510"/>
      <c r="DA14" s="511"/>
      <c r="DB14" s="509" t="s">
        <v>139</v>
      </c>
      <c r="DC14" s="510"/>
      <c r="DD14" s="510"/>
      <c r="DE14" s="510"/>
      <c r="DF14" s="510"/>
      <c r="DG14" s="510"/>
      <c r="DH14" s="510"/>
      <c r="DI14" s="511"/>
    </row>
    <row r="15" spans="1:119" ht="18.75" customHeight="1" x14ac:dyDescent="0.15">
      <c r="A15" s="178"/>
      <c r="B15" s="474"/>
      <c r="C15" s="475"/>
      <c r="D15" s="475"/>
      <c r="E15" s="475"/>
      <c r="F15" s="475"/>
      <c r="G15" s="475"/>
      <c r="H15" s="475"/>
      <c r="I15" s="475"/>
      <c r="J15" s="475"/>
      <c r="K15" s="476"/>
      <c r="L15" s="187"/>
      <c r="M15" s="502" t="s">
        <v>140</v>
      </c>
      <c r="N15" s="503"/>
      <c r="O15" s="503"/>
      <c r="P15" s="503"/>
      <c r="Q15" s="504"/>
      <c r="R15" s="495">
        <v>48606</v>
      </c>
      <c r="S15" s="496"/>
      <c r="T15" s="496"/>
      <c r="U15" s="496"/>
      <c r="V15" s="497"/>
      <c r="W15" s="427" t="s">
        <v>148</v>
      </c>
      <c r="X15" s="428"/>
      <c r="Y15" s="428"/>
      <c r="Z15" s="428"/>
      <c r="AA15" s="428"/>
      <c r="AB15" s="418"/>
      <c r="AC15" s="462">
        <v>9322</v>
      </c>
      <c r="AD15" s="463"/>
      <c r="AE15" s="463"/>
      <c r="AF15" s="463"/>
      <c r="AG15" s="505"/>
      <c r="AH15" s="462">
        <v>10014</v>
      </c>
      <c r="AI15" s="463"/>
      <c r="AJ15" s="463"/>
      <c r="AK15" s="463"/>
      <c r="AL15" s="464"/>
      <c r="AM15" s="440"/>
      <c r="AN15" s="441"/>
      <c r="AO15" s="441"/>
      <c r="AP15" s="441"/>
      <c r="AQ15" s="441"/>
      <c r="AR15" s="441"/>
      <c r="AS15" s="441"/>
      <c r="AT15" s="442"/>
      <c r="AU15" s="443"/>
      <c r="AV15" s="444"/>
      <c r="AW15" s="444"/>
      <c r="AX15" s="444"/>
      <c r="AY15" s="371" t="s">
        <v>149</v>
      </c>
      <c r="AZ15" s="372"/>
      <c r="BA15" s="372"/>
      <c r="BB15" s="372"/>
      <c r="BC15" s="372"/>
      <c r="BD15" s="372"/>
      <c r="BE15" s="372"/>
      <c r="BF15" s="372"/>
      <c r="BG15" s="372"/>
      <c r="BH15" s="372"/>
      <c r="BI15" s="372"/>
      <c r="BJ15" s="372"/>
      <c r="BK15" s="372"/>
      <c r="BL15" s="372"/>
      <c r="BM15" s="373"/>
      <c r="BN15" s="374">
        <v>6479782</v>
      </c>
      <c r="BO15" s="375"/>
      <c r="BP15" s="375"/>
      <c r="BQ15" s="375"/>
      <c r="BR15" s="375"/>
      <c r="BS15" s="375"/>
      <c r="BT15" s="375"/>
      <c r="BU15" s="376"/>
      <c r="BV15" s="374">
        <v>6691189</v>
      </c>
      <c r="BW15" s="375"/>
      <c r="BX15" s="375"/>
      <c r="BY15" s="375"/>
      <c r="BZ15" s="375"/>
      <c r="CA15" s="375"/>
      <c r="CB15" s="375"/>
      <c r="CC15" s="376"/>
      <c r="CD15" s="512" t="s">
        <v>150</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4"/>
      <c r="C16" s="475"/>
      <c r="D16" s="475"/>
      <c r="E16" s="475"/>
      <c r="F16" s="475"/>
      <c r="G16" s="475"/>
      <c r="H16" s="475"/>
      <c r="I16" s="475"/>
      <c r="J16" s="475"/>
      <c r="K16" s="476"/>
      <c r="L16" s="492" t="s">
        <v>151</v>
      </c>
      <c r="M16" s="515"/>
      <c r="N16" s="515"/>
      <c r="O16" s="515"/>
      <c r="P16" s="515"/>
      <c r="Q16" s="516"/>
      <c r="R16" s="517" t="s">
        <v>152</v>
      </c>
      <c r="S16" s="518"/>
      <c r="T16" s="518"/>
      <c r="U16" s="518"/>
      <c r="V16" s="519"/>
      <c r="W16" s="401"/>
      <c r="X16" s="402"/>
      <c r="Y16" s="402"/>
      <c r="Z16" s="402"/>
      <c r="AA16" s="402"/>
      <c r="AB16" s="391"/>
      <c r="AC16" s="498">
        <v>36.799999999999997</v>
      </c>
      <c r="AD16" s="499"/>
      <c r="AE16" s="499"/>
      <c r="AF16" s="499"/>
      <c r="AG16" s="500"/>
      <c r="AH16" s="498">
        <v>37.200000000000003</v>
      </c>
      <c r="AI16" s="499"/>
      <c r="AJ16" s="499"/>
      <c r="AK16" s="499"/>
      <c r="AL16" s="501"/>
      <c r="AM16" s="440"/>
      <c r="AN16" s="441"/>
      <c r="AO16" s="441"/>
      <c r="AP16" s="441"/>
      <c r="AQ16" s="441"/>
      <c r="AR16" s="441"/>
      <c r="AS16" s="441"/>
      <c r="AT16" s="442"/>
      <c r="AU16" s="443"/>
      <c r="AV16" s="444"/>
      <c r="AW16" s="444"/>
      <c r="AX16" s="444"/>
      <c r="AY16" s="445" t="s">
        <v>153</v>
      </c>
      <c r="AZ16" s="446"/>
      <c r="BA16" s="446"/>
      <c r="BB16" s="446"/>
      <c r="BC16" s="446"/>
      <c r="BD16" s="446"/>
      <c r="BE16" s="446"/>
      <c r="BF16" s="446"/>
      <c r="BG16" s="446"/>
      <c r="BH16" s="446"/>
      <c r="BI16" s="446"/>
      <c r="BJ16" s="446"/>
      <c r="BK16" s="446"/>
      <c r="BL16" s="446"/>
      <c r="BM16" s="447"/>
      <c r="BN16" s="411">
        <v>19729377</v>
      </c>
      <c r="BO16" s="412"/>
      <c r="BP16" s="412"/>
      <c r="BQ16" s="412"/>
      <c r="BR16" s="412"/>
      <c r="BS16" s="412"/>
      <c r="BT16" s="412"/>
      <c r="BU16" s="413"/>
      <c r="BV16" s="411">
        <v>19278872</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
      <c r="A17" s="178"/>
      <c r="B17" s="477"/>
      <c r="C17" s="478"/>
      <c r="D17" s="478"/>
      <c r="E17" s="478"/>
      <c r="F17" s="478"/>
      <c r="G17" s="478"/>
      <c r="H17" s="478"/>
      <c r="I17" s="478"/>
      <c r="J17" s="478"/>
      <c r="K17" s="479"/>
      <c r="L17" s="192"/>
      <c r="M17" s="522" t="s">
        <v>154</v>
      </c>
      <c r="N17" s="523"/>
      <c r="O17" s="523"/>
      <c r="P17" s="523"/>
      <c r="Q17" s="524"/>
      <c r="R17" s="517" t="s">
        <v>155</v>
      </c>
      <c r="S17" s="518"/>
      <c r="T17" s="518"/>
      <c r="U17" s="518"/>
      <c r="V17" s="519"/>
      <c r="W17" s="427" t="s">
        <v>156</v>
      </c>
      <c r="X17" s="428"/>
      <c r="Y17" s="428"/>
      <c r="Z17" s="428"/>
      <c r="AA17" s="428"/>
      <c r="AB17" s="418"/>
      <c r="AC17" s="462">
        <v>14334</v>
      </c>
      <c r="AD17" s="463"/>
      <c r="AE17" s="463"/>
      <c r="AF17" s="463"/>
      <c r="AG17" s="505"/>
      <c r="AH17" s="462">
        <v>15030</v>
      </c>
      <c r="AI17" s="463"/>
      <c r="AJ17" s="463"/>
      <c r="AK17" s="463"/>
      <c r="AL17" s="464"/>
      <c r="AM17" s="440"/>
      <c r="AN17" s="441"/>
      <c r="AO17" s="441"/>
      <c r="AP17" s="441"/>
      <c r="AQ17" s="441"/>
      <c r="AR17" s="441"/>
      <c r="AS17" s="441"/>
      <c r="AT17" s="442"/>
      <c r="AU17" s="443"/>
      <c r="AV17" s="444"/>
      <c r="AW17" s="444"/>
      <c r="AX17" s="444"/>
      <c r="AY17" s="445" t="s">
        <v>157</v>
      </c>
      <c r="AZ17" s="446"/>
      <c r="BA17" s="446"/>
      <c r="BB17" s="446"/>
      <c r="BC17" s="446"/>
      <c r="BD17" s="446"/>
      <c r="BE17" s="446"/>
      <c r="BF17" s="446"/>
      <c r="BG17" s="446"/>
      <c r="BH17" s="446"/>
      <c r="BI17" s="446"/>
      <c r="BJ17" s="446"/>
      <c r="BK17" s="446"/>
      <c r="BL17" s="446"/>
      <c r="BM17" s="447"/>
      <c r="BN17" s="411">
        <v>8097604</v>
      </c>
      <c r="BO17" s="412"/>
      <c r="BP17" s="412"/>
      <c r="BQ17" s="412"/>
      <c r="BR17" s="412"/>
      <c r="BS17" s="412"/>
      <c r="BT17" s="412"/>
      <c r="BU17" s="413"/>
      <c r="BV17" s="411">
        <v>8367218</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
      <c r="A18" s="178"/>
      <c r="B18" s="533" t="s">
        <v>158</v>
      </c>
      <c r="C18" s="454"/>
      <c r="D18" s="454"/>
      <c r="E18" s="534"/>
      <c r="F18" s="534"/>
      <c r="G18" s="534"/>
      <c r="H18" s="534"/>
      <c r="I18" s="534"/>
      <c r="J18" s="534"/>
      <c r="K18" s="534"/>
      <c r="L18" s="535">
        <v>668.64</v>
      </c>
      <c r="M18" s="535"/>
      <c r="N18" s="535"/>
      <c r="O18" s="535"/>
      <c r="P18" s="535"/>
      <c r="Q18" s="535"/>
      <c r="R18" s="536"/>
      <c r="S18" s="536"/>
      <c r="T18" s="536"/>
      <c r="U18" s="536"/>
      <c r="V18" s="537"/>
      <c r="W18" s="429"/>
      <c r="X18" s="430"/>
      <c r="Y18" s="430"/>
      <c r="Z18" s="430"/>
      <c r="AA18" s="430"/>
      <c r="AB18" s="421"/>
      <c r="AC18" s="538">
        <v>56.6</v>
      </c>
      <c r="AD18" s="539"/>
      <c r="AE18" s="539"/>
      <c r="AF18" s="539"/>
      <c r="AG18" s="540"/>
      <c r="AH18" s="538">
        <v>55.8</v>
      </c>
      <c r="AI18" s="539"/>
      <c r="AJ18" s="539"/>
      <c r="AK18" s="539"/>
      <c r="AL18" s="541"/>
      <c r="AM18" s="440"/>
      <c r="AN18" s="441"/>
      <c r="AO18" s="441"/>
      <c r="AP18" s="441"/>
      <c r="AQ18" s="441"/>
      <c r="AR18" s="441"/>
      <c r="AS18" s="441"/>
      <c r="AT18" s="442"/>
      <c r="AU18" s="443"/>
      <c r="AV18" s="444"/>
      <c r="AW18" s="444"/>
      <c r="AX18" s="444"/>
      <c r="AY18" s="445" t="s">
        <v>159</v>
      </c>
      <c r="AZ18" s="446"/>
      <c r="BA18" s="446"/>
      <c r="BB18" s="446"/>
      <c r="BC18" s="446"/>
      <c r="BD18" s="446"/>
      <c r="BE18" s="446"/>
      <c r="BF18" s="446"/>
      <c r="BG18" s="446"/>
      <c r="BH18" s="446"/>
      <c r="BI18" s="446"/>
      <c r="BJ18" s="446"/>
      <c r="BK18" s="446"/>
      <c r="BL18" s="446"/>
      <c r="BM18" s="447"/>
      <c r="BN18" s="411">
        <v>20259657</v>
      </c>
      <c r="BO18" s="412"/>
      <c r="BP18" s="412"/>
      <c r="BQ18" s="412"/>
      <c r="BR18" s="412"/>
      <c r="BS18" s="412"/>
      <c r="BT18" s="412"/>
      <c r="BU18" s="413"/>
      <c r="BV18" s="411">
        <v>19664190</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
      <c r="A19" s="178"/>
      <c r="B19" s="533" t="s">
        <v>160</v>
      </c>
      <c r="C19" s="454"/>
      <c r="D19" s="454"/>
      <c r="E19" s="534"/>
      <c r="F19" s="534"/>
      <c r="G19" s="534"/>
      <c r="H19" s="534"/>
      <c r="I19" s="534"/>
      <c r="J19" s="534"/>
      <c r="K19" s="534"/>
      <c r="L19" s="542">
        <v>72</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161</v>
      </c>
      <c r="AZ19" s="446"/>
      <c r="BA19" s="446"/>
      <c r="BB19" s="446"/>
      <c r="BC19" s="446"/>
      <c r="BD19" s="446"/>
      <c r="BE19" s="446"/>
      <c r="BF19" s="446"/>
      <c r="BG19" s="446"/>
      <c r="BH19" s="446"/>
      <c r="BI19" s="446"/>
      <c r="BJ19" s="446"/>
      <c r="BK19" s="446"/>
      <c r="BL19" s="446"/>
      <c r="BM19" s="447"/>
      <c r="BN19" s="411">
        <v>27635112</v>
      </c>
      <c r="BO19" s="412"/>
      <c r="BP19" s="412"/>
      <c r="BQ19" s="412"/>
      <c r="BR19" s="412"/>
      <c r="BS19" s="412"/>
      <c r="BT19" s="412"/>
      <c r="BU19" s="413"/>
      <c r="BV19" s="411">
        <v>27366521</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
      <c r="A20" s="178"/>
      <c r="B20" s="533" t="s">
        <v>162</v>
      </c>
      <c r="C20" s="454"/>
      <c r="D20" s="454"/>
      <c r="E20" s="534"/>
      <c r="F20" s="534"/>
      <c r="G20" s="534"/>
      <c r="H20" s="534"/>
      <c r="I20" s="534"/>
      <c r="J20" s="534"/>
      <c r="K20" s="534"/>
      <c r="L20" s="542">
        <v>16483</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
      <c r="A21" s="178"/>
      <c r="B21" s="551" t="s">
        <v>163</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15">
      <c r="A22" s="178"/>
      <c r="B22" s="581" t="s">
        <v>164</v>
      </c>
      <c r="C22" s="555"/>
      <c r="D22" s="556"/>
      <c r="E22" s="423" t="s">
        <v>1</v>
      </c>
      <c r="F22" s="428"/>
      <c r="G22" s="428"/>
      <c r="H22" s="428"/>
      <c r="I22" s="428"/>
      <c r="J22" s="428"/>
      <c r="K22" s="418"/>
      <c r="L22" s="423" t="s">
        <v>165</v>
      </c>
      <c r="M22" s="428"/>
      <c r="N22" s="428"/>
      <c r="O22" s="428"/>
      <c r="P22" s="418"/>
      <c r="Q22" s="586" t="s">
        <v>166</v>
      </c>
      <c r="R22" s="587"/>
      <c r="S22" s="587"/>
      <c r="T22" s="587"/>
      <c r="U22" s="587"/>
      <c r="V22" s="588"/>
      <c r="W22" s="554" t="s">
        <v>167</v>
      </c>
      <c r="X22" s="555"/>
      <c r="Y22" s="556"/>
      <c r="Z22" s="423" t="s">
        <v>1</v>
      </c>
      <c r="AA22" s="428"/>
      <c r="AB22" s="428"/>
      <c r="AC22" s="428"/>
      <c r="AD22" s="428"/>
      <c r="AE22" s="428"/>
      <c r="AF22" s="428"/>
      <c r="AG22" s="418"/>
      <c r="AH22" s="592" t="s">
        <v>168</v>
      </c>
      <c r="AI22" s="428"/>
      <c r="AJ22" s="428"/>
      <c r="AK22" s="428"/>
      <c r="AL22" s="418"/>
      <c r="AM22" s="592" t="s">
        <v>169</v>
      </c>
      <c r="AN22" s="593"/>
      <c r="AO22" s="593"/>
      <c r="AP22" s="593"/>
      <c r="AQ22" s="593"/>
      <c r="AR22" s="594"/>
      <c r="AS22" s="586" t="s">
        <v>166</v>
      </c>
      <c r="AT22" s="587"/>
      <c r="AU22" s="587"/>
      <c r="AV22" s="587"/>
      <c r="AW22" s="587"/>
      <c r="AX22" s="598"/>
      <c r="AY22" s="371" t="s">
        <v>170</v>
      </c>
      <c r="AZ22" s="372"/>
      <c r="BA22" s="372"/>
      <c r="BB22" s="372"/>
      <c r="BC22" s="372"/>
      <c r="BD22" s="372"/>
      <c r="BE22" s="372"/>
      <c r="BF22" s="372"/>
      <c r="BG22" s="372"/>
      <c r="BH22" s="372"/>
      <c r="BI22" s="372"/>
      <c r="BJ22" s="372"/>
      <c r="BK22" s="372"/>
      <c r="BL22" s="372"/>
      <c r="BM22" s="373"/>
      <c r="BN22" s="374">
        <v>41004028</v>
      </c>
      <c r="BO22" s="375"/>
      <c r="BP22" s="375"/>
      <c r="BQ22" s="375"/>
      <c r="BR22" s="375"/>
      <c r="BS22" s="375"/>
      <c r="BT22" s="375"/>
      <c r="BU22" s="376"/>
      <c r="BV22" s="374">
        <v>42559047</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15">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171</v>
      </c>
      <c r="AZ23" s="446"/>
      <c r="BA23" s="446"/>
      <c r="BB23" s="446"/>
      <c r="BC23" s="446"/>
      <c r="BD23" s="446"/>
      <c r="BE23" s="446"/>
      <c r="BF23" s="446"/>
      <c r="BG23" s="446"/>
      <c r="BH23" s="446"/>
      <c r="BI23" s="446"/>
      <c r="BJ23" s="446"/>
      <c r="BK23" s="446"/>
      <c r="BL23" s="446"/>
      <c r="BM23" s="447"/>
      <c r="BN23" s="411">
        <v>29899492</v>
      </c>
      <c r="BO23" s="412"/>
      <c r="BP23" s="412"/>
      <c r="BQ23" s="412"/>
      <c r="BR23" s="412"/>
      <c r="BS23" s="412"/>
      <c r="BT23" s="412"/>
      <c r="BU23" s="413"/>
      <c r="BV23" s="411">
        <v>29847637</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
      <c r="A24" s="178"/>
      <c r="B24" s="582"/>
      <c r="C24" s="558"/>
      <c r="D24" s="559"/>
      <c r="E24" s="461" t="s">
        <v>172</v>
      </c>
      <c r="F24" s="441"/>
      <c r="G24" s="441"/>
      <c r="H24" s="441"/>
      <c r="I24" s="441"/>
      <c r="J24" s="441"/>
      <c r="K24" s="442"/>
      <c r="L24" s="462">
        <v>1</v>
      </c>
      <c r="M24" s="463"/>
      <c r="N24" s="463"/>
      <c r="O24" s="463"/>
      <c r="P24" s="505"/>
      <c r="Q24" s="462">
        <v>8900</v>
      </c>
      <c r="R24" s="463"/>
      <c r="S24" s="463"/>
      <c r="T24" s="463"/>
      <c r="U24" s="463"/>
      <c r="V24" s="505"/>
      <c r="W24" s="557"/>
      <c r="X24" s="558"/>
      <c r="Y24" s="559"/>
      <c r="Z24" s="461" t="s">
        <v>173</v>
      </c>
      <c r="AA24" s="441"/>
      <c r="AB24" s="441"/>
      <c r="AC24" s="441"/>
      <c r="AD24" s="441"/>
      <c r="AE24" s="441"/>
      <c r="AF24" s="441"/>
      <c r="AG24" s="442"/>
      <c r="AH24" s="462">
        <v>519</v>
      </c>
      <c r="AI24" s="463"/>
      <c r="AJ24" s="463"/>
      <c r="AK24" s="463"/>
      <c r="AL24" s="505"/>
      <c r="AM24" s="462">
        <v>1558038</v>
      </c>
      <c r="AN24" s="463"/>
      <c r="AO24" s="463"/>
      <c r="AP24" s="463"/>
      <c r="AQ24" s="463"/>
      <c r="AR24" s="505"/>
      <c r="AS24" s="462">
        <v>3002</v>
      </c>
      <c r="AT24" s="463"/>
      <c r="AU24" s="463"/>
      <c r="AV24" s="463"/>
      <c r="AW24" s="463"/>
      <c r="AX24" s="464"/>
      <c r="AY24" s="527" t="s">
        <v>174</v>
      </c>
      <c r="AZ24" s="528"/>
      <c r="BA24" s="528"/>
      <c r="BB24" s="528"/>
      <c r="BC24" s="528"/>
      <c r="BD24" s="528"/>
      <c r="BE24" s="528"/>
      <c r="BF24" s="528"/>
      <c r="BG24" s="528"/>
      <c r="BH24" s="528"/>
      <c r="BI24" s="528"/>
      <c r="BJ24" s="528"/>
      <c r="BK24" s="528"/>
      <c r="BL24" s="528"/>
      <c r="BM24" s="529"/>
      <c r="BN24" s="411">
        <v>27705137</v>
      </c>
      <c r="BO24" s="412"/>
      <c r="BP24" s="412"/>
      <c r="BQ24" s="412"/>
      <c r="BR24" s="412"/>
      <c r="BS24" s="412"/>
      <c r="BT24" s="412"/>
      <c r="BU24" s="413"/>
      <c r="BV24" s="411">
        <v>28824031</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15">
      <c r="A25" s="178"/>
      <c r="B25" s="582"/>
      <c r="C25" s="558"/>
      <c r="D25" s="559"/>
      <c r="E25" s="461" t="s">
        <v>175</v>
      </c>
      <c r="F25" s="441"/>
      <c r="G25" s="441"/>
      <c r="H25" s="441"/>
      <c r="I25" s="441"/>
      <c r="J25" s="441"/>
      <c r="K25" s="442"/>
      <c r="L25" s="462">
        <v>1</v>
      </c>
      <c r="M25" s="463"/>
      <c r="N25" s="463"/>
      <c r="O25" s="463"/>
      <c r="P25" s="505"/>
      <c r="Q25" s="462">
        <v>7200</v>
      </c>
      <c r="R25" s="463"/>
      <c r="S25" s="463"/>
      <c r="T25" s="463"/>
      <c r="U25" s="463"/>
      <c r="V25" s="505"/>
      <c r="W25" s="557"/>
      <c r="X25" s="558"/>
      <c r="Y25" s="559"/>
      <c r="Z25" s="461" t="s">
        <v>176</v>
      </c>
      <c r="AA25" s="441"/>
      <c r="AB25" s="441"/>
      <c r="AC25" s="441"/>
      <c r="AD25" s="441"/>
      <c r="AE25" s="441"/>
      <c r="AF25" s="441"/>
      <c r="AG25" s="442"/>
      <c r="AH25" s="462" t="s">
        <v>177</v>
      </c>
      <c r="AI25" s="463"/>
      <c r="AJ25" s="463"/>
      <c r="AK25" s="463"/>
      <c r="AL25" s="505"/>
      <c r="AM25" s="462" t="s">
        <v>131</v>
      </c>
      <c r="AN25" s="463"/>
      <c r="AO25" s="463"/>
      <c r="AP25" s="463"/>
      <c r="AQ25" s="463"/>
      <c r="AR25" s="505"/>
      <c r="AS25" s="462" t="s">
        <v>178</v>
      </c>
      <c r="AT25" s="463"/>
      <c r="AU25" s="463"/>
      <c r="AV25" s="463"/>
      <c r="AW25" s="463"/>
      <c r="AX25" s="464"/>
      <c r="AY25" s="371" t="s">
        <v>179</v>
      </c>
      <c r="AZ25" s="372"/>
      <c r="BA25" s="372"/>
      <c r="BB25" s="372"/>
      <c r="BC25" s="372"/>
      <c r="BD25" s="372"/>
      <c r="BE25" s="372"/>
      <c r="BF25" s="372"/>
      <c r="BG25" s="372"/>
      <c r="BH25" s="372"/>
      <c r="BI25" s="372"/>
      <c r="BJ25" s="372"/>
      <c r="BK25" s="372"/>
      <c r="BL25" s="372"/>
      <c r="BM25" s="373"/>
      <c r="BN25" s="374">
        <v>3283239</v>
      </c>
      <c r="BO25" s="375"/>
      <c r="BP25" s="375"/>
      <c r="BQ25" s="375"/>
      <c r="BR25" s="375"/>
      <c r="BS25" s="375"/>
      <c r="BT25" s="375"/>
      <c r="BU25" s="376"/>
      <c r="BV25" s="374">
        <v>2169740</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15">
      <c r="A26" s="178"/>
      <c r="B26" s="582"/>
      <c r="C26" s="558"/>
      <c r="D26" s="559"/>
      <c r="E26" s="461" t="s">
        <v>180</v>
      </c>
      <c r="F26" s="441"/>
      <c r="G26" s="441"/>
      <c r="H26" s="441"/>
      <c r="I26" s="441"/>
      <c r="J26" s="441"/>
      <c r="K26" s="442"/>
      <c r="L26" s="462">
        <v>1</v>
      </c>
      <c r="M26" s="463"/>
      <c r="N26" s="463"/>
      <c r="O26" s="463"/>
      <c r="P26" s="505"/>
      <c r="Q26" s="462">
        <v>6200</v>
      </c>
      <c r="R26" s="463"/>
      <c r="S26" s="463"/>
      <c r="T26" s="463"/>
      <c r="U26" s="463"/>
      <c r="V26" s="505"/>
      <c r="W26" s="557"/>
      <c r="X26" s="558"/>
      <c r="Y26" s="559"/>
      <c r="Z26" s="461" t="s">
        <v>181</v>
      </c>
      <c r="AA26" s="563"/>
      <c r="AB26" s="563"/>
      <c r="AC26" s="563"/>
      <c r="AD26" s="563"/>
      <c r="AE26" s="563"/>
      <c r="AF26" s="563"/>
      <c r="AG26" s="564"/>
      <c r="AH26" s="462">
        <v>37</v>
      </c>
      <c r="AI26" s="463"/>
      <c r="AJ26" s="463"/>
      <c r="AK26" s="463"/>
      <c r="AL26" s="505"/>
      <c r="AM26" s="462">
        <v>109113</v>
      </c>
      <c r="AN26" s="463"/>
      <c r="AO26" s="463"/>
      <c r="AP26" s="463"/>
      <c r="AQ26" s="463"/>
      <c r="AR26" s="505"/>
      <c r="AS26" s="462">
        <v>2949</v>
      </c>
      <c r="AT26" s="463"/>
      <c r="AU26" s="463"/>
      <c r="AV26" s="463"/>
      <c r="AW26" s="463"/>
      <c r="AX26" s="464"/>
      <c r="AY26" s="414" t="s">
        <v>182</v>
      </c>
      <c r="AZ26" s="415"/>
      <c r="BA26" s="415"/>
      <c r="BB26" s="415"/>
      <c r="BC26" s="415"/>
      <c r="BD26" s="415"/>
      <c r="BE26" s="415"/>
      <c r="BF26" s="415"/>
      <c r="BG26" s="415"/>
      <c r="BH26" s="415"/>
      <c r="BI26" s="415"/>
      <c r="BJ26" s="415"/>
      <c r="BK26" s="415"/>
      <c r="BL26" s="415"/>
      <c r="BM26" s="416"/>
      <c r="BN26" s="411" t="s">
        <v>131</v>
      </c>
      <c r="BO26" s="412"/>
      <c r="BP26" s="412"/>
      <c r="BQ26" s="412"/>
      <c r="BR26" s="412"/>
      <c r="BS26" s="412"/>
      <c r="BT26" s="412"/>
      <c r="BU26" s="413"/>
      <c r="BV26" s="411" t="s">
        <v>131</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
      <c r="A27" s="178"/>
      <c r="B27" s="582"/>
      <c r="C27" s="558"/>
      <c r="D27" s="559"/>
      <c r="E27" s="461" t="s">
        <v>183</v>
      </c>
      <c r="F27" s="441"/>
      <c r="G27" s="441"/>
      <c r="H27" s="441"/>
      <c r="I27" s="441"/>
      <c r="J27" s="441"/>
      <c r="K27" s="442"/>
      <c r="L27" s="462">
        <v>1</v>
      </c>
      <c r="M27" s="463"/>
      <c r="N27" s="463"/>
      <c r="O27" s="463"/>
      <c r="P27" s="505"/>
      <c r="Q27" s="462">
        <v>4600</v>
      </c>
      <c r="R27" s="463"/>
      <c r="S27" s="463"/>
      <c r="T27" s="463"/>
      <c r="U27" s="463"/>
      <c r="V27" s="505"/>
      <c r="W27" s="557"/>
      <c r="X27" s="558"/>
      <c r="Y27" s="559"/>
      <c r="Z27" s="461" t="s">
        <v>184</v>
      </c>
      <c r="AA27" s="441"/>
      <c r="AB27" s="441"/>
      <c r="AC27" s="441"/>
      <c r="AD27" s="441"/>
      <c r="AE27" s="441"/>
      <c r="AF27" s="441"/>
      <c r="AG27" s="442"/>
      <c r="AH27" s="462">
        <v>1</v>
      </c>
      <c r="AI27" s="463"/>
      <c r="AJ27" s="463"/>
      <c r="AK27" s="463"/>
      <c r="AL27" s="505"/>
      <c r="AM27" s="462" t="s">
        <v>185</v>
      </c>
      <c r="AN27" s="463"/>
      <c r="AO27" s="463"/>
      <c r="AP27" s="463"/>
      <c r="AQ27" s="463"/>
      <c r="AR27" s="505"/>
      <c r="AS27" s="462" t="s">
        <v>186</v>
      </c>
      <c r="AT27" s="463"/>
      <c r="AU27" s="463"/>
      <c r="AV27" s="463"/>
      <c r="AW27" s="463"/>
      <c r="AX27" s="464"/>
      <c r="AY27" s="506" t="s">
        <v>187</v>
      </c>
      <c r="AZ27" s="507"/>
      <c r="BA27" s="507"/>
      <c r="BB27" s="507"/>
      <c r="BC27" s="507"/>
      <c r="BD27" s="507"/>
      <c r="BE27" s="507"/>
      <c r="BF27" s="507"/>
      <c r="BG27" s="507"/>
      <c r="BH27" s="507"/>
      <c r="BI27" s="507"/>
      <c r="BJ27" s="507"/>
      <c r="BK27" s="507"/>
      <c r="BL27" s="507"/>
      <c r="BM27" s="508"/>
      <c r="BN27" s="530">
        <v>1299410</v>
      </c>
      <c r="BO27" s="531"/>
      <c r="BP27" s="531"/>
      <c r="BQ27" s="531"/>
      <c r="BR27" s="531"/>
      <c r="BS27" s="531"/>
      <c r="BT27" s="531"/>
      <c r="BU27" s="532"/>
      <c r="BV27" s="530">
        <v>1299153</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15">
      <c r="A28" s="178"/>
      <c r="B28" s="582"/>
      <c r="C28" s="558"/>
      <c r="D28" s="559"/>
      <c r="E28" s="461" t="s">
        <v>188</v>
      </c>
      <c r="F28" s="441"/>
      <c r="G28" s="441"/>
      <c r="H28" s="441"/>
      <c r="I28" s="441"/>
      <c r="J28" s="441"/>
      <c r="K28" s="442"/>
      <c r="L28" s="462">
        <v>1</v>
      </c>
      <c r="M28" s="463"/>
      <c r="N28" s="463"/>
      <c r="O28" s="463"/>
      <c r="P28" s="505"/>
      <c r="Q28" s="462">
        <v>4100</v>
      </c>
      <c r="R28" s="463"/>
      <c r="S28" s="463"/>
      <c r="T28" s="463"/>
      <c r="U28" s="463"/>
      <c r="V28" s="505"/>
      <c r="W28" s="557"/>
      <c r="X28" s="558"/>
      <c r="Y28" s="559"/>
      <c r="Z28" s="461" t="s">
        <v>189</v>
      </c>
      <c r="AA28" s="441"/>
      <c r="AB28" s="441"/>
      <c r="AC28" s="441"/>
      <c r="AD28" s="441"/>
      <c r="AE28" s="441"/>
      <c r="AF28" s="441"/>
      <c r="AG28" s="442"/>
      <c r="AH28" s="462" t="s">
        <v>139</v>
      </c>
      <c r="AI28" s="463"/>
      <c r="AJ28" s="463"/>
      <c r="AK28" s="463"/>
      <c r="AL28" s="505"/>
      <c r="AM28" s="462" t="s">
        <v>190</v>
      </c>
      <c r="AN28" s="463"/>
      <c r="AO28" s="463"/>
      <c r="AP28" s="463"/>
      <c r="AQ28" s="463"/>
      <c r="AR28" s="505"/>
      <c r="AS28" s="462" t="s">
        <v>131</v>
      </c>
      <c r="AT28" s="463"/>
      <c r="AU28" s="463"/>
      <c r="AV28" s="463"/>
      <c r="AW28" s="463"/>
      <c r="AX28" s="464"/>
      <c r="AY28" s="565" t="s">
        <v>191</v>
      </c>
      <c r="AZ28" s="566"/>
      <c r="BA28" s="566"/>
      <c r="BB28" s="567"/>
      <c r="BC28" s="371" t="s">
        <v>48</v>
      </c>
      <c r="BD28" s="372"/>
      <c r="BE28" s="372"/>
      <c r="BF28" s="372"/>
      <c r="BG28" s="372"/>
      <c r="BH28" s="372"/>
      <c r="BI28" s="372"/>
      <c r="BJ28" s="372"/>
      <c r="BK28" s="372"/>
      <c r="BL28" s="372"/>
      <c r="BM28" s="373"/>
      <c r="BN28" s="374">
        <v>3513663</v>
      </c>
      <c r="BO28" s="375"/>
      <c r="BP28" s="375"/>
      <c r="BQ28" s="375"/>
      <c r="BR28" s="375"/>
      <c r="BS28" s="375"/>
      <c r="BT28" s="375"/>
      <c r="BU28" s="376"/>
      <c r="BV28" s="374">
        <v>3447851</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15">
      <c r="A29" s="178"/>
      <c r="B29" s="582"/>
      <c r="C29" s="558"/>
      <c r="D29" s="559"/>
      <c r="E29" s="461" t="s">
        <v>192</v>
      </c>
      <c r="F29" s="441"/>
      <c r="G29" s="441"/>
      <c r="H29" s="441"/>
      <c r="I29" s="441"/>
      <c r="J29" s="441"/>
      <c r="K29" s="442"/>
      <c r="L29" s="462">
        <v>16</v>
      </c>
      <c r="M29" s="463"/>
      <c r="N29" s="463"/>
      <c r="O29" s="463"/>
      <c r="P29" s="505"/>
      <c r="Q29" s="462">
        <v>3800</v>
      </c>
      <c r="R29" s="463"/>
      <c r="S29" s="463"/>
      <c r="T29" s="463"/>
      <c r="U29" s="463"/>
      <c r="V29" s="505"/>
      <c r="W29" s="560"/>
      <c r="X29" s="561"/>
      <c r="Y29" s="562"/>
      <c r="Z29" s="461" t="s">
        <v>193</v>
      </c>
      <c r="AA29" s="441"/>
      <c r="AB29" s="441"/>
      <c r="AC29" s="441"/>
      <c r="AD29" s="441"/>
      <c r="AE29" s="441"/>
      <c r="AF29" s="441"/>
      <c r="AG29" s="442"/>
      <c r="AH29" s="462">
        <v>520</v>
      </c>
      <c r="AI29" s="463"/>
      <c r="AJ29" s="463"/>
      <c r="AK29" s="463"/>
      <c r="AL29" s="505"/>
      <c r="AM29" s="462">
        <v>1560088</v>
      </c>
      <c r="AN29" s="463"/>
      <c r="AO29" s="463"/>
      <c r="AP29" s="463"/>
      <c r="AQ29" s="463"/>
      <c r="AR29" s="505"/>
      <c r="AS29" s="462">
        <v>3000</v>
      </c>
      <c r="AT29" s="463"/>
      <c r="AU29" s="463"/>
      <c r="AV29" s="463"/>
      <c r="AW29" s="463"/>
      <c r="AX29" s="464"/>
      <c r="AY29" s="568"/>
      <c r="AZ29" s="569"/>
      <c r="BA29" s="569"/>
      <c r="BB29" s="570"/>
      <c r="BC29" s="445" t="s">
        <v>194</v>
      </c>
      <c r="BD29" s="446"/>
      <c r="BE29" s="446"/>
      <c r="BF29" s="446"/>
      <c r="BG29" s="446"/>
      <c r="BH29" s="446"/>
      <c r="BI29" s="446"/>
      <c r="BJ29" s="446"/>
      <c r="BK29" s="446"/>
      <c r="BL29" s="446"/>
      <c r="BM29" s="447"/>
      <c r="BN29" s="411">
        <v>6292949</v>
      </c>
      <c r="BO29" s="412"/>
      <c r="BP29" s="412"/>
      <c r="BQ29" s="412"/>
      <c r="BR29" s="412"/>
      <c r="BS29" s="412"/>
      <c r="BT29" s="412"/>
      <c r="BU29" s="413"/>
      <c r="BV29" s="411">
        <v>6076763</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195</v>
      </c>
      <c r="X30" s="579"/>
      <c r="Y30" s="579"/>
      <c r="Z30" s="579"/>
      <c r="AA30" s="579"/>
      <c r="AB30" s="579"/>
      <c r="AC30" s="579"/>
      <c r="AD30" s="579"/>
      <c r="AE30" s="579"/>
      <c r="AF30" s="579"/>
      <c r="AG30" s="580"/>
      <c r="AH30" s="538">
        <v>96.2</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15294720</v>
      </c>
      <c r="BO30" s="531"/>
      <c r="BP30" s="531"/>
      <c r="BQ30" s="531"/>
      <c r="BR30" s="531"/>
      <c r="BS30" s="531"/>
      <c r="BT30" s="531"/>
      <c r="BU30" s="532"/>
      <c r="BV30" s="530">
        <v>14385040</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4" t="s">
        <v>196</v>
      </c>
      <c r="D32" s="574"/>
      <c r="E32" s="574"/>
      <c r="F32" s="574"/>
      <c r="G32" s="574"/>
      <c r="H32" s="574"/>
      <c r="I32" s="574"/>
      <c r="J32" s="574"/>
      <c r="K32" s="574"/>
      <c r="L32" s="574"/>
      <c r="M32" s="574"/>
      <c r="N32" s="574"/>
      <c r="O32" s="574"/>
      <c r="P32" s="574"/>
      <c r="Q32" s="574"/>
      <c r="R32" s="574"/>
      <c r="S32" s="574"/>
      <c r="U32" s="415" t="s">
        <v>197</v>
      </c>
      <c r="V32" s="415"/>
      <c r="W32" s="415"/>
      <c r="X32" s="415"/>
      <c r="Y32" s="415"/>
      <c r="Z32" s="415"/>
      <c r="AA32" s="415"/>
      <c r="AB32" s="415"/>
      <c r="AC32" s="415"/>
      <c r="AD32" s="415"/>
      <c r="AE32" s="415"/>
      <c r="AF32" s="415"/>
      <c r="AG32" s="415"/>
      <c r="AH32" s="415"/>
      <c r="AI32" s="415"/>
      <c r="AJ32" s="415"/>
      <c r="AK32" s="415"/>
      <c r="AM32" s="415" t="s">
        <v>198</v>
      </c>
      <c r="AN32" s="415"/>
      <c r="AO32" s="415"/>
      <c r="AP32" s="415"/>
      <c r="AQ32" s="415"/>
      <c r="AR32" s="415"/>
      <c r="AS32" s="415"/>
      <c r="AT32" s="415"/>
      <c r="AU32" s="415"/>
      <c r="AV32" s="415"/>
      <c r="AW32" s="415"/>
      <c r="AX32" s="415"/>
      <c r="AY32" s="415"/>
      <c r="AZ32" s="415"/>
      <c r="BA32" s="415"/>
      <c r="BB32" s="415"/>
      <c r="BC32" s="415"/>
      <c r="BE32" s="415" t="s">
        <v>199</v>
      </c>
      <c r="BF32" s="415"/>
      <c r="BG32" s="415"/>
      <c r="BH32" s="415"/>
      <c r="BI32" s="415"/>
      <c r="BJ32" s="415"/>
      <c r="BK32" s="415"/>
      <c r="BL32" s="415"/>
      <c r="BM32" s="415"/>
      <c r="BN32" s="415"/>
      <c r="BO32" s="415"/>
      <c r="BP32" s="415"/>
      <c r="BQ32" s="415"/>
      <c r="BR32" s="415"/>
      <c r="BS32" s="415"/>
      <c r="BT32" s="415"/>
      <c r="BU32" s="415"/>
      <c r="BW32" s="415" t="s">
        <v>200</v>
      </c>
      <c r="BX32" s="415"/>
      <c r="BY32" s="415"/>
      <c r="BZ32" s="415"/>
      <c r="CA32" s="415"/>
      <c r="CB32" s="415"/>
      <c r="CC32" s="415"/>
      <c r="CD32" s="415"/>
      <c r="CE32" s="415"/>
      <c r="CF32" s="415"/>
      <c r="CG32" s="415"/>
      <c r="CH32" s="415"/>
      <c r="CI32" s="415"/>
      <c r="CJ32" s="415"/>
      <c r="CK32" s="415"/>
      <c r="CL32" s="415"/>
      <c r="CM32" s="415"/>
      <c r="CO32" s="415" t="s">
        <v>201</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15">
      <c r="A33" s="178"/>
      <c r="B33" s="202"/>
      <c r="C33" s="435" t="s">
        <v>202</v>
      </c>
      <c r="D33" s="435"/>
      <c r="E33" s="400" t="s">
        <v>203</v>
      </c>
      <c r="F33" s="400"/>
      <c r="G33" s="400"/>
      <c r="H33" s="400"/>
      <c r="I33" s="400"/>
      <c r="J33" s="400"/>
      <c r="K33" s="400"/>
      <c r="L33" s="400"/>
      <c r="M33" s="400"/>
      <c r="N33" s="400"/>
      <c r="O33" s="400"/>
      <c r="P33" s="400"/>
      <c r="Q33" s="400"/>
      <c r="R33" s="400"/>
      <c r="S33" s="400"/>
      <c r="T33" s="203"/>
      <c r="U33" s="435" t="s">
        <v>204</v>
      </c>
      <c r="V33" s="435"/>
      <c r="W33" s="400" t="s">
        <v>205</v>
      </c>
      <c r="X33" s="400"/>
      <c r="Y33" s="400"/>
      <c r="Z33" s="400"/>
      <c r="AA33" s="400"/>
      <c r="AB33" s="400"/>
      <c r="AC33" s="400"/>
      <c r="AD33" s="400"/>
      <c r="AE33" s="400"/>
      <c r="AF33" s="400"/>
      <c r="AG33" s="400"/>
      <c r="AH33" s="400"/>
      <c r="AI33" s="400"/>
      <c r="AJ33" s="400"/>
      <c r="AK33" s="400"/>
      <c r="AL33" s="203"/>
      <c r="AM33" s="435" t="s">
        <v>206</v>
      </c>
      <c r="AN33" s="435"/>
      <c r="AO33" s="400" t="s">
        <v>207</v>
      </c>
      <c r="AP33" s="400"/>
      <c r="AQ33" s="400"/>
      <c r="AR33" s="400"/>
      <c r="AS33" s="400"/>
      <c r="AT33" s="400"/>
      <c r="AU33" s="400"/>
      <c r="AV33" s="400"/>
      <c r="AW33" s="400"/>
      <c r="AX33" s="400"/>
      <c r="AY33" s="400"/>
      <c r="AZ33" s="400"/>
      <c r="BA33" s="400"/>
      <c r="BB33" s="400"/>
      <c r="BC33" s="400"/>
      <c r="BD33" s="204"/>
      <c r="BE33" s="400" t="s">
        <v>208</v>
      </c>
      <c r="BF33" s="400"/>
      <c r="BG33" s="400" t="s">
        <v>209</v>
      </c>
      <c r="BH33" s="400"/>
      <c r="BI33" s="400"/>
      <c r="BJ33" s="400"/>
      <c r="BK33" s="400"/>
      <c r="BL33" s="400"/>
      <c r="BM33" s="400"/>
      <c r="BN33" s="400"/>
      <c r="BO33" s="400"/>
      <c r="BP33" s="400"/>
      <c r="BQ33" s="400"/>
      <c r="BR33" s="400"/>
      <c r="BS33" s="400"/>
      <c r="BT33" s="400"/>
      <c r="BU33" s="400"/>
      <c r="BV33" s="204"/>
      <c r="BW33" s="435" t="s">
        <v>208</v>
      </c>
      <c r="BX33" s="435"/>
      <c r="BY33" s="400" t="s">
        <v>210</v>
      </c>
      <c r="BZ33" s="400"/>
      <c r="CA33" s="400"/>
      <c r="CB33" s="400"/>
      <c r="CC33" s="400"/>
      <c r="CD33" s="400"/>
      <c r="CE33" s="400"/>
      <c r="CF33" s="400"/>
      <c r="CG33" s="400"/>
      <c r="CH33" s="400"/>
      <c r="CI33" s="400"/>
      <c r="CJ33" s="400"/>
      <c r="CK33" s="400"/>
      <c r="CL33" s="400"/>
      <c r="CM33" s="400"/>
      <c r="CN33" s="203"/>
      <c r="CO33" s="435" t="s">
        <v>211</v>
      </c>
      <c r="CP33" s="435"/>
      <c r="CQ33" s="400" t="s">
        <v>212</v>
      </c>
      <c r="CR33" s="400"/>
      <c r="CS33" s="400"/>
      <c r="CT33" s="400"/>
      <c r="CU33" s="400"/>
      <c r="CV33" s="400"/>
      <c r="CW33" s="400"/>
      <c r="CX33" s="400"/>
      <c r="CY33" s="400"/>
      <c r="CZ33" s="400"/>
      <c r="DA33" s="400"/>
      <c r="DB33" s="400"/>
      <c r="DC33" s="400"/>
      <c r="DD33" s="400"/>
      <c r="DE33" s="400"/>
      <c r="DF33" s="203"/>
      <c r="DG33" s="600" t="s">
        <v>213</v>
      </c>
      <c r="DH33" s="600"/>
      <c r="DI33" s="205"/>
    </row>
    <row r="34" spans="1:113" ht="32.25" customHeight="1" x14ac:dyDescent="0.15">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3</v>
      </c>
      <c r="V34" s="601"/>
      <c r="W34" s="602" t="str">
        <f>IF('各会計、関係団体の財政状況及び健全化判断比率'!B28="","",'各会計、関係団体の財政状況及び健全化判断比率'!B28)</f>
        <v>国民健康保険事業特別会計</v>
      </c>
      <c r="X34" s="602"/>
      <c r="Y34" s="602"/>
      <c r="Z34" s="602"/>
      <c r="AA34" s="602"/>
      <c r="AB34" s="602"/>
      <c r="AC34" s="602"/>
      <c r="AD34" s="602"/>
      <c r="AE34" s="602"/>
      <c r="AF34" s="602"/>
      <c r="AG34" s="602"/>
      <c r="AH34" s="602"/>
      <c r="AI34" s="602"/>
      <c r="AJ34" s="602"/>
      <c r="AK34" s="602"/>
      <c r="AL34" s="178"/>
      <c r="AM34" s="601">
        <f>IF(AO34="","",MAX(C34:D43,U34:V43)+1)</f>
        <v>8</v>
      </c>
      <c r="AN34" s="601"/>
      <c r="AO34" s="602" t="str">
        <f>IF('各会計、関係団体の財政状況及び健全化判断比率'!B33="","",'各会計、関係団体の財政状況及び健全化判断比率'!B33)</f>
        <v>病院事業会計</v>
      </c>
      <c r="AP34" s="602"/>
      <c r="AQ34" s="602"/>
      <c r="AR34" s="602"/>
      <c r="AS34" s="602"/>
      <c r="AT34" s="602"/>
      <c r="AU34" s="602"/>
      <c r="AV34" s="602"/>
      <c r="AW34" s="602"/>
      <c r="AX34" s="602"/>
      <c r="AY34" s="602"/>
      <c r="AZ34" s="602"/>
      <c r="BA34" s="602"/>
      <c r="BB34" s="602"/>
      <c r="BC34" s="602"/>
      <c r="BD34" s="178"/>
      <c r="BE34" s="601">
        <f>IF(BG34="","",MAX(C34:D43,U34:V43,AM34:AN43)+1)</f>
        <v>11</v>
      </c>
      <c r="BF34" s="601"/>
      <c r="BG34" s="602" t="str">
        <f>IF('各会計、関係団体の財政状況及び健全化判断比率'!B36="","",'各会計、関係団体の財政状況及び健全化判断比率'!B36)</f>
        <v>工業用地造成事業特別会計</v>
      </c>
      <c r="BH34" s="602"/>
      <c r="BI34" s="602"/>
      <c r="BJ34" s="602"/>
      <c r="BK34" s="602"/>
      <c r="BL34" s="602"/>
      <c r="BM34" s="602"/>
      <c r="BN34" s="602"/>
      <c r="BO34" s="602"/>
      <c r="BP34" s="602"/>
      <c r="BQ34" s="602"/>
      <c r="BR34" s="602"/>
      <c r="BS34" s="602"/>
      <c r="BT34" s="602"/>
      <c r="BU34" s="602"/>
      <c r="BV34" s="178"/>
      <c r="BW34" s="601">
        <f>IF(BY34="","",MAX(C34:D43,U34:V43,AM34:AN43,BE34:BF43)+1)</f>
        <v>12</v>
      </c>
      <c r="BX34" s="601"/>
      <c r="BY34" s="602" t="str">
        <f>IF('各会計、関係団体の財政状況及び健全化判断比率'!B68="","",'各会計、関係団体の財政状況及び健全化判断比率'!B68)</f>
        <v>砺波広域圏　一般会計</v>
      </c>
      <c r="BZ34" s="602"/>
      <c r="CA34" s="602"/>
      <c r="CB34" s="602"/>
      <c r="CC34" s="602"/>
      <c r="CD34" s="602"/>
      <c r="CE34" s="602"/>
      <c r="CF34" s="602"/>
      <c r="CG34" s="602"/>
      <c r="CH34" s="602"/>
      <c r="CI34" s="602"/>
      <c r="CJ34" s="602"/>
      <c r="CK34" s="602"/>
      <c r="CL34" s="602"/>
      <c r="CM34" s="602"/>
      <c r="CN34" s="178"/>
      <c r="CO34" s="601">
        <f>IF(CQ34="","",MAX(C34:D43,U34:V43,AM34:AN43,BE34:BF43,BW34:BX43)+1)</f>
        <v>22</v>
      </c>
      <c r="CP34" s="601"/>
      <c r="CQ34" s="602" t="str">
        <f>IF('各会計、関係団体の財政状況及び健全化判断比率'!BS7="","",'各会計、関係団体の財政状況及び健全化判断比率'!BS7)</f>
        <v>（一財）利賀ふるさと財団</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15">
      <c r="A35" s="178"/>
      <c r="B35" s="202"/>
      <c r="C35" s="601">
        <f>IF(E35="","",C34+1)</f>
        <v>2</v>
      </c>
      <c r="D35" s="601"/>
      <c r="E35" s="602" t="str">
        <f>IF('各会計、関係団体の財政状況及び健全化判断比率'!B8="","",'各会計、関係団体の財政状況及び健全化判断比率'!B8)</f>
        <v>バス事業特別会計</v>
      </c>
      <c r="F35" s="602"/>
      <c r="G35" s="602"/>
      <c r="H35" s="602"/>
      <c r="I35" s="602"/>
      <c r="J35" s="602"/>
      <c r="K35" s="602"/>
      <c r="L35" s="602"/>
      <c r="M35" s="602"/>
      <c r="N35" s="602"/>
      <c r="O35" s="602"/>
      <c r="P35" s="602"/>
      <c r="Q35" s="602"/>
      <c r="R35" s="602"/>
      <c r="S35" s="602"/>
      <c r="T35" s="178"/>
      <c r="U35" s="601">
        <f>IF(W35="","",U34+1)</f>
        <v>4</v>
      </c>
      <c r="V35" s="601"/>
      <c r="W35" s="602" t="str">
        <f>IF('各会計、関係団体の財政状況及び健全化判断比率'!B29="","",'各会計、関係団体の財政状況及び健全化判断比率'!B29)</f>
        <v>国民健康保険診療所事業特別会計</v>
      </c>
      <c r="X35" s="602"/>
      <c r="Y35" s="602"/>
      <c r="Z35" s="602"/>
      <c r="AA35" s="602"/>
      <c r="AB35" s="602"/>
      <c r="AC35" s="602"/>
      <c r="AD35" s="602"/>
      <c r="AE35" s="602"/>
      <c r="AF35" s="602"/>
      <c r="AG35" s="602"/>
      <c r="AH35" s="602"/>
      <c r="AI35" s="602"/>
      <c r="AJ35" s="602"/>
      <c r="AK35" s="602"/>
      <c r="AL35" s="178"/>
      <c r="AM35" s="601">
        <f t="shared" ref="AM35:AM43" si="0">IF(AO35="","",AM34+1)</f>
        <v>9</v>
      </c>
      <c r="AN35" s="601"/>
      <c r="AO35" s="602" t="str">
        <f>IF('各会計、関係団体の財政状況及び健全化判断比率'!B34="","",'各会計、関係団体の財政状況及び健全化判断比率'!B34)</f>
        <v>水道事業会計</v>
      </c>
      <c r="AP35" s="602"/>
      <c r="AQ35" s="602"/>
      <c r="AR35" s="602"/>
      <c r="AS35" s="602"/>
      <c r="AT35" s="602"/>
      <c r="AU35" s="602"/>
      <c r="AV35" s="602"/>
      <c r="AW35" s="602"/>
      <c r="AX35" s="602"/>
      <c r="AY35" s="602"/>
      <c r="AZ35" s="602"/>
      <c r="BA35" s="602"/>
      <c r="BB35" s="602"/>
      <c r="BC35" s="602"/>
      <c r="BD35" s="178"/>
      <c r="BE35" s="601" t="str">
        <f t="shared" ref="BE35:BE43" si="1">IF(BG35="","",BE34+1)</f>
        <v/>
      </c>
      <c r="BF35" s="601"/>
      <c r="BG35" s="602"/>
      <c r="BH35" s="602"/>
      <c r="BI35" s="602"/>
      <c r="BJ35" s="602"/>
      <c r="BK35" s="602"/>
      <c r="BL35" s="602"/>
      <c r="BM35" s="602"/>
      <c r="BN35" s="602"/>
      <c r="BO35" s="602"/>
      <c r="BP35" s="602"/>
      <c r="BQ35" s="602"/>
      <c r="BR35" s="602"/>
      <c r="BS35" s="602"/>
      <c r="BT35" s="602"/>
      <c r="BU35" s="602"/>
      <c r="BV35" s="178"/>
      <c r="BW35" s="601">
        <f t="shared" ref="BW35:BW43" si="2">IF(BY35="","",BW34+1)</f>
        <v>13</v>
      </c>
      <c r="BX35" s="601"/>
      <c r="BY35" s="602" t="str">
        <f>IF('各会計、関係団体の財政状況及び健全化判断比率'!B69="","",'各会計、関係団体の財政状況及び健全化判断比率'!B69)</f>
        <v>砺波広域圏　水道事業特別会計</v>
      </c>
      <c r="BZ35" s="602"/>
      <c r="CA35" s="602"/>
      <c r="CB35" s="602"/>
      <c r="CC35" s="602"/>
      <c r="CD35" s="602"/>
      <c r="CE35" s="602"/>
      <c r="CF35" s="602"/>
      <c r="CG35" s="602"/>
      <c r="CH35" s="602"/>
      <c r="CI35" s="602"/>
      <c r="CJ35" s="602"/>
      <c r="CK35" s="602"/>
      <c r="CL35" s="602"/>
      <c r="CM35" s="602"/>
      <c r="CN35" s="178"/>
      <c r="CO35" s="601">
        <f t="shared" ref="CO35:CO43" si="3">IF(CQ35="","",CO34+1)</f>
        <v>23</v>
      </c>
      <c r="CP35" s="601"/>
      <c r="CQ35" s="602" t="str">
        <f>IF('各会計、関係団体の財政状況及び健全化判断比率'!BS8="","",'各会計、関係団体の財政状況及び健全化判断比率'!BS8)</f>
        <v>（公財）五箇山農業公社</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15">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5</v>
      </c>
      <c r="V36" s="601"/>
      <c r="W36" s="602" t="str">
        <f>IF('各会計、関係団体の財政状況及び健全化判断比率'!B30="","",'各会計、関係団体の財政状況及び健全化判断比率'!B30)</f>
        <v>後期高齢者医療事業特別会計</v>
      </c>
      <c r="X36" s="602"/>
      <c r="Y36" s="602"/>
      <c r="Z36" s="602"/>
      <c r="AA36" s="602"/>
      <c r="AB36" s="602"/>
      <c r="AC36" s="602"/>
      <c r="AD36" s="602"/>
      <c r="AE36" s="602"/>
      <c r="AF36" s="602"/>
      <c r="AG36" s="602"/>
      <c r="AH36" s="602"/>
      <c r="AI36" s="602"/>
      <c r="AJ36" s="602"/>
      <c r="AK36" s="602"/>
      <c r="AL36" s="178"/>
      <c r="AM36" s="601">
        <f t="shared" si="0"/>
        <v>10</v>
      </c>
      <c r="AN36" s="601"/>
      <c r="AO36" s="602" t="str">
        <f>IF('各会計、関係団体の財政状況及び健全化判断比率'!B35="","",'各会計、関係団体の財政状況及び健全化判断比率'!B35)</f>
        <v>下水道事業会計</v>
      </c>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14</v>
      </c>
      <c r="BX36" s="601"/>
      <c r="BY36" s="602" t="str">
        <f>IF('各会計、関係団体の財政状況及び健全化判断比率'!B70="","",'各会計、関係団体の財政状況及び健全化判断比率'!B70)</f>
        <v>砺波地方衛生施設組合　一般会計</v>
      </c>
      <c r="BZ36" s="602"/>
      <c r="CA36" s="602"/>
      <c r="CB36" s="602"/>
      <c r="CC36" s="602"/>
      <c r="CD36" s="602"/>
      <c r="CE36" s="602"/>
      <c r="CF36" s="602"/>
      <c r="CG36" s="602"/>
      <c r="CH36" s="602"/>
      <c r="CI36" s="602"/>
      <c r="CJ36" s="602"/>
      <c r="CK36" s="602"/>
      <c r="CL36" s="602"/>
      <c r="CM36" s="602"/>
      <c r="CN36" s="178"/>
      <c r="CO36" s="601">
        <f t="shared" si="3"/>
        <v>24</v>
      </c>
      <c r="CP36" s="601"/>
      <c r="CQ36" s="602" t="str">
        <f>IF('各会計、関係団体の財政状況及び健全化判断比率'!BS9="","",'各会計、関係団体の財政状況及び健全化判断比率'!BS9)</f>
        <v>（一財）五箇山和紙の里</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15">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f t="shared" si="4"/>
        <v>6</v>
      </c>
      <c r="V37" s="601"/>
      <c r="W37" s="602" t="str">
        <f>IF('各会計、関係団体の財政状況及び健全化判断比率'!B31="","",'各会計、関係団体の財政状況及び健全化判断比率'!B31)</f>
        <v>介護事業特別会計</v>
      </c>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15</v>
      </c>
      <c r="BX37" s="601"/>
      <c r="BY37" s="602" t="str">
        <f>IF('各会計、関係団体の財政状況及び健全化判断比率'!B71="","",'各会計、関係団体の財政状況及び健全化判断比率'!B71)</f>
        <v>砺波地方介護保険組合　一般会計</v>
      </c>
      <c r="BZ37" s="602"/>
      <c r="CA37" s="602"/>
      <c r="CB37" s="602"/>
      <c r="CC37" s="602"/>
      <c r="CD37" s="602"/>
      <c r="CE37" s="602"/>
      <c r="CF37" s="602"/>
      <c r="CG37" s="602"/>
      <c r="CH37" s="602"/>
      <c r="CI37" s="602"/>
      <c r="CJ37" s="602"/>
      <c r="CK37" s="602"/>
      <c r="CL37" s="602"/>
      <c r="CM37" s="602"/>
      <c r="CN37" s="178"/>
      <c r="CO37" s="601">
        <f t="shared" si="3"/>
        <v>25</v>
      </c>
      <c r="CP37" s="601"/>
      <c r="CQ37" s="602" t="str">
        <f>IF('各会計、関係団体の財政状況及び健全化判断比率'!BS10="","",'各会計、関係団体の財政状況及び健全化判断比率'!BS10)</f>
        <v>（公財）世界遺産相倉合掌造り集落保存財団</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15">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f t="shared" si="4"/>
        <v>7</v>
      </c>
      <c r="V38" s="601"/>
      <c r="W38" s="602" t="str">
        <f>IF('各会計、関係団体の財政状況及び健全化判断比率'!B32="","",'各会計、関係団体の財政状況及び健全化判断比率'!B32)</f>
        <v>訪問看護事業特別会計</v>
      </c>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16</v>
      </c>
      <c r="BX38" s="601"/>
      <c r="BY38" s="602" t="str">
        <f>IF('各会計、関係団体の財政状況及び健全化判断比率'!B72="","",'各会計、関係団体の財政状況及び健全化判断比率'!B72)</f>
        <v>砺波地方介護保険組合　介護保険事業特別会計</v>
      </c>
      <c r="BZ38" s="602"/>
      <c r="CA38" s="602"/>
      <c r="CB38" s="602"/>
      <c r="CC38" s="602"/>
      <c r="CD38" s="602"/>
      <c r="CE38" s="602"/>
      <c r="CF38" s="602"/>
      <c r="CG38" s="602"/>
      <c r="CH38" s="602"/>
      <c r="CI38" s="602"/>
      <c r="CJ38" s="602"/>
      <c r="CK38" s="602"/>
      <c r="CL38" s="602"/>
      <c r="CM38" s="602"/>
      <c r="CN38" s="178"/>
      <c r="CO38" s="601">
        <f t="shared" si="3"/>
        <v>26</v>
      </c>
      <c r="CP38" s="601"/>
      <c r="CQ38" s="602" t="str">
        <f>IF('各会計、関係団体の財政状況及び健全化判断比率'!BS11="","",'各会計、関係団体の財政状況及び健全化判断比率'!BS11)</f>
        <v>（一財）五箇山合掌の里</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15">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17</v>
      </c>
      <c r="BX39" s="601"/>
      <c r="BY39" s="602" t="str">
        <f>IF('各会計、関係団体の財政状況及び健全化判断比率'!B73="","",'各会計、関係団体の財政状況及び健全化判断比率'!B73)</f>
        <v>砺波地方介護保険組合　養護老人ホーム楽寿荘特別会計</v>
      </c>
      <c r="BZ39" s="602"/>
      <c r="CA39" s="602"/>
      <c r="CB39" s="602"/>
      <c r="CC39" s="602"/>
      <c r="CD39" s="602"/>
      <c r="CE39" s="602"/>
      <c r="CF39" s="602"/>
      <c r="CG39" s="602"/>
      <c r="CH39" s="602"/>
      <c r="CI39" s="602"/>
      <c r="CJ39" s="602"/>
      <c r="CK39" s="602"/>
      <c r="CL39" s="602"/>
      <c r="CM39" s="602"/>
      <c r="CN39" s="178"/>
      <c r="CO39" s="601">
        <f t="shared" si="3"/>
        <v>27</v>
      </c>
      <c r="CP39" s="601"/>
      <c r="CQ39" s="602" t="str">
        <f>IF('各会計、関係団体の財政状況及び健全化判断比率'!BS12="","",'各会計、関係団体の財政状況及び健全化判断比率'!BS12)</f>
        <v>（株）ジェイウイング</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15">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f t="shared" si="2"/>
        <v>18</v>
      </c>
      <c r="BX40" s="601"/>
      <c r="BY40" s="602" t="str">
        <f>IF('各会計、関係団体の財政状況及び健全化判断比率'!B74="","",'各会計、関係団体の財政状況及び健全化判断比率'!B74)</f>
        <v>富山県後期高齢者医療広域連合　一般会計</v>
      </c>
      <c r="BZ40" s="602"/>
      <c r="CA40" s="602"/>
      <c r="CB40" s="602"/>
      <c r="CC40" s="602"/>
      <c r="CD40" s="602"/>
      <c r="CE40" s="602"/>
      <c r="CF40" s="602"/>
      <c r="CG40" s="602"/>
      <c r="CH40" s="602"/>
      <c r="CI40" s="602"/>
      <c r="CJ40" s="602"/>
      <c r="CK40" s="602"/>
      <c r="CL40" s="602"/>
      <c r="CM40" s="602"/>
      <c r="CN40" s="178"/>
      <c r="CO40" s="601">
        <f t="shared" si="3"/>
        <v>28</v>
      </c>
      <c r="CP40" s="601"/>
      <c r="CQ40" s="602" t="str">
        <f>IF('各会計、関係団体の財政状況及び健全化判断比率'!BS13="","",'各会計、関係団体の財政状況及び健全化判断比率'!BS13)</f>
        <v>上平観光開発（株）</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15">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f t="shared" si="2"/>
        <v>19</v>
      </c>
      <c r="BX41" s="601"/>
      <c r="BY41" s="602" t="str">
        <f>IF('各会計、関係団体の財政状況及び健全化判断比率'!B75="","",'各会計、関係団体の財政状況及び健全化判断比率'!B75)</f>
        <v>富山県後期高齢者医療広域連合　後期高齢者医療事業特別会計</v>
      </c>
      <c r="BZ41" s="602"/>
      <c r="CA41" s="602"/>
      <c r="CB41" s="602"/>
      <c r="CC41" s="602"/>
      <c r="CD41" s="602"/>
      <c r="CE41" s="602"/>
      <c r="CF41" s="602"/>
      <c r="CG41" s="602"/>
      <c r="CH41" s="602"/>
      <c r="CI41" s="602"/>
      <c r="CJ41" s="602"/>
      <c r="CK41" s="602"/>
      <c r="CL41" s="602"/>
      <c r="CM41" s="602"/>
      <c r="CN41" s="178"/>
      <c r="CO41" s="601">
        <f t="shared" si="3"/>
        <v>29</v>
      </c>
      <c r="CP41" s="601"/>
      <c r="CQ41" s="602" t="str">
        <f>IF('各会計、関係団体の財政状況及び健全化判断比率'!BS14="","",'各会計、関係団体の財政状況及び健全化判断比率'!BS14)</f>
        <v>（株）井波木彫りの里</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15">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f t="shared" si="2"/>
        <v>20</v>
      </c>
      <c r="BX42" s="601"/>
      <c r="BY42" s="602" t="str">
        <f>IF('各会計、関係団体の財政状況及び健全化判断比率'!B76="","",'各会計、関係団体の財政状況及び健全化判断比率'!B76)</f>
        <v>富山県市町村会館管理組合　一般会計</v>
      </c>
      <c r="BZ42" s="602"/>
      <c r="CA42" s="602"/>
      <c r="CB42" s="602"/>
      <c r="CC42" s="602"/>
      <c r="CD42" s="602"/>
      <c r="CE42" s="602"/>
      <c r="CF42" s="602"/>
      <c r="CG42" s="602"/>
      <c r="CH42" s="602"/>
      <c r="CI42" s="602"/>
      <c r="CJ42" s="602"/>
      <c r="CK42" s="602"/>
      <c r="CL42" s="602"/>
      <c r="CM42" s="602"/>
      <c r="CN42" s="178"/>
      <c r="CO42" s="601">
        <f t="shared" si="3"/>
        <v>30</v>
      </c>
      <c r="CP42" s="601"/>
      <c r="CQ42" s="602" t="str">
        <f>IF('各会計、関係団体の財政状況及び健全化判断比率'!BS15="","",'各会計、関係団体の財政状況及び健全化判断比率'!BS15)</f>
        <v>福野まちづくり（株）</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15">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f t="shared" si="2"/>
        <v>21</v>
      </c>
      <c r="BX43" s="601"/>
      <c r="BY43" s="602" t="str">
        <f>IF('各会計、関係団体の財政状況及び健全化判断比率'!B77="","",'各会計、関係団体の財政状況及び健全化判断比率'!B77)</f>
        <v>富山県市町村総合事務組合　一般会計</v>
      </c>
      <c r="BZ43" s="602"/>
      <c r="CA43" s="602"/>
      <c r="CB43" s="602"/>
      <c r="CC43" s="602"/>
      <c r="CD43" s="602"/>
      <c r="CE43" s="602"/>
      <c r="CF43" s="602"/>
      <c r="CG43" s="602"/>
      <c r="CH43" s="602"/>
      <c r="CI43" s="602"/>
      <c r="CJ43" s="602"/>
      <c r="CK43" s="602"/>
      <c r="CL43" s="602"/>
      <c r="CM43" s="602"/>
      <c r="CN43" s="178"/>
      <c r="CO43" s="601">
        <f t="shared" si="3"/>
        <v>31</v>
      </c>
      <c r="CP43" s="601"/>
      <c r="CQ43" s="602" t="str">
        <f>IF('各会計、関係団体の財政状況及び健全化判断比率'!BS16="","",'各会計、関係団体の財政状況及び健全化判断比率'!BS16)</f>
        <v>医王アローザ（株）</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214</v>
      </c>
      <c r="E46" s="604" t="s">
        <v>215</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15">
      <c r="E47" s="604" t="s">
        <v>216</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15">
      <c r="E48" s="604" t="s">
        <v>217</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15">
      <c r="E49" s="605" t="s">
        <v>218</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15">
      <c r="E50" s="604" t="s">
        <v>219</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15">
      <c r="E51" s="604" t="s">
        <v>220</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15">
      <c r="E52" s="604" t="s">
        <v>221</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15">
      <c r="E53" s="367" t="s">
        <v>619</v>
      </c>
    </row>
    <row r="54" spans="5:113" x14ac:dyDescent="0.15"/>
    <row r="55" spans="5:113" x14ac:dyDescent="0.15"/>
    <row r="56" spans="5:113" x14ac:dyDescent="0.15"/>
  </sheetData>
  <sheetProtection algorithmName="SHA-512" hashValue="BC1RAharGDx/O8vW5JRad3QIIVu2Zu9qj5ilP2mPcZqGcuvusQGDdWEe+ed96e+x5ZOeZloJwBY+s6XHQNnpgw==" saltValue="qu+DIm7taWn/a140i3Hte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0" zoomScaleNormal="9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80" t="s">
        <v>574</v>
      </c>
      <c r="D34" s="1180"/>
      <c r="E34" s="1181"/>
      <c r="F34" s="32">
        <v>9.61</v>
      </c>
      <c r="G34" s="33">
        <v>11.11</v>
      </c>
      <c r="H34" s="33">
        <v>11.58</v>
      </c>
      <c r="I34" s="33">
        <v>11.77</v>
      </c>
      <c r="J34" s="34">
        <v>11.93</v>
      </c>
      <c r="K34" s="22"/>
      <c r="L34" s="22"/>
      <c r="M34" s="22"/>
      <c r="N34" s="22"/>
      <c r="O34" s="22"/>
      <c r="P34" s="22"/>
    </row>
    <row r="35" spans="1:16" ht="39" customHeight="1" x14ac:dyDescent="0.15">
      <c r="A35" s="22"/>
      <c r="B35" s="35"/>
      <c r="C35" s="1174" t="s">
        <v>575</v>
      </c>
      <c r="D35" s="1175"/>
      <c r="E35" s="1176"/>
      <c r="F35" s="36">
        <v>7.14</v>
      </c>
      <c r="G35" s="37">
        <v>8.4600000000000009</v>
      </c>
      <c r="H35" s="37">
        <v>6.81</v>
      </c>
      <c r="I35" s="37">
        <v>6.57</v>
      </c>
      <c r="J35" s="38">
        <v>9.1999999999999993</v>
      </c>
      <c r="K35" s="22"/>
      <c r="L35" s="22"/>
      <c r="M35" s="22"/>
      <c r="N35" s="22"/>
      <c r="O35" s="22"/>
      <c r="P35" s="22"/>
    </row>
    <row r="36" spans="1:16" ht="39" customHeight="1" x14ac:dyDescent="0.15">
      <c r="A36" s="22"/>
      <c r="B36" s="35"/>
      <c r="C36" s="1174" t="s">
        <v>576</v>
      </c>
      <c r="D36" s="1175"/>
      <c r="E36" s="1176"/>
      <c r="F36" s="36">
        <v>7.5</v>
      </c>
      <c r="G36" s="37">
        <v>8.4600000000000009</v>
      </c>
      <c r="H36" s="37">
        <v>8.85</v>
      </c>
      <c r="I36" s="37">
        <v>7.7</v>
      </c>
      <c r="J36" s="38">
        <v>6.39</v>
      </c>
      <c r="K36" s="22"/>
      <c r="L36" s="22"/>
      <c r="M36" s="22"/>
      <c r="N36" s="22"/>
      <c r="O36" s="22"/>
      <c r="P36" s="22"/>
    </row>
    <row r="37" spans="1:16" ht="39" customHeight="1" x14ac:dyDescent="0.15">
      <c r="A37" s="22"/>
      <c r="B37" s="35"/>
      <c r="C37" s="1174" t="s">
        <v>577</v>
      </c>
      <c r="D37" s="1175"/>
      <c r="E37" s="1176"/>
      <c r="F37" s="36">
        <v>1.93</v>
      </c>
      <c r="G37" s="37">
        <v>0.91</v>
      </c>
      <c r="H37" s="37">
        <v>0.63</v>
      </c>
      <c r="I37" s="37">
        <v>1.66</v>
      </c>
      <c r="J37" s="38">
        <v>2.14</v>
      </c>
      <c r="K37" s="22"/>
      <c r="L37" s="22"/>
      <c r="M37" s="22"/>
      <c r="N37" s="22"/>
      <c r="O37" s="22"/>
      <c r="P37" s="22"/>
    </row>
    <row r="38" spans="1:16" ht="39" customHeight="1" x14ac:dyDescent="0.15">
      <c r="A38" s="22"/>
      <c r="B38" s="35"/>
      <c r="C38" s="1174" t="s">
        <v>578</v>
      </c>
      <c r="D38" s="1175"/>
      <c r="E38" s="1176"/>
      <c r="F38" s="36">
        <v>0.98</v>
      </c>
      <c r="G38" s="37">
        <v>0.41</v>
      </c>
      <c r="H38" s="37">
        <v>0.39</v>
      </c>
      <c r="I38" s="37">
        <v>0.45</v>
      </c>
      <c r="J38" s="38">
        <v>0.28000000000000003</v>
      </c>
      <c r="K38" s="22"/>
      <c r="L38" s="22"/>
      <c r="M38" s="22"/>
      <c r="N38" s="22"/>
      <c r="O38" s="22"/>
      <c r="P38" s="22"/>
    </row>
    <row r="39" spans="1:16" ht="39" customHeight="1" x14ac:dyDescent="0.15">
      <c r="A39" s="22"/>
      <c r="B39" s="35"/>
      <c r="C39" s="1174" t="s">
        <v>579</v>
      </c>
      <c r="D39" s="1175"/>
      <c r="E39" s="1176"/>
      <c r="F39" s="36">
        <v>0.02</v>
      </c>
      <c r="G39" s="37">
        <v>0.02</v>
      </c>
      <c r="H39" s="37">
        <v>0.02</v>
      </c>
      <c r="I39" s="37">
        <v>0.08</v>
      </c>
      <c r="J39" s="38">
        <v>0.14000000000000001</v>
      </c>
      <c r="K39" s="22"/>
      <c r="L39" s="22"/>
      <c r="M39" s="22"/>
      <c r="N39" s="22"/>
      <c r="O39" s="22"/>
      <c r="P39" s="22"/>
    </row>
    <row r="40" spans="1:16" ht="39" customHeight="1" x14ac:dyDescent="0.15">
      <c r="A40" s="22"/>
      <c r="B40" s="35"/>
      <c r="C40" s="1174" t="s">
        <v>580</v>
      </c>
      <c r="D40" s="1175"/>
      <c r="E40" s="1176"/>
      <c r="F40" s="36">
        <v>0.15</v>
      </c>
      <c r="G40" s="37">
        <v>0.12</v>
      </c>
      <c r="H40" s="37">
        <v>0.05</v>
      </c>
      <c r="I40" s="37">
        <v>0.12</v>
      </c>
      <c r="J40" s="38">
        <v>0.06</v>
      </c>
      <c r="K40" s="22"/>
      <c r="L40" s="22"/>
      <c r="M40" s="22"/>
      <c r="N40" s="22"/>
      <c r="O40" s="22"/>
      <c r="P40" s="22"/>
    </row>
    <row r="41" spans="1:16" ht="39" customHeight="1" x14ac:dyDescent="0.15">
      <c r="A41" s="22"/>
      <c r="B41" s="35"/>
      <c r="C41" s="1174" t="s">
        <v>581</v>
      </c>
      <c r="D41" s="1175"/>
      <c r="E41" s="1176"/>
      <c r="F41" s="36">
        <v>0.09</v>
      </c>
      <c r="G41" s="37">
        <v>0.1</v>
      </c>
      <c r="H41" s="37">
        <v>0.06</v>
      </c>
      <c r="I41" s="37">
        <v>0.05</v>
      </c>
      <c r="J41" s="38">
        <v>0.03</v>
      </c>
      <c r="K41" s="22"/>
      <c r="L41" s="22"/>
      <c r="M41" s="22"/>
      <c r="N41" s="22"/>
      <c r="O41" s="22"/>
      <c r="P41" s="22"/>
    </row>
    <row r="42" spans="1:16" ht="39" customHeight="1" x14ac:dyDescent="0.15">
      <c r="A42" s="22"/>
      <c r="B42" s="39"/>
      <c r="C42" s="1174" t="s">
        <v>582</v>
      </c>
      <c r="D42" s="1175"/>
      <c r="E42" s="1176"/>
      <c r="F42" s="36" t="s">
        <v>525</v>
      </c>
      <c r="G42" s="37" t="s">
        <v>525</v>
      </c>
      <c r="H42" s="37" t="s">
        <v>525</v>
      </c>
      <c r="I42" s="37" t="s">
        <v>525</v>
      </c>
      <c r="J42" s="38" t="s">
        <v>525</v>
      </c>
      <c r="K42" s="22"/>
      <c r="L42" s="22"/>
      <c r="M42" s="22"/>
      <c r="N42" s="22"/>
      <c r="O42" s="22"/>
      <c r="P42" s="22"/>
    </row>
    <row r="43" spans="1:16" ht="39" customHeight="1" thickBot="1" x14ac:dyDescent="0.2">
      <c r="A43" s="22"/>
      <c r="B43" s="40"/>
      <c r="C43" s="1177" t="s">
        <v>583</v>
      </c>
      <c r="D43" s="1178"/>
      <c r="E43" s="1179"/>
      <c r="F43" s="41">
        <v>0.05</v>
      </c>
      <c r="G43" s="42">
        <v>7.0000000000000007E-2</v>
      </c>
      <c r="H43" s="42">
        <v>0.61</v>
      </c>
      <c r="I43" s="42">
        <v>0.04</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8nFQf/7PQ95D2OzsXBtIh48llovE66XLtQy9mq97Vdv5Fiy6ux4oQnMpMpHWQNkopgMIQei9SSc0UXUw9mJ8/g==" saltValue="L9F7b+RmCvF3CQFGV+Jp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182" t="s">
        <v>11</v>
      </c>
      <c r="C45" s="1183"/>
      <c r="D45" s="58"/>
      <c r="E45" s="1188" t="s">
        <v>12</v>
      </c>
      <c r="F45" s="1188"/>
      <c r="G45" s="1188"/>
      <c r="H45" s="1188"/>
      <c r="I45" s="1188"/>
      <c r="J45" s="1189"/>
      <c r="K45" s="59">
        <v>4215</v>
      </c>
      <c r="L45" s="60">
        <v>4286</v>
      </c>
      <c r="M45" s="60">
        <v>4662</v>
      </c>
      <c r="N45" s="60">
        <v>4831</v>
      </c>
      <c r="O45" s="61">
        <v>5030</v>
      </c>
      <c r="P45" s="48"/>
      <c r="Q45" s="48"/>
      <c r="R45" s="48"/>
      <c r="S45" s="48"/>
      <c r="T45" s="48"/>
      <c r="U45" s="48"/>
    </row>
    <row r="46" spans="1:21" ht="30.75" customHeight="1" x14ac:dyDescent="0.15">
      <c r="A46" s="48"/>
      <c r="B46" s="1184"/>
      <c r="C46" s="1185"/>
      <c r="D46" s="62"/>
      <c r="E46" s="1190" t="s">
        <v>13</v>
      </c>
      <c r="F46" s="1190"/>
      <c r="G46" s="1190"/>
      <c r="H46" s="1190"/>
      <c r="I46" s="1190"/>
      <c r="J46" s="1191"/>
      <c r="K46" s="63" t="s">
        <v>525</v>
      </c>
      <c r="L46" s="64" t="s">
        <v>525</v>
      </c>
      <c r="M46" s="64" t="s">
        <v>525</v>
      </c>
      <c r="N46" s="64" t="s">
        <v>525</v>
      </c>
      <c r="O46" s="65" t="s">
        <v>525</v>
      </c>
      <c r="P46" s="48"/>
      <c r="Q46" s="48"/>
      <c r="R46" s="48"/>
      <c r="S46" s="48"/>
      <c r="T46" s="48"/>
      <c r="U46" s="48"/>
    </row>
    <row r="47" spans="1:21" ht="30.75" customHeight="1" x14ac:dyDescent="0.15">
      <c r="A47" s="48"/>
      <c r="B47" s="1184"/>
      <c r="C47" s="1185"/>
      <c r="D47" s="62"/>
      <c r="E47" s="1190" t="s">
        <v>14</v>
      </c>
      <c r="F47" s="1190"/>
      <c r="G47" s="1190"/>
      <c r="H47" s="1190"/>
      <c r="I47" s="1190"/>
      <c r="J47" s="1191"/>
      <c r="K47" s="63" t="s">
        <v>525</v>
      </c>
      <c r="L47" s="64" t="s">
        <v>525</v>
      </c>
      <c r="M47" s="64" t="s">
        <v>525</v>
      </c>
      <c r="N47" s="64" t="s">
        <v>525</v>
      </c>
      <c r="O47" s="65" t="s">
        <v>525</v>
      </c>
      <c r="P47" s="48"/>
      <c r="Q47" s="48"/>
      <c r="R47" s="48"/>
      <c r="S47" s="48"/>
      <c r="T47" s="48"/>
      <c r="U47" s="48"/>
    </row>
    <row r="48" spans="1:21" ht="30.75" customHeight="1" x14ac:dyDescent="0.15">
      <c r="A48" s="48"/>
      <c r="B48" s="1184"/>
      <c r="C48" s="1185"/>
      <c r="D48" s="62"/>
      <c r="E48" s="1190" t="s">
        <v>15</v>
      </c>
      <c r="F48" s="1190"/>
      <c r="G48" s="1190"/>
      <c r="H48" s="1190"/>
      <c r="I48" s="1190"/>
      <c r="J48" s="1191"/>
      <c r="K48" s="63">
        <v>2166</v>
      </c>
      <c r="L48" s="64">
        <v>2122</v>
      </c>
      <c r="M48" s="64">
        <v>2077</v>
      </c>
      <c r="N48" s="64">
        <v>1994</v>
      </c>
      <c r="O48" s="65">
        <v>1906</v>
      </c>
      <c r="P48" s="48"/>
      <c r="Q48" s="48"/>
      <c r="R48" s="48"/>
      <c r="S48" s="48"/>
      <c r="T48" s="48"/>
      <c r="U48" s="48"/>
    </row>
    <row r="49" spans="1:21" ht="30.75" customHeight="1" x14ac:dyDescent="0.15">
      <c r="A49" s="48"/>
      <c r="B49" s="1184"/>
      <c r="C49" s="1185"/>
      <c r="D49" s="62"/>
      <c r="E49" s="1190" t="s">
        <v>16</v>
      </c>
      <c r="F49" s="1190"/>
      <c r="G49" s="1190"/>
      <c r="H49" s="1190"/>
      <c r="I49" s="1190"/>
      <c r="J49" s="1191"/>
      <c r="K49" s="63">
        <v>84</v>
      </c>
      <c r="L49" s="64">
        <v>86</v>
      </c>
      <c r="M49" s="64">
        <v>120</v>
      </c>
      <c r="N49" s="64">
        <v>126</v>
      </c>
      <c r="O49" s="65">
        <v>125</v>
      </c>
      <c r="P49" s="48"/>
      <c r="Q49" s="48"/>
      <c r="R49" s="48"/>
      <c r="S49" s="48"/>
      <c r="T49" s="48"/>
      <c r="U49" s="48"/>
    </row>
    <row r="50" spans="1:21" ht="30.75" customHeight="1" x14ac:dyDescent="0.15">
      <c r="A50" s="48"/>
      <c r="B50" s="1184"/>
      <c r="C50" s="1185"/>
      <c r="D50" s="62"/>
      <c r="E50" s="1190" t="s">
        <v>17</v>
      </c>
      <c r="F50" s="1190"/>
      <c r="G50" s="1190"/>
      <c r="H50" s="1190"/>
      <c r="I50" s="1190"/>
      <c r="J50" s="1191"/>
      <c r="K50" s="63">
        <v>49</v>
      </c>
      <c r="L50" s="64">
        <v>39</v>
      </c>
      <c r="M50" s="64">
        <v>39</v>
      </c>
      <c r="N50" s="64">
        <v>38</v>
      </c>
      <c r="O50" s="65">
        <v>31</v>
      </c>
      <c r="P50" s="48"/>
      <c r="Q50" s="48"/>
      <c r="R50" s="48"/>
      <c r="S50" s="48"/>
      <c r="T50" s="48"/>
      <c r="U50" s="48"/>
    </row>
    <row r="51" spans="1:21" ht="30.75" customHeight="1" x14ac:dyDescent="0.15">
      <c r="A51" s="48"/>
      <c r="B51" s="1186"/>
      <c r="C51" s="1187"/>
      <c r="D51" s="66"/>
      <c r="E51" s="1190" t="s">
        <v>18</v>
      </c>
      <c r="F51" s="1190"/>
      <c r="G51" s="1190"/>
      <c r="H51" s="1190"/>
      <c r="I51" s="1190"/>
      <c r="J51" s="1191"/>
      <c r="K51" s="63">
        <v>0</v>
      </c>
      <c r="L51" s="64">
        <v>0</v>
      </c>
      <c r="M51" s="64" t="s">
        <v>525</v>
      </c>
      <c r="N51" s="64" t="s">
        <v>525</v>
      </c>
      <c r="O51" s="65" t="s">
        <v>525</v>
      </c>
      <c r="P51" s="48"/>
      <c r="Q51" s="48"/>
      <c r="R51" s="48"/>
      <c r="S51" s="48"/>
      <c r="T51" s="48"/>
      <c r="U51" s="48"/>
    </row>
    <row r="52" spans="1:21" ht="30.75" customHeight="1" x14ac:dyDescent="0.15">
      <c r="A52" s="48"/>
      <c r="B52" s="1192" t="s">
        <v>19</v>
      </c>
      <c r="C52" s="1193"/>
      <c r="D52" s="66"/>
      <c r="E52" s="1190" t="s">
        <v>20</v>
      </c>
      <c r="F52" s="1190"/>
      <c r="G52" s="1190"/>
      <c r="H52" s="1190"/>
      <c r="I52" s="1190"/>
      <c r="J52" s="1191"/>
      <c r="K52" s="63">
        <v>5892</v>
      </c>
      <c r="L52" s="64">
        <v>5914</v>
      </c>
      <c r="M52" s="64">
        <v>6155</v>
      </c>
      <c r="N52" s="64">
        <v>6126</v>
      </c>
      <c r="O52" s="65">
        <v>6127</v>
      </c>
      <c r="P52" s="48"/>
      <c r="Q52" s="48"/>
      <c r="R52" s="48"/>
      <c r="S52" s="48"/>
      <c r="T52" s="48"/>
      <c r="U52" s="48"/>
    </row>
    <row r="53" spans="1:21" ht="30.75" customHeight="1" thickBot="1" x14ac:dyDescent="0.2">
      <c r="A53" s="48"/>
      <c r="B53" s="1194" t="s">
        <v>21</v>
      </c>
      <c r="C53" s="1195"/>
      <c r="D53" s="67"/>
      <c r="E53" s="1196" t="s">
        <v>22</v>
      </c>
      <c r="F53" s="1196"/>
      <c r="G53" s="1196"/>
      <c r="H53" s="1196"/>
      <c r="I53" s="1196"/>
      <c r="J53" s="1197"/>
      <c r="K53" s="68">
        <v>622</v>
      </c>
      <c r="L53" s="69">
        <v>619</v>
      </c>
      <c r="M53" s="69">
        <v>743</v>
      </c>
      <c r="N53" s="69">
        <v>863</v>
      </c>
      <c r="O53" s="70">
        <v>965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198" t="s">
        <v>25</v>
      </c>
      <c r="C57" s="1199"/>
      <c r="D57" s="1202" t="s">
        <v>26</v>
      </c>
      <c r="E57" s="1203"/>
      <c r="F57" s="1203"/>
      <c r="G57" s="1203"/>
      <c r="H57" s="1203"/>
      <c r="I57" s="1203"/>
      <c r="J57" s="1204"/>
      <c r="K57" s="83"/>
      <c r="L57" s="84"/>
      <c r="M57" s="84"/>
      <c r="N57" s="84"/>
      <c r="O57" s="85"/>
    </row>
    <row r="58" spans="1:21" ht="31.5" customHeight="1" thickBot="1" x14ac:dyDescent="0.2">
      <c r="B58" s="1200"/>
      <c r="C58" s="1201"/>
      <c r="D58" s="1205" t="s">
        <v>27</v>
      </c>
      <c r="E58" s="1206"/>
      <c r="F58" s="1206"/>
      <c r="G58" s="1206"/>
      <c r="H58" s="1206"/>
      <c r="I58" s="1206"/>
      <c r="J58" s="120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auMn7UjbH1aH7BjQb5iA6JkepxoiP2QsqR2CNV3MLq4W96IpYVrXmhnHw8puuOiue7YRohdKUegH0tCqlWG2Q==" saltValue="azXyi7hpJojg5aFkaCrKa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08" t="s">
        <v>30</v>
      </c>
      <c r="C41" s="1209"/>
      <c r="D41" s="102"/>
      <c r="E41" s="1214" t="s">
        <v>31</v>
      </c>
      <c r="F41" s="1214"/>
      <c r="G41" s="1214"/>
      <c r="H41" s="1215"/>
      <c r="I41" s="351">
        <v>44758</v>
      </c>
      <c r="J41" s="352">
        <v>43493</v>
      </c>
      <c r="K41" s="352">
        <v>43810</v>
      </c>
      <c r="L41" s="352">
        <v>42559</v>
      </c>
      <c r="M41" s="353">
        <v>41004</v>
      </c>
    </row>
    <row r="42" spans="2:13" ht="27.75" customHeight="1" x14ac:dyDescent="0.15">
      <c r="B42" s="1210"/>
      <c r="C42" s="1211"/>
      <c r="D42" s="103"/>
      <c r="E42" s="1216" t="s">
        <v>32</v>
      </c>
      <c r="F42" s="1216"/>
      <c r="G42" s="1216"/>
      <c r="H42" s="1217"/>
      <c r="I42" s="354">
        <v>161</v>
      </c>
      <c r="J42" s="355">
        <v>128</v>
      </c>
      <c r="K42" s="355">
        <v>94</v>
      </c>
      <c r="L42" s="355">
        <v>60</v>
      </c>
      <c r="M42" s="356">
        <v>33</v>
      </c>
    </row>
    <row r="43" spans="2:13" ht="27.75" customHeight="1" x14ac:dyDescent="0.15">
      <c r="B43" s="1210"/>
      <c r="C43" s="1211"/>
      <c r="D43" s="103"/>
      <c r="E43" s="1216" t="s">
        <v>33</v>
      </c>
      <c r="F43" s="1216"/>
      <c r="G43" s="1216"/>
      <c r="H43" s="1217"/>
      <c r="I43" s="354">
        <v>18677</v>
      </c>
      <c r="J43" s="355">
        <v>16738</v>
      </c>
      <c r="K43" s="355">
        <v>16693</v>
      </c>
      <c r="L43" s="355">
        <v>16050</v>
      </c>
      <c r="M43" s="356">
        <v>14176</v>
      </c>
    </row>
    <row r="44" spans="2:13" ht="27.75" customHeight="1" x14ac:dyDescent="0.15">
      <c r="B44" s="1210"/>
      <c r="C44" s="1211"/>
      <c r="D44" s="103"/>
      <c r="E44" s="1216" t="s">
        <v>34</v>
      </c>
      <c r="F44" s="1216"/>
      <c r="G44" s="1216"/>
      <c r="H44" s="1217"/>
      <c r="I44" s="354">
        <v>799</v>
      </c>
      <c r="J44" s="355">
        <v>926</v>
      </c>
      <c r="K44" s="355">
        <v>885</v>
      </c>
      <c r="L44" s="355">
        <v>1164</v>
      </c>
      <c r="M44" s="356">
        <v>1093</v>
      </c>
    </row>
    <row r="45" spans="2:13" ht="27.75" customHeight="1" x14ac:dyDescent="0.15">
      <c r="B45" s="1210"/>
      <c r="C45" s="1211"/>
      <c r="D45" s="103"/>
      <c r="E45" s="1216" t="s">
        <v>35</v>
      </c>
      <c r="F45" s="1216"/>
      <c r="G45" s="1216"/>
      <c r="H45" s="1217"/>
      <c r="I45" s="354">
        <v>2211</v>
      </c>
      <c r="J45" s="355">
        <v>2148</v>
      </c>
      <c r="K45" s="355">
        <v>2093</v>
      </c>
      <c r="L45" s="355">
        <v>2069</v>
      </c>
      <c r="M45" s="356">
        <v>1876</v>
      </c>
    </row>
    <row r="46" spans="2:13" ht="27.75" customHeight="1" x14ac:dyDescent="0.15">
      <c r="B46" s="1210"/>
      <c r="C46" s="1211"/>
      <c r="D46" s="104"/>
      <c r="E46" s="1216" t="s">
        <v>36</v>
      </c>
      <c r="F46" s="1216"/>
      <c r="G46" s="1216"/>
      <c r="H46" s="1217"/>
      <c r="I46" s="354" t="s">
        <v>525</v>
      </c>
      <c r="J46" s="355" t="s">
        <v>525</v>
      </c>
      <c r="K46" s="355" t="s">
        <v>525</v>
      </c>
      <c r="L46" s="355" t="s">
        <v>525</v>
      </c>
      <c r="M46" s="356" t="s">
        <v>525</v>
      </c>
    </row>
    <row r="47" spans="2:13" ht="27.75" customHeight="1" x14ac:dyDescent="0.15">
      <c r="B47" s="1210"/>
      <c r="C47" s="1211"/>
      <c r="D47" s="105"/>
      <c r="E47" s="1218" t="s">
        <v>37</v>
      </c>
      <c r="F47" s="1219"/>
      <c r="G47" s="1219"/>
      <c r="H47" s="1220"/>
      <c r="I47" s="354" t="s">
        <v>525</v>
      </c>
      <c r="J47" s="355" t="s">
        <v>525</v>
      </c>
      <c r="K47" s="355" t="s">
        <v>525</v>
      </c>
      <c r="L47" s="355" t="s">
        <v>525</v>
      </c>
      <c r="M47" s="356" t="s">
        <v>525</v>
      </c>
    </row>
    <row r="48" spans="2:13" ht="27.75" customHeight="1" x14ac:dyDescent="0.15">
      <c r="B48" s="1210"/>
      <c r="C48" s="1211"/>
      <c r="D48" s="103"/>
      <c r="E48" s="1216" t="s">
        <v>38</v>
      </c>
      <c r="F48" s="1216"/>
      <c r="G48" s="1216"/>
      <c r="H48" s="1217"/>
      <c r="I48" s="354" t="s">
        <v>525</v>
      </c>
      <c r="J48" s="355" t="s">
        <v>525</v>
      </c>
      <c r="K48" s="355" t="s">
        <v>525</v>
      </c>
      <c r="L48" s="355" t="s">
        <v>525</v>
      </c>
      <c r="M48" s="356" t="s">
        <v>525</v>
      </c>
    </row>
    <row r="49" spans="2:13" ht="27.75" customHeight="1" x14ac:dyDescent="0.15">
      <c r="B49" s="1212"/>
      <c r="C49" s="1213"/>
      <c r="D49" s="103"/>
      <c r="E49" s="1216" t="s">
        <v>39</v>
      </c>
      <c r="F49" s="1216"/>
      <c r="G49" s="1216"/>
      <c r="H49" s="1217"/>
      <c r="I49" s="354" t="s">
        <v>525</v>
      </c>
      <c r="J49" s="355" t="s">
        <v>525</v>
      </c>
      <c r="K49" s="355" t="s">
        <v>525</v>
      </c>
      <c r="L49" s="355" t="s">
        <v>525</v>
      </c>
      <c r="M49" s="356" t="s">
        <v>525</v>
      </c>
    </row>
    <row r="50" spans="2:13" ht="27.75" customHeight="1" x14ac:dyDescent="0.15">
      <c r="B50" s="1221" t="s">
        <v>40</v>
      </c>
      <c r="C50" s="1222"/>
      <c r="D50" s="106"/>
      <c r="E50" s="1216" t="s">
        <v>41</v>
      </c>
      <c r="F50" s="1216"/>
      <c r="G50" s="1216"/>
      <c r="H50" s="1217"/>
      <c r="I50" s="354">
        <v>19277</v>
      </c>
      <c r="J50" s="355">
        <v>18991</v>
      </c>
      <c r="K50" s="355">
        <v>20027</v>
      </c>
      <c r="L50" s="355">
        <v>20947</v>
      </c>
      <c r="M50" s="356">
        <v>22010</v>
      </c>
    </row>
    <row r="51" spans="2:13" ht="27.75" customHeight="1" x14ac:dyDescent="0.15">
      <c r="B51" s="1210"/>
      <c r="C51" s="1211"/>
      <c r="D51" s="103"/>
      <c r="E51" s="1216" t="s">
        <v>42</v>
      </c>
      <c r="F51" s="1216"/>
      <c r="G51" s="1216"/>
      <c r="H51" s="1217"/>
      <c r="I51" s="354">
        <v>1107</v>
      </c>
      <c r="J51" s="355">
        <v>950</v>
      </c>
      <c r="K51" s="355">
        <v>805</v>
      </c>
      <c r="L51" s="355">
        <v>671</v>
      </c>
      <c r="M51" s="356">
        <v>535</v>
      </c>
    </row>
    <row r="52" spans="2:13" ht="27.75" customHeight="1" x14ac:dyDescent="0.15">
      <c r="B52" s="1212"/>
      <c r="C52" s="1213"/>
      <c r="D52" s="103"/>
      <c r="E52" s="1216" t="s">
        <v>43</v>
      </c>
      <c r="F52" s="1216"/>
      <c r="G52" s="1216"/>
      <c r="H52" s="1217"/>
      <c r="I52" s="354">
        <v>54129</v>
      </c>
      <c r="J52" s="355">
        <v>52338</v>
      </c>
      <c r="K52" s="355">
        <v>50776</v>
      </c>
      <c r="L52" s="355">
        <v>47370</v>
      </c>
      <c r="M52" s="356">
        <v>44676</v>
      </c>
    </row>
    <row r="53" spans="2:13" ht="27.75" customHeight="1" thickBot="1" x14ac:dyDescent="0.2">
      <c r="B53" s="1223" t="s">
        <v>44</v>
      </c>
      <c r="C53" s="1224"/>
      <c r="D53" s="107"/>
      <c r="E53" s="1225" t="s">
        <v>45</v>
      </c>
      <c r="F53" s="1225"/>
      <c r="G53" s="1225"/>
      <c r="H53" s="1226"/>
      <c r="I53" s="357">
        <v>-7906</v>
      </c>
      <c r="J53" s="358">
        <v>-8847</v>
      </c>
      <c r="K53" s="358">
        <v>-8034</v>
      </c>
      <c r="L53" s="358">
        <v>-7085</v>
      </c>
      <c r="M53" s="359">
        <v>-9039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z7sAV4YWDgpFHyF9kpXJmm4s2ZMb7BJIGEZyTkY+rQ1h8bEQKM7xSWJTQYs/ZVZkOSpNrLLGoeN7ERaJgL5vFQ==" saltValue="UQVVcSHpFVDeZDeXlncRn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568</v>
      </c>
      <c r="G54" s="116" t="s">
        <v>569</v>
      </c>
      <c r="H54" s="117" t="s">
        <v>570</v>
      </c>
    </row>
    <row r="55" spans="2:8" ht="52.5" customHeight="1" x14ac:dyDescent="0.15">
      <c r="B55" s="118"/>
      <c r="C55" s="1235" t="s">
        <v>48</v>
      </c>
      <c r="D55" s="1235"/>
      <c r="E55" s="1236"/>
      <c r="F55" s="119">
        <v>3472</v>
      </c>
      <c r="G55" s="119">
        <v>3448</v>
      </c>
      <c r="H55" s="120">
        <v>3514</v>
      </c>
    </row>
    <row r="56" spans="2:8" ht="52.5" customHeight="1" x14ac:dyDescent="0.15">
      <c r="B56" s="121"/>
      <c r="C56" s="1237" t="s">
        <v>49</v>
      </c>
      <c r="D56" s="1237"/>
      <c r="E56" s="1238"/>
      <c r="F56" s="122">
        <v>6060</v>
      </c>
      <c r="G56" s="122">
        <v>6077</v>
      </c>
      <c r="H56" s="123">
        <v>6293</v>
      </c>
    </row>
    <row r="57" spans="2:8" ht="53.25" customHeight="1" x14ac:dyDescent="0.15">
      <c r="B57" s="121"/>
      <c r="C57" s="1239" t="s">
        <v>50</v>
      </c>
      <c r="D57" s="1239"/>
      <c r="E57" s="1240"/>
      <c r="F57" s="124">
        <v>13398</v>
      </c>
      <c r="G57" s="124">
        <v>14385</v>
      </c>
      <c r="H57" s="125">
        <v>15295</v>
      </c>
    </row>
    <row r="58" spans="2:8" ht="45.75" customHeight="1" x14ac:dyDescent="0.15">
      <c r="B58" s="126"/>
      <c r="C58" s="1227" t="s">
        <v>614</v>
      </c>
      <c r="D58" s="1228"/>
      <c r="E58" s="1229"/>
      <c r="F58" s="127">
        <v>3384</v>
      </c>
      <c r="G58" s="127">
        <v>3299</v>
      </c>
      <c r="H58" s="128">
        <v>3299</v>
      </c>
    </row>
    <row r="59" spans="2:8" ht="45.75" customHeight="1" x14ac:dyDescent="0.15">
      <c r="B59" s="126"/>
      <c r="C59" s="1227" t="s">
        <v>615</v>
      </c>
      <c r="D59" s="1228"/>
      <c r="E59" s="1229"/>
      <c r="F59" s="127">
        <v>2600</v>
      </c>
      <c r="G59" s="127">
        <v>2600</v>
      </c>
      <c r="H59" s="128">
        <v>2600</v>
      </c>
    </row>
    <row r="60" spans="2:8" ht="45.75" customHeight="1" x14ac:dyDescent="0.15">
      <c r="B60" s="126"/>
      <c r="C60" s="1227" t="s">
        <v>616</v>
      </c>
      <c r="D60" s="1228"/>
      <c r="E60" s="1229"/>
      <c r="F60" s="127">
        <v>1971</v>
      </c>
      <c r="G60" s="127">
        <v>1919</v>
      </c>
      <c r="H60" s="128">
        <v>2137</v>
      </c>
    </row>
    <row r="61" spans="2:8" ht="45.75" customHeight="1" x14ac:dyDescent="0.15">
      <c r="B61" s="126"/>
      <c r="C61" s="1227" t="s">
        <v>617</v>
      </c>
      <c r="D61" s="1228"/>
      <c r="E61" s="1229"/>
      <c r="F61" s="127">
        <v>860</v>
      </c>
      <c r="G61" s="127">
        <v>1364</v>
      </c>
      <c r="H61" s="128">
        <v>1995</v>
      </c>
    </row>
    <row r="62" spans="2:8" ht="45.75" customHeight="1" thickBot="1" x14ac:dyDescent="0.2">
      <c r="B62" s="129"/>
      <c r="C62" s="1230" t="s">
        <v>618</v>
      </c>
      <c r="D62" s="1231"/>
      <c r="E62" s="1232"/>
      <c r="F62" s="130">
        <v>1534</v>
      </c>
      <c r="G62" s="130">
        <v>1570</v>
      </c>
      <c r="H62" s="131">
        <v>1583</v>
      </c>
    </row>
    <row r="63" spans="2:8" ht="52.5" customHeight="1" thickBot="1" x14ac:dyDescent="0.2">
      <c r="B63" s="132"/>
      <c r="C63" s="1233" t="s">
        <v>51</v>
      </c>
      <c r="D63" s="1233"/>
      <c r="E63" s="1234"/>
      <c r="F63" s="133">
        <v>22931</v>
      </c>
      <c r="G63" s="133">
        <v>23910</v>
      </c>
      <c r="H63" s="134">
        <v>25101</v>
      </c>
    </row>
    <row r="64" spans="2:8" x14ac:dyDescent="0.15"/>
  </sheetData>
  <sheetProtection algorithmName="SHA-512" hashValue="rmFSDhNWZqJNDD6JJHGRxNUKM3zM4DX/x/X8zaY4jNB3SJ0wnscZd49W+C/xOzy7g6cKkZKS/XH642J4WdwyaA==" saltValue="0HCWaWqozdizHCfHz3hz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0" zoomScaleNormal="70" zoomScaleSheetLayoutView="55" workbookViewId="0"/>
  </sheetViews>
  <sheetFormatPr defaultColWidth="0" defaultRowHeight="13.5" customHeight="1" zeroHeight="1" x14ac:dyDescent="0.15"/>
  <cols>
    <col min="1" max="1" width="6.375" style="1243" customWidth="1"/>
    <col min="2" max="107" width="2.5" style="1243" customWidth="1"/>
    <col min="108" max="108" width="6.125" style="1250" customWidth="1"/>
    <col min="109" max="109" width="5.875" style="1249" customWidth="1"/>
    <col min="110" max="16384" width="8.625" style="1243" hidden="1"/>
  </cols>
  <sheetData>
    <row r="1" spans="1:109" ht="42.75" customHeight="1" x14ac:dyDescent="0.15">
      <c r="A1" s="1241"/>
      <c r="B1" s="1242"/>
      <c r="DD1" s="1243"/>
      <c r="DE1" s="1243"/>
    </row>
    <row r="2" spans="1:109" ht="25.5" customHeight="1" x14ac:dyDescent="0.15">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15">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55" customFormat="1" x14ac:dyDescent="0.15">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55" customFormat="1" x14ac:dyDescent="0.15">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55" customFormat="1" x14ac:dyDescent="0.15">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55" customFormat="1" x14ac:dyDescent="0.15">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55" customFormat="1" x14ac:dyDescent="0.15">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55" customFormat="1" x14ac:dyDescent="0.15">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55" customFormat="1" x14ac:dyDescent="0.15">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55" customFormat="1" x14ac:dyDescent="0.15">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55" customFormat="1" x14ac:dyDescent="0.15">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55" customFormat="1" x14ac:dyDescent="0.15">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55" customFormat="1" x14ac:dyDescent="0.15">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55" customFormat="1" x14ac:dyDescent="0.15">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55" customFormat="1" x14ac:dyDescent="0.15">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55" customFormat="1" x14ac:dyDescent="0.15">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55" customFormat="1" x14ac:dyDescent="0.15">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x14ac:dyDescent="0.15">
      <c r="DD19" s="1243"/>
      <c r="DE19" s="1243"/>
    </row>
    <row r="20" spans="1:109" x14ac:dyDescent="0.15">
      <c r="DD20" s="1243"/>
      <c r="DE20" s="1243"/>
    </row>
    <row r="21" spans="1:109" ht="17.25" customHeight="1" x14ac:dyDescent="0.15">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15">
      <c r="B22" s="1249"/>
    </row>
    <row r="23" spans="1:109" x14ac:dyDescent="0.15">
      <c r="B23" s="1249"/>
    </row>
    <row r="24" spans="1:109" x14ac:dyDescent="0.15">
      <c r="B24" s="1249"/>
    </row>
    <row r="25" spans="1:109" x14ac:dyDescent="0.15">
      <c r="B25" s="1249"/>
    </row>
    <row r="26" spans="1:109" x14ac:dyDescent="0.15">
      <c r="B26" s="1249"/>
    </row>
    <row r="27" spans="1:109" x14ac:dyDescent="0.15">
      <c r="B27" s="1249"/>
    </row>
    <row r="28" spans="1:109" x14ac:dyDescent="0.15">
      <c r="B28" s="1249"/>
    </row>
    <row r="29" spans="1:109" x14ac:dyDescent="0.15">
      <c r="B29" s="1249"/>
    </row>
    <row r="30" spans="1:109" x14ac:dyDescent="0.15">
      <c r="B30" s="1249"/>
    </row>
    <row r="31" spans="1:109" x14ac:dyDescent="0.15">
      <c r="B31" s="1249"/>
    </row>
    <row r="32" spans="1:109" x14ac:dyDescent="0.15">
      <c r="B32" s="1249"/>
    </row>
    <row r="33" spans="2:109" x14ac:dyDescent="0.15">
      <c r="B33" s="1249"/>
    </row>
    <row r="34" spans="2:109" x14ac:dyDescent="0.15">
      <c r="B34" s="1249"/>
    </row>
    <row r="35" spans="2:109" x14ac:dyDescent="0.15">
      <c r="B35" s="1249"/>
    </row>
    <row r="36" spans="2:109" x14ac:dyDescent="0.15">
      <c r="B36" s="1249"/>
    </row>
    <row r="37" spans="2:109" x14ac:dyDescent="0.15">
      <c r="B37" s="1249"/>
    </row>
    <row r="38" spans="2:109" x14ac:dyDescent="0.15">
      <c r="B38" s="1249"/>
    </row>
    <row r="39" spans="2:109" x14ac:dyDescent="0.15">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x14ac:dyDescent="0.15">
      <c r="B40" s="1254"/>
      <c r="DD40" s="1254"/>
      <c r="DE40" s="1243"/>
    </row>
    <row r="41" spans="2:109" ht="17.25" x14ac:dyDescent="0.15">
      <c r="B41" s="1255" t="s">
        <v>620</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x14ac:dyDescent="0.15">
      <c r="B42" s="1249"/>
      <c r="G42" s="1256"/>
      <c r="I42" s="1257"/>
      <c r="J42" s="1257"/>
      <c r="K42" s="1257"/>
      <c r="AM42" s="1256"/>
      <c r="AN42" s="1256" t="s">
        <v>621</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15">
      <c r="B43" s="1249"/>
      <c r="AN43" s="1258" t="s">
        <v>622</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x14ac:dyDescent="0.15">
      <c r="B49" s="1249"/>
      <c r="AN49" s="1243" t="s">
        <v>623</v>
      </c>
    </row>
    <row r="50" spans="1:109" x14ac:dyDescent="0.15">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566</v>
      </c>
      <c r="BQ50" s="1274"/>
      <c r="BR50" s="1274"/>
      <c r="BS50" s="1274"/>
      <c r="BT50" s="1274"/>
      <c r="BU50" s="1274"/>
      <c r="BV50" s="1274"/>
      <c r="BW50" s="1274"/>
      <c r="BX50" s="1274" t="s">
        <v>567</v>
      </c>
      <c r="BY50" s="1274"/>
      <c r="BZ50" s="1274"/>
      <c r="CA50" s="1274"/>
      <c r="CB50" s="1274"/>
      <c r="CC50" s="1274"/>
      <c r="CD50" s="1274"/>
      <c r="CE50" s="1274"/>
      <c r="CF50" s="1274" t="s">
        <v>568</v>
      </c>
      <c r="CG50" s="1274"/>
      <c r="CH50" s="1274"/>
      <c r="CI50" s="1274"/>
      <c r="CJ50" s="1274"/>
      <c r="CK50" s="1274"/>
      <c r="CL50" s="1274"/>
      <c r="CM50" s="1274"/>
      <c r="CN50" s="1274" t="s">
        <v>569</v>
      </c>
      <c r="CO50" s="1274"/>
      <c r="CP50" s="1274"/>
      <c r="CQ50" s="1274"/>
      <c r="CR50" s="1274"/>
      <c r="CS50" s="1274"/>
      <c r="CT50" s="1274"/>
      <c r="CU50" s="1274"/>
      <c r="CV50" s="1274" t="s">
        <v>570</v>
      </c>
      <c r="CW50" s="1274"/>
      <c r="CX50" s="1274"/>
      <c r="CY50" s="1274"/>
      <c r="CZ50" s="1274"/>
      <c r="DA50" s="1274"/>
      <c r="DB50" s="1274"/>
      <c r="DC50" s="1274"/>
    </row>
    <row r="51" spans="1:109" ht="13.5" customHeight="1" x14ac:dyDescent="0.15">
      <c r="B51" s="1249"/>
      <c r="G51" s="1275"/>
      <c r="H51" s="1275"/>
      <c r="I51" s="1276"/>
      <c r="J51" s="1276"/>
      <c r="K51" s="1277"/>
      <c r="L51" s="1277"/>
      <c r="M51" s="1277"/>
      <c r="N51" s="1277"/>
      <c r="AM51" s="1267"/>
      <c r="AN51" s="1278" t="s">
        <v>624</v>
      </c>
      <c r="AO51" s="1278"/>
      <c r="AP51" s="1278"/>
      <c r="AQ51" s="1278"/>
      <c r="AR51" s="1278"/>
      <c r="AS51" s="1278"/>
      <c r="AT51" s="1278"/>
      <c r="AU51" s="1278"/>
      <c r="AV51" s="1278"/>
      <c r="AW51" s="1278"/>
      <c r="AX51" s="1278"/>
      <c r="AY51" s="1278"/>
      <c r="AZ51" s="1278"/>
      <c r="BA51" s="1278"/>
      <c r="BB51" s="1278" t="s">
        <v>625</v>
      </c>
      <c r="BC51" s="1278"/>
      <c r="BD51" s="1278"/>
      <c r="BE51" s="1278"/>
      <c r="BF51" s="1278"/>
      <c r="BG51" s="1278"/>
      <c r="BH51" s="1278"/>
      <c r="BI51" s="1278"/>
      <c r="BJ51" s="1278"/>
      <c r="BK51" s="1278"/>
      <c r="BL51" s="1278"/>
      <c r="BM51" s="1278"/>
      <c r="BN51" s="1278"/>
      <c r="BO51" s="1278"/>
      <c r="BP51" s="1279"/>
      <c r="BQ51" s="1279"/>
      <c r="BR51" s="1279"/>
      <c r="BS51" s="1279"/>
      <c r="BT51" s="1279"/>
      <c r="BU51" s="1279"/>
      <c r="BV51" s="1279"/>
      <c r="BW51" s="1279"/>
      <c r="BX51" s="1279"/>
      <c r="BY51" s="1279"/>
      <c r="BZ51" s="1279"/>
      <c r="CA51" s="1279"/>
      <c r="CB51" s="1279"/>
      <c r="CC51" s="1279"/>
      <c r="CD51" s="1279"/>
      <c r="CE51" s="1279"/>
      <c r="CF51" s="1279"/>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x14ac:dyDescent="0.15">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626</v>
      </c>
      <c r="BC53" s="1278"/>
      <c r="BD53" s="1278"/>
      <c r="BE53" s="1278"/>
      <c r="BF53" s="1278"/>
      <c r="BG53" s="1278"/>
      <c r="BH53" s="1278"/>
      <c r="BI53" s="1278"/>
      <c r="BJ53" s="1278"/>
      <c r="BK53" s="1278"/>
      <c r="BL53" s="1278"/>
      <c r="BM53" s="1278"/>
      <c r="BN53" s="1278"/>
      <c r="BO53" s="1278"/>
      <c r="BP53" s="1279">
        <v>58.5</v>
      </c>
      <c r="BQ53" s="1279"/>
      <c r="BR53" s="1279"/>
      <c r="BS53" s="1279"/>
      <c r="BT53" s="1279"/>
      <c r="BU53" s="1279"/>
      <c r="BV53" s="1279"/>
      <c r="BW53" s="1279"/>
      <c r="BX53" s="1279">
        <v>60</v>
      </c>
      <c r="BY53" s="1279"/>
      <c r="BZ53" s="1279"/>
      <c r="CA53" s="1279"/>
      <c r="CB53" s="1279"/>
      <c r="CC53" s="1279"/>
      <c r="CD53" s="1279"/>
      <c r="CE53" s="1279"/>
      <c r="CF53" s="1279">
        <v>60.9</v>
      </c>
      <c r="CG53" s="1279"/>
      <c r="CH53" s="1279"/>
      <c r="CI53" s="1279"/>
      <c r="CJ53" s="1279"/>
      <c r="CK53" s="1279"/>
      <c r="CL53" s="1279"/>
      <c r="CM53" s="1279"/>
      <c r="CN53" s="1279">
        <v>62.4</v>
      </c>
      <c r="CO53" s="1279"/>
      <c r="CP53" s="1279"/>
      <c r="CQ53" s="1279"/>
      <c r="CR53" s="1279"/>
      <c r="CS53" s="1279"/>
      <c r="CT53" s="1279"/>
      <c r="CU53" s="1279"/>
      <c r="CV53" s="1279">
        <v>64</v>
      </c>
      <c r="CW53" s="1279"/>
      <c r="CX53" s="1279"/>
      <c r="CY53" s="1279"/>
      <c r="CZ53" s="1279"/>
      <c r="DA53" s="1279"/>
      <c r="DB53" s="1279"/>
      <c r="DC53" s="1279"/>
    </row>
    <row r="54" spans="1:109" x14ac:dyDescent="0.15">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1257"/>
      <c r="B55" s="1249"/>
      <c r="G55" s="1268"/>
      <c r="H55" s="1268"/>
      <c r="I55" s="1268"/>
      <c r="J55" s="1268"/>
      <c r="K55" s="1277"/>
      <c r="L55" s="1277"/>
      <c r="M55" s="1277"/>
      <c r="N55" s="1277"/>
      <c r="AN55" s="1274" t="s">
        <v>627</v>
      </c>
      <c r="AO55" s="1274"/>
      <c r="AP55" s="1274"/>
      <c r="AQ55" s="1274"/>
      <c r="AR55" s="1274"/>
      <c r="AS55" s="1274"/>
      <c r="AT55" s="1274"/>
      <c r="AU55" s="1274"/>
      <c r="AV55" s="1274"/>
      <c r="AW55" s="1274"/>
      <c r="AX55" s="1274"/>
      <c r="AY55" s="1274"/>
      <c r="AZ55" s="1274"/>
      <c r="BA55" s="1274"/>
      <c r="BB55" s="1278" t="s">
        <v>625</v>
      </c>
      <c r="BC55" s="1278"/>
      <c r="BD55" s="1278"/>
      <c r="BE55" s="1278"/>
      <c r="BF55" s="1278"/>
      <c r="BG55" s="1278"/>
      <c r="BH55" s="1278"/>
      <c r="BI55" s="1278"/>
      <c r="BJ55" s="1278"/>
      <c r="BK55" s="1278"/>
      <c r="BL55" s="1278"/>
      <c r="BM55" s="1278"/>
      <c r="BN55" s="1278"/>
      <c r="BO55" s="1278"/>
      <c r="BP55" s="1279">
        <v>31.3</v>
      </c>
      <c r="BQ55" s="1279"/>
      <c r="BR55" s="1279"/>
      <c r="BS55" s="1279"/>
      <c r="BT55" s="1279"/>
      <c r="BU55" s="1279"/>
      <c r="BV55" s="1279"/>
      <c r="BW55" s="1279"/>
      <c r="BX55" s="1279">
        <v>25.3</v>
      </c>
      <c r="BY55" s="1279"/>
      <c r="BZ55" s="1279"/>
      <c r="CA55" s="1279"/>
      <c r="CB55" s="1279"/>
      <c r="CC55" s="1279"/>
      <c r="CD55" s="1279"/>
      <c r="CE55" s="1279"/>
      <c r="CF55" s="1279">
        <v>25.5</v>
      </c>
      <c r="CG55" s="1279"/>
      <c r="CH55" s="1279"/>
      <c r="CI55" s="1279"/>
      <c r="CJ55" s="1279"/>
      <c r="CK55" s="1279"/>
      <c r="CL55" s="1279"/>
      <c r="CM55" s="1279"/>
      <c r="CN55" s="1279">
        <v>37.299999999999997</v>
      </c>
      <c r="CO55" s="1279"/>
      <c r="CP55" s="1279"/>
      <c r="CQ55" s="1279"/>
      <c r="CR55" s="1279"/>
      <c r="CS55" s="1279"/>
      <c r="CT55" s="1279"/>
      <c r="CU55" s="1279"/>
      <c r="CV55" s="1279">
        <v>25.1</v>
      </c>
      <c r="CW55" s="1279"/>
      <c r="CX55" s="1279"/>
      <c r="CY55" s="1279"/>
      <c r="CZ55" s="1279"/>
      <c r="DA55" s="1279"/>
      <c r="DB55" s="1279"/>
      <c r="DC55" s="1279"/>
    </row>
    <row r="56" spans="1:109" x14ac:dyDescent="0.15">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x14ac:dyDescent="0.15">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626</v>
      </c>
      <c r="BC57" s="1278"/>
      <c r="BD57" s="1278"/>
      <c r="BE57" s="1278"/>
      <c r="BF57" s="1278"/>
      <c r="BG57" s="1278"/>
      <c r="BH57" s="1278"/>
      <c r="BI57" s="1278"/>
      <c r="BJ57" s="1278"/>
      <c r="BK57" s="1278"/>
      <c r="BL57" s="1278"/>
      <c r="BM57" s="1278"/>
      <c r="BN57" s="1278"/>
      <c r="BO57" s="1278"/>
      <c r="BP57" s="1279">
        <v>58.4</v>
      </c>
      <c r="BQ57" s="1279"/>
      <c r="BR57" s="1279"/>
      <c r="BS57" s="1279"/>
      <c r="BT57" s="1279"/>
      <c r="BU57" s="1279"/>
      <c r="BV57" s="1279"/>
      <c r="BW57" s="1279"/>
      <c r="BX57" s="1279">
        <v>59.7</v>
      </c>
      <c r="BY57" s="1279"/>
      <c r="BZ57" s="1279"/>
      <c r="CA57" s="1279"/>
      <c r="CB57" s="1279"/>
      <c r="CC57" s="1279"/>
      <c r="CD57" s="1279"/>
      <c r="CE57" s="1279"/>
      <c r="CF57" s="1279">
        <v>60.9</v>
      </c>
      <c r="CG57" s="1279"/>
      <c r="CH57" s="1279"/>
      <c r="CI57" s="1279"/>
      <c r="CJ57" s="1279"/>
      <c r="CK57" s="1279"/>
      <c r="CL57" s="1279"/>
      <c r="CM57" s="1279"/>
      <c r="CN57" s="1279">
        <v>61.9</v>
      </c>
      <c r="CO57" s="1279"/>
      <c r="CP57" s="1279"/>
      <c r="CQ57" s="1279"/>
      <c r="CR57" s="1279"/>
      <c r="CS57" s="1279"/>
      <c r="CT57" s="1279"/>
      <c r="CU57" s="1279"/>
      <c r="CV57" s="1279">
        <v>63.1</v>
      </c>
      <c r="CW57" s="1279"/>
      <c r="CX57" s="1279"/>
      <c r="CY57" s="1279"/>
      <c r="CZ57" s="1279"/>
      <c r="DA57" s="1279"/>
      <c r="DB57" s="1279"/>
      <c r="DC57" s="1279"/>
      <c r="DD57" s="1282"/>
      <c r="DE57" s="1280"/>
    </row>
    <row r="58" spans="1:109" s="1257" customFormat="1" x14ac:dyDescent="0.15">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x14ac:dyDescent="0.15">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x14ac:dyDescent="0.15">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x14ac:dyDescent="0.15">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x14ac:dyDescent="0.15">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7.25" x14ac:dyDescent="0.15">
      <c r="B63" s="1288" t="s">
        <v>628</v>
      </c>
    </row>
    <row r="64" spans="1:109" x14ac:dyDescent="0.15">
      <c r="B64" s="1249"/>
      <c r="G64" s="1256"/>
      <c r="I64" s="1289"/>
      <c r="J64" s="1289"/>
      <c r="K64" s="1289"/>
      <c r="L64" s="1289"/>
      <c r="M64" s="1289"/>
      <c r="N64" s="1290"/>
      <c r="AM64" s="1256"/>
      <c r="AN64" s="1256" t="s">
        <v>621</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x14ac:dyDescent="0.15">
      <c r="B65" s="1249"/>
      <c r="AN65" s="1258" t="s">
        <v>629</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x14ac:dyDescent="0.15">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x14ac:dyDescent="0.15">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x14ac:dyDescent="0.15">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x14ac:dyDescent="0.15">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x14ac:dyDescent="0.15">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x14ac:dyDescent="0.15">
      <c r="B71" s="1249"/>
      <c r="G71" s="1294"/>
      <c r="I71" s="1295"/>
      <c r="J71" s="1292"/>
      <c r="K71" s="1292"/>
      <c r="L71" s="1293"/>
      <c r="M71" s="1292"/>
      <c r="N71" s="1293"/>
      <c r="AM71" s="1294"/>
      <c r="AN71" s="1243" t="s">
        <v>623</v>
      </c>
    </row>
    <row r="72" spans="2:107" x14ac:dyDescent="0.15">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566</v>
      </c>
      <c r="BQ72" s="1274"/>
      <c r="BR72" s="1274"/>
      <c r="BS72" s="1274"/>
      <c r="BT72" s="1274"/>
      <c r="BU72" s="1274"/>
      <c r="BV72" s="1274"/>
      <c r="BW72" s="1274"/>
      <c r="BX72" s="1274" t="s">
        <v>567</v>
      </c>
      <c r="BY72" s="1274"/>
      <c r="BZ72" s="1274"/>
      <c r="CA72" s="1274"/>
      <c r="CB72" s="1274"/>
      <c r="CC72" s="1274"/>
      <c r="CD72" s="1274"/>
      <c r="CE72" s="1274"/>
      <c r="CF72" s="1274" t="s">
        <v>568</v>
      </c>
      <c r="CG72" s="1274"/>
      <c r="CH72" s="1274"/>
      <c r="CI72" s="1274"/>
      <c r="CJ72" s="1274"/>
      <c r="CK72" s="1274"/>
      <c r="CL72" s="1274"/>
      <c r="CM72" s="1274"/>
      <c r="CN72" s="1274" t="s">
        <v>569</v>
      </c>
      <c r="CO72" s="1274"/>
      <c r="CP72" s="1274"/>
      <c r="CQ72" s="1274"/>
      <c r="CR72" s="1274"/>
      <c r="CS72" s="1274"/>
      <c r="CT72" s="1274"/>
      <c r="CU72" s="1274"/>
      <c r="CV72" s="1274" t="s">
        <v>570</v>
      </c>
      <c r="CW72" s="1274"/>
      <c r="CX72" s="1274"/>
      <c r="CY72" s="1274"/>
      <c r="CZ72" s="1274"/>
      <c r="DA72" s="1274"/>
      <c r="DB72" s="1274"/>
      <c r="DC72" s="1274"/>
    </row>
    <row r="73" spans="2:107" x14ac:dyDescent="0.15">
      <c r="B73" s="1249"/>
      <c r="G73" s="1275"/>
      <c r="H73" s="1275"/>
      <c r="I73" s="1275"/>
      <c r="J73" s="1275"/>
      <c r="K73" s="1296"/>
      <c r="L73" s="1296"/>
      <c r="M73" s="1296"/>
      <c r="N73" s="1296"/>
      <c r="AM73" s="1267"/>
      <c r="AN73" s="1278" t="s">
        <v>624</v>
      </c>
      <c r="AO73" s="1278"/>
      <c r="AP73" s="1278"/>
      <c r="AQ73" s="1278"/>
      <c r="AR73" s="1278"/>
      <c r="AS73" s="1278"/>
      <c r="AT73" s="1278"/>
      <c r="AU73" s="1278"/>
      <c r="AV73" s="1278"/>
      <c r="AW73" s="1278"/>
      <c r="AX73" s="1278"/>
      <c r="AY73" s="1278"/>
      <c r="AZ73" s="1278"/>
      <c r="BA73" s="1278"/>
      <c r="BB73" s="1278" t="s">
        <v>625</v>
      </c>
      <c r="BC73" s="1278"/>
      <c r="BD73" s="1278"/>
      <c r="BE73" s="1278"/>
      <c r="BF73" s="1278"/>
      <c r="BG73" s="1278"/>
      <c r="BH73" s="1278"/>
      <c r="BI73" s="1278"/>
      <c r="BJ73" s="1278"/>
      <c r="BK73" s="1278"/>
      <c r="BL73" s="1278"/>
      <c r="BM73" s="1278"/>
      <c r="BN73" s="1278"/>
      <c r="BO73" s="1278"/>
      <c r="BP73" s="1279"/>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x14ac:dyDescent="0.15">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630</v>
      </c>
      <c r="BC75" s="1278"/>
      <c r="BD75" s="1278"/>
      <c r="BE75" s="1278"/>
      <c r="BF75" s="1278"/>
      <c r="BG75" s="1278"/>
      <c r="BH75" s="1278"/>
      <c r="BI75" s="1278"/>
      <c r="BJ75" s="1278"/>
      <c r="BK75" s="1278"/>
      <c r="BL75" s="1278"/>
      <c r="BM75" s="1278"/>
      <c r="BN75" s="1278"/>
      <c r="BO75" s="1278"/>
      <c r="BP75" s="1279">
        <v>3.9</v>
      </c>
      <c r="BQ75" s="1279"/>
      <c r="BR75" s="1279"/>
      <c r="BS75" s="1279"/>
      <c r="BT75" s="1279"/>
      <c r="BU75" s="1279"/>
      <c r="BV75" s="1279"/>
      <c r="BW75" s="1279"/>
      <c r="BX75" s="1279">
        <v>3.7</v>
      </c>
      <c r="BY75" s="1279"/>
      <c r="BZ75" s="1279"/>
      <c r="CA75" s="1279"/>
      <c r="CB75" s="1279"/>
      <c r="CC75" s="1279"/>
      <c r="CD75" s="1279"/>
      <c r="CE75" s="1279"/>
      <c r="CF75" s="1279">
        <v>4.3</v>
      </c>
      <c r="CG75" s="1279"/>
      <c r="CH75" s="1279"/>
      <c r="CI75" s="1279"/>
      <c r="CJ75" s="1279"/>
      <c r="CK75" s="1279"/>
      <c r="CL75" s="1279"/>
      <c r="CM75" s="1279"/>
      <c r="CN75" s="1279">
        <v>4.8</v>
      </c>
      <c r="CO75" s="1279"/>
      <c r="CP75" s="1279"/>
      <c r="CQ75" s="1279"/>
      <c r="CR75" s="1279"/>
      <c r="CS75" s="1279"/>
      <c r="CT75" s="1279"/>
      <c r="CU75" s="1279"/>
      <c r="CV75" s="1279">
        <v>5.4</v>
      </c>
      <c r="CW75" s="1279"/>
      <c r="CX75" s="1279"/>
      <c r="CY75" s="1279"/>
      <c r="CZ75" s="1279"/>
      <c r="DA75" s="1279"/>
      <c r="DB75" s="1279"/>
      <c r="DC75" s="1279"/>
    </row>
    <row r="76" spans="2:107" x14ac:dyDescent="0.15">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1249"/>
      <c r="G77" s="1268"/>
      <c r="H77" s="1268"/>
      <c r="I77" s="1268"/>
      <c r="J77" s="1268"/>
      <c r="K77" s="1296"/>
      <c r="L77" s="1296"/>
      <c r="M77" s="1296"/>
      <c r="N77" s="1296"/>
      <c r="AN77" s="1274" t="s">
        <v>627</v>
      </c>
      <c r="AO77" s="1274"/>
      <c r="AP77" s="1274"/>
      <c r="AQ77" s="1274"/>
      <c r="AR77" s="1274"/>
      <c r="AS77" s="1274"/>
      <c r="AT77" s="1274"/>
      <c r="AU77" s="1274"/>
      <c r="AV77" s="1274"/>
      <c r="AW77" s="1274"/>
      <c r="AX77" s="1274"/>
      <c r="AY77" s="1274"/>
      <c r="AZ77" s="1274"/>
      <c r="BA77" s="1274"/>
      <c r="BB77" s="1278" t="s">
        <v>625</v>
      </c>
      <c r="BC77" s="1278"/>
      <c r="BD77" s="1278"/>
      <c r="BE77" s="1278"/>
      <c r="BF77" s="1278"/>
      <c r="BG77" s="1278"/>
      <c r="BH77" s="1278"/>
      <c r="BI77" s="1278"/>
      <c r="BJ77" s="1278"/>
      <c r="BK77" s="1278"/>
      <c r="BL77" s="1278"/>
      <c r="BM77" s="1278"/>
      <c r="BN77" s="1278"/>
      <c r="BO77" s="1278"/>
      <c r="BP77" s="1279">
        <v>31.3</v>
      </c>
      <c r="BQ77" s="1279"/>
      <c r="BR77" s="1279"/>
      <c r="BS77" s="1279"/>
      <c r="BT77" s="1279"/>
      <c r="BU77" s="1279"/>
      <c r="BV77" s="1279"/>
      <c r="BW77" s="1279"/>
      <c r="BX77" s="1279">
        <v>25.3</v>
      </c>
      <c r="BY77" s="1279"/>
      <c r="BZ77" s="1279"/>
      <c r="CA77" s="1279"/>
      <c r="CB77" s="1279"/>
      <c r="CC77" s="1279"/>
      <c r="CD77" s="1279"/>
      <c r="CE77" s="1279"/>
      <c r="CF77" s="1279">
        <v>25.5</v>
      </c>
      <c r="CG77" s="1279"/>
      <c r="CH77" s="1279"/>
      <c r="CI77" s="1279"/>
      <c r="CJ77" s="1279"/>
      <c r="CK77" s="1279"/>
      <c r="CL77" s="1279"/>
      <c r="CM77" s="1279"/>
      <c r="CN77" s="1279">
        <v>37.299999999999997</v>
      </c>
      <c r="CO77" s="1279"/>
      <c r="CP77" s="1279"/>
      <c r="CQ77" s="1279"/>
      <c r="CR77" s="1279"/>
      <c r="CS77" s="1279"/>
      <c r="CT77" s="1279"/>
      <c r="CU77" s="1279"/>
      <c r="CV77" s="1279">
        <v>25.1</v>
      </c>
      <c r="CW77" s="1279"/>
      <c r="CX77" s="1279"/>
      <c r="CY77" s="1279"/>
      <c r="CZ77" s="1279"/>
      <c r="DA77" s="1279"/>
      <c r="DB77" s="1279"/>
      <c r="DC77" s="1279"/>
    </row>
    <row r="78" spans="2:107" x14ac:dyDescent="0.15">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630</v>
      </c>
      <c r="BC79" s="1278"/>
      <c r="BD79" s="1278"/>
      <c r="BE79" s="1278"/>
      <c r="BF79" s="1278"/>
      <c r="BG79" s="1278"/>
      <c r="BH79" s="1278"/>
      <c r="BI79" s="1278"/>
      <c r="BJ79" s="1278"/>
      <c r="BK79" s="1278"/>
      <c r="BL79" s="1278"/>
      <c r="BM79" s="1278"/>
      <c r="BN79" s="1278"/>
      <c r="BO79" s="1278"/>
      <c r="BP79" s="1279">
        <v>7.2</v>
      </c>
      <c r="BQ79" s="1279"/>
      <c r="BR79" s="1279"/>
      <c r="BS79" s="1279"/>
      <c r="BT79" s="1279"/>
      <c r="BU79" s="1279"/>
      <c r="BV79" s="1279"/>
      <c r="BW79" s="1279"/>
      <c r="BX79" s="1279">
        <v>6.9</v>
      </c>
      <c r="BY79" s="1279"/>
      <c r="BZ79" s="1279"/>
      <c r="CA79" s="1279"/>
      <c r="CB79" s="1279"/>
      <c r="CC79" s="1279"/>
      <c r="CD79" s="1279"/>
      <c r="CE79" s="1279"/>
      <c r="CF79" s="1279">
        <v>6.6</v>
      </c>
      <c r="CG79" s="1279"/>
      <c r="CH79" s="1279"/>
      <c r="CI79" s="1279"/>
      <c r="CJ79" s="1279"/>
      <c r="CK79" s="1279"/>
      <c r="CL79" s="1279"/>
      <c r="CM79" s="1279"/>
      <c r="CN79" s="1279">
        <v>8.6</v>
      </c>
      <c r="CO79" s="1279"/>
      <c r="CP79" s="1279"/>
      <c r="CQ79" s="1279"/>
      <c r="CR79" s="1279"/>
      <c r="CS79" s="1279"/>
      <c r="CT79" s="1279"/>
      <c r="CU79" s="1279"/>
      <c r="CV79" s="1279">
        <v>8.3000000000000007</v>
      </c>
      <c r="CW79" s="1279"/>
      <c r="CX79" s="1279"/>
      <c r="CY79" s="1279"/>
      <c r="CZ79" s="1279"/>
      <c r="DA79" s="1279"/>
      <c r="DB79" s="1279"/>
      <c r="DC79" s="1279"/>
    </row>
    <row r="80" spans="2:107" x14ac:dyDescent="0.15">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1249"/>
    </row>
    <row r="82" spans="2:109" ht="17.25" x14ac:dyDescent="0.15">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x14ac:dyDescent="0.15">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x14ac:dyDescent="0.15">
      <c r="DD84" s="1243"/>
      <c r="DE84" s="1243"/>
    </row>
    <row r="85" spans="2:109" x14ac:dyDescent="0.15">
      <c r="DD85" s="1243"/>
      <c r="DE85" s="1243"/>
    </row>
  </sheetData>
  <sheetProtection algorithmName="SHA-512" hashValue="03nLF5OWgAnfCXuMY1PBOgX0wr3e5mCHt5v75XAim2cpguNvpfivl98bbiU+RAhPoWKZz5CzARkuYeOtYg2WMQ==" saltValue="44Jq3Cut2PNAgOXjUj5nV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513</v>
      </c>
    </row>
  </sheetData>
  <sheetProtection algorithmName="SHA-512" hashValue="iOOnCc5nXQYHzb4SsKFfDqyf+F4g9tE1MXlQ6HBR0I0jQjPx9/iXOa2IYVI92XAruLSyZA7LBKcGN0AvtyV1uw==" saltValue="eypkhZPWLUMc2E5otgGY4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513</v>
      </c>
    </row>
  </sheetData>
  <sheetProtection algorithmName="SHA-512" hashValue="vbB72YxmCjsnfhd14874hvZsXRzuC/VdXN2v4x8c5UoYBFn91Z6Sc8g4JAZPat+JZK6T5lau4TZLtzDvlrwjvQ==" saltValue="D/4dG/+9+KJaGJf0aZHN4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563</v>
      </c>
      <c r="G2" s="148"/>
      <c r="H2" s="149"/>
    </row>
    <row r="3" spans="1:8" x14ac:dyDescent="0.15">
      <c r="A3" s="145" t="s">
        <v>556</v>
      </c>
      <c r="B3" s="150"/>
      <c r="C3" s="151"/>
      <c r="D3" s="152">
        <v>117617</v>
      </c>
      <c r="E3" s="153"/>
      <c r="F3" s="154">
        <v>54110</v>
      </c>
      <c r="G3" s="155"/>
      <c r="H3" s="156"/>
    </row>
    <row r="4" spans="1:8" x14ac:dyDescent="0.15">
      <c r="A4" s="157"/>
      <c r="B4" s="158"/>
      <c r="C4" s="159"/>
      <c r="D4" s="160">
        <v>61899</v>
      </c>
      <c r="E4" s="161"/>
      <c r="F4" s="162">
        <v>30620</v>
      </c>
      <c r="G4" s="163"/>
      <c r="H4" s="164"/>
    </row>
    <row r="5" spans="1:8" x14ac:dyDescent="0.15">
      <c r="A5" s="145" t="s">
        <v>558</v>
      </c>
      <c r="B5" s="150"/>
      <c r="C5" s="151"/>
      <c r="D5" s="152">
        <v>76055</v>
      </c>
      <c r="E5" s="153"/>
      <c r="F5" s="154">
        <v>54684</v>
      </c>
      <c r="G5" s="155"/>
      <c r="H5" s="156"/>
    </row>
    <row r="6" spans="1:8" x14ac:dyDescent="0.15">
      <c r="A6" s="157"/>
      <c r="B6" s="158"/>
      <c r="C6" s="159"/>
      <c r="D6" s="160">
        <v>34118</v>
      </c>
      <c r="E6" s="161"/>
      <c r="F6" s="162">
        <v>32829</v>
      </c>
      <c r="G6" s="163"/>
      <c r="H6" s="164"/>
    </row>
    <row r="7" spans="1:8" x14ac:dyDescent="0.15">
      <c r="A7" s="145" t="s">
        <v>559</v>
      </c>
      <c r="B7" s="150"/>
      <c r="C7" s="151"/>
      <c r="D7" s="152">
        <v>137221</v>
      </c>
      <c r="E7" s="153"/>
      <c r="F7" s="154">
        <v>62383</v>
      </c>
      <c r="G7" s="155"/>
      <c r="H7" s="156"/>
    </row>
    <row r="8" spans="1:8" x14ac:dyDescent="0.15">
      <c r="A8" s="157"/>
      <c r="B8" s="158"/>
      <c r="C8" s="159"/>
      <c r="D8" s="160">
        <v>81061</v>
      </c>
      <c r="E8" s="161"/>
      <c r="F8" s="162">
        <v>35325</v>
      </c>
      <c r="G8" s="163"/>
      <c r="H8" s="164"/>
    </row>
    <row r="9" spans="1:8" x14ac:dyDescent="0.15">
      <c r="A9" s="145" t="s">
        <v>560</v>
      </c>
      <c r="B9" s="150"/>
      <c r="C9" s="151"/>
      <c r="D9" s="152">
        <v>82238</v>
      </c>
      <c r="E9" s="153"/>
      <c r="F9" s="154">
        <v>76347</v>
      </c>
      <c r="G9" s="155"/>
      <c r="H9" s="156"/>
    </row>
    <row r="10" spans="1:8" x14ac:dyDescent="0.15">
      <c r="A10" s="157"/>
      <c r="B10" s="158"/>
      <c r="C10" s="159"/>
      <c r="D10" s="160">
        <v>38106</v>
      </c>
      <c r="E10" s="161"/>
      <c r="F10" s="162">
        <v>41762</v>
      </c>
      <c r="G10" s="163"/>
      <c r="H10" s="164"/>
    </row>
    <row r="11" spans="1:8" x14ac:dyDescent="0.15">
      <c r="A11" s="145" t="s">
        <v>561</v>
      </c>
      <c r="B11" s="150"/>
      <c r="C11" s="151"/>
      <c r="D11" s="152">
        <v>94131</v>
      </c>
      <c r="E11" s="153"/>
      <c r="F11" s="154">
        <v>69604</v>
      </c>
      <c r="G11" s="155"/>
      <c r="H11" s="156"/>
    </row>
    <row r="12" spans="1:8" x14ac:dyDescent="0.15">
      <c r="A12" s="157"/>
      <c r="B12" s="158"/>
      <c r="C12" s="165"/>
      <c r="D12" s="160">
        <v>42161</v>
      </c>
      <c r="E12" s="161"/>
      <c r="F12" s="162">
        <v>36247</v>
      </c>
      <c r="G12" s="163"/>
      <c r="H12" s="164"/>
    </row>
    <row r="13" spans="1:8" x14ac:dyDescent="0.15">
      <c r="A13" s="145"/>
      <c r="B13" s="150"/>
      <c r="C13" s="166"/>
      <c r="D13" s="167">
        <v>101452</v>
      </c>
      <c r="E13" s="168"/>
      <c r="F13" s="169">
        <v>63426</v>
      </c>
      <c r="G13" s="170"/>
      <c r="H13" s="156"/>
    </row>
    <row r="14" spans="1:8" x14ac:dyDescent="0.15">
      <c r="A14" s="157"/>
      <c r="B14" s="158"/>
      <c r="C14" s="159"/>
      <c r="D14" s="160">
        <v>51469</v>
      </c>
      <c r="E14" s="161"/>
      <c r="F14" s="162">
        <v>35357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7.24</v>
      </c>
      <c r="C19" s="171">
        <f>ROUND(VALUE(SUBSTITUTE(実質収支比率等に係る経年分析!G$48,"▲","-")),2)</f>
        <v>8.56</v>
      </c>
      <c r="D19" s="171">
        <f>ROUND(VALUE(SUBSTITUTE(実質収支比率等に係る経年分析!H$48,"▲","-")),2)</f>
        <v>6.88</v>
      </c>
      <c r="E19" s="171">
        <f>ROUND(VALUE(SUBSTITUTE(実質収支比率等に係る経年分析!I$48,"▲","-")),2)</f>
        <v>6.63</v>
      </c>
      <c r="F19" s="171">
        <f>ROUND(VALUE(SUBSTITUTE(実質収支比率等に係る経年分析!J$48,"▲","-")),2)</f>
        <v>9.24</v>
      </c>
    </row>
    <row r="20" spans="1:11" x14ac:dyDescent="0.15">
      <c r="A20" s="171" t="s">
        <v>55</v>
      </c>
      <c r="B20" s="171">
        <f>ROUND(VALUE(SUBSTITUTE(実質収支比率等に係る経年分析!F$47,"▲","-")),2)</f>
        <v>14.46</v>
      </c>
      <c r="C20" s="171">
        <f>ROUND(VALUE(SUBSTITUTE(実質収支比率等に係る経年分析!G$47,"▲","-")),2)</f>
        <v>16.53</v>
      </c>
      <c r="D20" s="171">
        <f>ROUND(VALUE(SUBSTITUTE(実質収支比率等に係る経年分析!H$47,"▲","-")),2)</f>
        <v>16.43</v>
      </c>
      <c r="E20" s="171">
        <f>ROUND(VALUE(SUBSTITUTE(実質収支比率等に係る経年分析!I$47,"▲","-")),2)</f>
        <v>15.86</v>
      </c>
      <c r="F20" s="171">
        <f>ROUND(VALUE(SUBSTITUTE(実質収支比率等に係る経年分析!J$47,"▲","-")),2)</f>
        <v>15.75</v>
      </c>
    </row>
    <row r="21" spans="1:11" x14ac:dyDescent="0.15">
      <c r="A21" s="171" t="s">
        <v>56</v>
      </c>
      <c r="B21" s="171">
        <f>IF(ISNUMBER(VALUE(SUBSTITUTE(実質収支比率等に係る経年分析!F$49,"▲","-"))),ROUND(VALUE(SUBSTITUTE(実質収支比率等に係る経年分析!F$49,"▲","-")),2),NA())</f>
        <v>-5.29</v>
      </c>
      <c r="C21" s="171">
        <f>IF(ISNUMBER(VALUE(SUBSTITUTE(実質収支比率等に係る経年分析!G$49,"▲","-"))),ROUND(VALUE(SUBSTITUTE(実質収支比率等に係る経年分析!G$49,"▲","-")),2),NA())</f>
        <v>6.91</v>
      </c>
      <c r="D21" s="171">
        <f>IF(ISNUMBER(VALUE(SUBSTITUTE(実質収支比率等に係る経年分析!H$49,"▲","-"))),ROUND(VALUE(SUBSTITUTE(実質収支比率等に係る経年分析!H$49,"▲","-")),2),NA())</f>
        <v>-1.69</v>
      </c>
      <c r="E21" s="171">
        <f>IF(ISNUMBER(VALUE(SUBSTITUTE(実質収支比率等に係る経年分析!I$49,"▲","-"))),ROUND(VALUE(SUBSTITUTE(実質収支比率等に係る経年分析!I$49,"▲","-")),2),NA())</f>
        <v>-0.16</v>
      </c>
      <c r="F21" s="171">
        <f>IF(ISNUMBER(VALUE(SUBSTITUTE(実質収支比率等に係る経年分析!J$49,"▲","-"))),ROUND(VALUE(SUBSTITUTE(実質収支比率等に係る経年分析!J$49,"▲","-")),2),NA())</f>
        <v>3.07</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7.0000000000000007E-2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0.61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0.04</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0.02</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バス事業特別会計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0.09</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0.06</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0.05</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0.03</v>
      </c>
    </row>
    <row r="30" spans="1:11" x14ac:dyDescent="0.15">
      <c r="A30" s="172" t="str">
        <f>IF(連結実質赤字比率に係る赤字・黒字の構成分析!C$40="",NA(),連結実質赤字比率に係る赤字・黒字の構成分析!C$40)</f>
        <v>介護事業特別会計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0.15</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0.05</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0.06</v>
      </c>
    </row>
    <row r="31" spans="1:11" x14ac:dyDescent="0.15">
      <c r="A31" s="172" t="str">
        <f>IF(連結実質赤字比率に係る赤字・黒字の構成分析!C$39="",NA(),連結実質赤字比率に係る赤字・黒字の構成分析!C$39)</f>
        <v>国民健康保険診療所事業特別会計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0.14000000000000001</v>
      </c>
    </row>
    <row r="32" spans="1:11" x14ac:dyDescent="0.15">
      <c r="A32" s="172" t="str">
        <f>IF(連結実質赤字比率に係る赤字・黒字の構成分析!C$38="",NA(),連結実質赤字比率に係る赤字・黒字の構成分析!C$38)</f>
        <v>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0.98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0.41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0.28000000000000003</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1.93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0.91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1.66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2.14</v>
      </c>
    </row>
    <row r="34" spans="1:16" x14ac:dyDescent="0.15">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7.5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8.4600000000000009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8.85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7.7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6.39</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7.14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8.4600000000000009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6.81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6.57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9.1999999999999993</v>
      </c>
    </row>
    <row r="36" spans="1:16" x14ac:dyDescent="0.15">
      <c r="A36" s="172" t="str">
        <f>IF(連結実質赤字比率に係る赤字・黒字の構成分析!C$34="",NA(),連結実質赤字比率に係る赤字・黒字の構成分析!C$34)</f>
        <v>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9.61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11.11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11.58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11.77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11.93</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5892</v>
      </c>
      <c r="E42" s="173"/>
      <c r="F42" s="173"/>
      <c r="G42" s="173">
        <f>'実質公債費比率（分子）の構造'!L$52</f>
        <v>5914</v>
      </c>
      <c r="H42" s="173"/>
      <c r="I42" s="173"/>
      <c r="J42" s="173">
        <f>'実質公債費比率（分子）の構造'!M$52</f>
        <v>6155</v>
      </c>
      <c r="K42" s="173"/>
      <c r="L42" s="173"/>
      <c r="M42" s="173">
        <f>'実質公債費比率（分子）の構造'!N$52</f>
        <v>6126</v>
      </c>
      <c r="N42" s="173"/>
      <c r="O42" s="173"/>
      <c r="P42" s="173">
        <f>'実質公債費比率（分子）の構造'!O$52</f>
        <v>6127</v>
      </c>
    </row>
    <row r="43" spans="1:16" x14ac:dyDescent="0.15">
      <c r="A43" s="173" t="s">
        <v>64</v>
      </c>
      <c r="B43" s="173">
        <f>'実質公債費比率（分子）の構造'!K$51</f>
        <v>0</v>
      </c>
      <c r="C43" s="173"/>
      <c r="D43" s="173"/>
      <c r="E43" s="173">
        <f>'実質公債費比率（分子）の構造'!L$51</f>
        <v>0</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49</v>
      </c>
      <c r="C44" s="173"/>
      <c r="D44" s="173"/>
      <c r="E44" s="173">
        <f>'実質公債費比率（分子）の構造'!L$50</f>
        <v>39</v>
      </c>
      <c r="F44" s="173"/>
      <c r="G44" s="173"/>
      <c r="H44" s="173">
        <f>'実質公債費比率（分子）の構造'!M$50</f>
        <v>39</v>
      </c>
      <c r="I44" s="173"/>
      <c r="J44" s="173"/>
      <c r="K44" s="173">
        <f>'実質公債費比率（分子）の構造'!N$50</f>
        <v>38</v>
      </c>
      <c r="L44" s="173"/>
      <c r="M44" s="173"/>
      <c r="N44" s="173">
        <f>'実質公債費比率（分子）の構造'!O$50</f>
        <v>31</v>
      </c>
      <c r="O44" s="173"/>
      <c r="P44" s="173"/>
    </row>
    <row r="45" spans="1:16" x14ac:dyDescent="0.15">
      <c r="A45" s="173" t="s">
        <v>66</v>
      </c>
      <c r="B45" s="173">
        <f>'実質公債費比率（分子）の構造'!K$49</f>
        <v>84</v>
      </c>
      <c r="C45" s="173"/>
      <c r="D45" s="173"/>
      <c r="E45" s="173">
        <f>'実質公債費比率（分子）の構造'!L$49</f>
        <v>86</v>
      </c>
      <c r="F45" s="173"/>
      <c r="G45" s="173"/>
      <c r="H45" s="173">
        <f>'実質公債費比率（分子）の構造'!M$49</f>
        <v>120</v>
      </c>
      <c r="I45" s="173"/>
      <c r="J45" s="173"/>
      <c r="K45" s="173">
        <f>'実質公債費比率（分子）の構造'!N$49</f>
        <v>126</v>
      </c>
      <c r="L45" s="173"/>
      <c r="M45" s="173"/>
      <c r="N45" s="173">
        <f>'実質公債費比率（分子）の構造'!O$49</f>
        <v>125</v>
      </c>
      <c r="O45" s="173"/>
      <c r="P45" s="173"/>
    </row>
    <row r="46" spans="1:16" x14ac:dyDescent="0.15">
      <c r="A46" s="173" t="s">
        <v>67</v>
      </c>
      <c r="B46" s="173">
        <f>'実質公債費比率（分子）の構造'!K$48</f>
        <v>2166</v>
      </c>
      <c r="C46" s="173"/>
      <c r="D46" s="173"/>
      <c r="E46" s="173">
        <f>'実質公債費比率（分子）の構造'!L$48</f>
        <v>2122</v>
      </c>
      <c r="F46" s="173"/>
      <c r="G46" s="173"/>
      <c r="H46" s="173">
        <f>'実質公債費比率（分子）の構造'!M$48</f>
        <v>2077</v>
      </c>
      <c r="I46" s="173"/>
      <c r="J46" s="173"/>
      <c r="K46" s="173">
        <f>'実質公債費比率（分子）の構造'!N$48</f>
        <v>1994</v>
      </c>
      <c r="L46" s="173"/>
      <c r="M46" s="173"/>
      <c r="N46" s="173">
        <f>'実質公債費比率（分子）の構造'!O$48</f>
        <v>1906</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4215</v>
      </c>
      <c r="C49" s="173"/>
      <c r="D49" s="173"/>
      <c r="E49" s="173">
        <f>'実質公債費比率（分子）の構造'!L$45</f>
        <v>4286</v>
      </c>
      <c r="F49" s="173"/>
      <c r="G49" s="173"/>
      <c r="H49" s="173">
        <f>'実質公債費比率（分子）の構造'!M$45</f>
        <v>4662</v>
      </c>
      <c r="I49" s="173"/>
      <c r="J49" s="173"/>
      <c r="K49" s="173">
        <f>'実質公債費比率（分子）の構造'!N$45</f>
        <v>4831</v>
      </c>
      <c r="L49" s="173"/>
      <c r="M49" s="173"/>
      <c r="N49" s="173">
        <f>'実質公債費比率（分子）の構造'!O$45</f>
        <v>5030</v>
      </c>
      <c r="O49" s="173"/>
      <c r="P49" s="173"/>
    </row>
    <row r="50" spans="1:16" x14ac:dyDescent="0.15">
      <c r="A50" s="173" t="s">
        <v>71</v>
      </c>
      <c r="B50" s="173" t="e">
        <f>NA()</f>
        <v>#N/A</v>
      </c>
      <c r="C50" s="173">
        <f>IF(ISNUMBER('実質公債費比率（分子）の構造'!K$53),'実質公債費比率（分子）の構造'!K$53,NA())</f>
        <v>622</v>
      </c>
      <c r="D50" s="173" t="e">
        <f>NA()</f>
        <v>#N/A</v>
      </c>
      <c r="E50" s="173" t="e">
        <f>NA()</f>
        <v>#N/A</v>
      </c>
      <c r="F50" s="173">
        <f>IF(ISNUMBER('実質公債費比率（分子）の構造'!L$53),'実質公債費比率（分子）の構造'!L$53,NA())</f>
        <v>619</v>
      </c>
      <c r="G50" s="173" t="e">
        <f>NA()</f>
        <v>#N/A</v>
      </c>
      <c r="H50" s="173" t="e">
        <f>NA()</f>
        <v>#N/A</v>
      </c>
      <c r="I50" s="173">
        <f>IF(ISNUMBER('実質公債費比率（分子）の構造'!M$53),'実質公債費比率（分子）の構造'!M$53,NA())</f>
        <v>743</v>
      </c>
      <c r="J50" s="173" t="e">
        <f>NA()</f>
        <v>#N/A</v>
      </c>
      <c r="K50" s="173" t="e">
        <f>NA()</f>
        <v>#N/A</v>
      </c>
      <c r="L50" s="173">
        <f>IF(ISNUMBER('実質公債費比率（分子）の構造'!N$53),'実質公債費比率（分子）の構造'!N$53,NA())</f>
        <v>863</v>
      </c>
      <c r="M50" s="173" t="e">
        <f>NA()</f>
        <v>#N/A</v>
      </c>
      <c r="N50" s="173" t="e">
        <f>NA()</f>
        <v>#N/A</v>
      </c>
      <c r="O50" s="173">
        <f>IF(ISNUMBER('実質公債費比率（分子）の構造'!O$53),'実質公債費比率（分子）の構造'!O$53,NA())</f>
        <v>965</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54129</v>
      </c>
      <c r="E56" s="172"/>
      <c r="F56" s="172"/>
      <c r="G56" s="172">
        <f>'将来負担比率（分子）の構造'!J$52</f>
        <v>52338</v>
      </c>
      <c r="H56" s="172"/>
      <c r="I56" s="172"/>
      <c r="J56" s="172">
        <f>'将来負担比率（分子）の構造'!K$52</f>
        <v>50776</v>
      </c>
      <c r="K56" s="172"/>
      <c r="L56" s="172"/>
      <c r="M56" s="172">
        <f>'将来負担比率（分子）の構造'!L$52</f>
        <v>47370</v>
      </c>
      <c r="N56" s="172"/>
      <c r="O56" s="172"/>
      <c r="P56" s="172">
        <f>'将来負担比率（分子）の構造'!M$52</f>
        <v>44676</v>
      </c>
    </row>
    <row r="57" spans="1:16" x14ac:dyDescent="0.15">
      <c r="A57" s="172" t="s">
        <v>42</v>
      </c>
      <c r="B57" s="172"/>
      <c r="C57" s="172"/>
      <c r="D57" s="172">
        <f>'将来負担比率（分子）の構造'!I$51</f>
        <v>1107</v>
      </c>
      <c r="E57" s="172"/>
      <c r="F57" s="172"/>
      <c r="G57" s="172">
        <f>'将来負担比率（分子）の構造'!J$51</f>
        <v>950</v>
      </c>
      <c r="H57" s="172"/>
      <c r="I57" s="172"/>
      <c r="J57" s="172">
        <f>'将来負担比率（分子）の構造'!K$51</f>
        <v>805</v>
      </c>
      <c r="K57" s="172"/>
      <c r="L57" s="172"/>
      <c r="M57" s="172">
        <f>'将来負担比率（分子）の構造'!L$51</f>
        <v>671</v>
      </c>
      <c r="N57" s="172"/>
      <c r="O57" s="172"/>
      <c r="P57" s="172">
        <f>'将来負担比率（分子）の構造'!M$51</f>
        <v>535</v>
      </c>
    </row>
    <row r="58" spans="1:16" x14ac:dyDescent="0.15">
      <c r="A58" s="172" t="s">
        <v>41</v>
      </c>
      <c r="B58" s="172"/>
      <c r="C58" s="172"/>
      <c r="D58" s="172">
        <f>'将来負担比率（分子）の構造'!I$50</f>
        <v>19277</v>
      </c>
      <c r="E58" s="172"/>
      <c r="F58" s="172"/>
      <c r="G58" s="172">
        <f>'将来負担比率（分子）の構造'!J$50</f>
        <v>18991</v>
      </c>
      <c r="H58" s="172"/>
      <c r="I58" s="172"/>
      <c r="J58" s="172">
        <f>'将来負担比率（分子）の構造'!K$50</f>
        <v>20027</v>
      </c>
      <c r="K58" s="172"/>
      <c r="L58" s="172"/>
      <c r="M58" s="172">
        <f>'将来負担比率（分子）の構造'!L$50</f>
        <v>20947</v>
      </c>
      <c r="N58" s="172"/>
      <c r="O58" s="172"/>
      <c r="P58" s="172">
        <f>'将来負担比率（分子）の構造'!M$50</f>
        <v>22010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2211</v>
      </c>
      <c r="C62" s="172"/>
      <c r="D62" s="172"/>
      <c r="E62" s="172">
        <f>'将来負担比率（分子）の構造'!J$45</f>
        <v>2148</v>
      </c>
      <c r="F62" s="172"/>
      <c r="G62" s="172"/>
      <c r="H62" s="172">
        <f>'将来負担比率（分子）の構造'!K$45</f>
        <v>2093</v>
      </c>
      <c r="I62" s="172"/>
      <c r="J62" s="172"/>
      <c r="K62" s="172">
        <f>'将来負担比率（分子）の構造'!L$45</f>
        <v>2069</v>
      </c>
      <c r="L62" s="172"/>
      <c r="M62" s="172"/>
      <c r="N62" s="172">
        <f>'将来負担比率（分子）の構造'!M$45</f>
        <v>1876</v>
      </c>
      <c r="O62" s="172"/>
      <c r="P62" s="172"/>
    </row>
    <row r="63" spans="1:16" x14ac:dyDescent="0.15">
      <c r="A63" s="172" t="s">
        <v>34</v>
      </c>
      <c r="B63" s="172">
        <f>'将来負担比率（分子）の構造'!I$44</f>
        <v>799</v>
      </c>
      <c r="C63" s="172"/>
      <c r="D63" s="172"/>
      <c r="E63" s="172">
        <f>'将来負担比率（分子）の構造'!J$44</f>
        <v>926</v>
      </c>
      <c r="F63" s="172"/>
      <c r="G63" s="172"/>
      <c r="H63" s="172">
        <f>'将来負担比率（分子）の構造'!K$44</f>
        <v>885</v>
      </c>
      <c r="I63" s="172"/>
      <c r="J63" s="172"/>
      <c r="K63" s="172">
        <f>'将来負担比率（分子）の構造'!L$44</f>
        <v>1164</v>
      </c>
      <c r="L63" s="172"/>
      <c r="M63" s="172"/>
      <c r="N63" s="172">
        <f>'将来負担比率（分子）の構造'!M$44</f>
        <v>1093</v>
      </c>
      <c r="O63" s="172"/>
      <c r="P63" s="172"/>
    </row>
    <row r="64" spans="1:16" x14ac:dyDescent="0.15">
      <c r="A64" s="172" t="s">
        <v>33</v>
      </c>
      <c r="B64" s="172">
        <f>'将来負担比率（分子）の構造'!I$43</f>
        <v>18677</v>
      </c>
      <c r="C64" s="172"/>
      <c r="D64" s="172"/>
      <c r="E64" s="172">
        <f>'将来負担比率（分子）の構造'!J$43</f>
        <v>16738</v>
      </c>
      <c r="F64" s="172"/>
      <c r="G64" s="172"/>
      <c r="H64" s="172">
        <f>'将来負担比率（分子）の構造'!K$43</f>
        <v>16693</v>
      </c>
      <c r="I64" s="172"/>
      <c r="J64" s="172"/>
      <c r="K64" s="172">
        <f>'将来負担比率（分子）の構造'!L$43</f>
        <v>16050</v>
      </c>
      <c r="L64" s="172"/>
      <c r="M64" s="172"/>
      <c r="N64" s="172">
        <f>'将来負担比率（分子）の構造'!M$43</f>
        <v>14176</v>
      </c>
      <c r="O64" s="172"/>
      <c r="P64" s="172"/>
    </row>
    <row r="65" spans="1:16" x14ac:dyDescent="0.15">
      <c r="A65" s="172" t="s">
        <v>32</v>
      </c>
      <c r="B65" s="172">
        <f>'将来負担比率（分子）の構造'!I$42</f>
        <v>161</v>
      </c>
      <c r="C65" s="172"/>
      <c r="D65" s="172"/>
      <c r="E65" s="172">
        <f>'将来負担比率（分子）の構造'!J$42</f>
        <v>128</v>
      </c>
      <c r="F65" s="172"/>
      <c r="G65" s="172"/>
      <c r="H65" s="172">
        <f>'将来負担比率（分子）の構造'!K$42</f>
        <v>94</v>
      </c>
      <c r="I65" s="172"/>
      <c r="J65" s="172"/>
      <c r="K65" s="172">
        <f>'将来負担比率（分子）の構造'!L$42</f>
        <v>60</v>
      </c>
      <c r="L65" s="172"/>
      <c r="M65" s="172"/>
      <c r="N65" s="172">
        <f>'将来負担比率（分子）の構造'!M$42</f>
        <v>33</v>
      </c>
      <c r="O65" s="172"/>
      <c r="P65" s="172"/>
    </row>
    <row r="66" spans="1:16" x14ac:dyDescent="0.15">
      <c r="A66" s="172" t="s">
        <v>31</v>
      </c>
      <c r="B66" s="172">
        <f>'将来負担比率（分子）の構造'!I$41</f>
        <v>44758</v>
      </c>
      <c r="C66" s="172"/>
      <c r="D66" s="172"/>
      <c r="E66" s="172">
        <f>'将来負担比率（分子）の構造'!J$41</f>
        <v>43493</v>
      </c>
      <c r="F66" s="172"/>
      <c r="G66" s="172"/>
      <c r="H66" s="172">
        <f>'将来負担比率（分子）の構造'!K$41</f>
        <v>43810</v>
      </c>
      <c r="I66" s="172"/>
      <c r="J66" s="172"/>
      <c r="K66" s="172">
        <f>'将来負担比率（分子）の構造'!L$41</f>
        <v>42559</v>
      </c>
      <c r="L66" s="172"/>
      <c r="M66" s="172"/>
      <c r="N66" s="172">
        <f>'将来負担比率（分子）の構造'!M$41</f>
        <v>41004</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3472</v>
      </c>
      <c r="C72" s="176">
        <f>基金残高に係る経年分析!G55</f>
        <v>3448</v>
      </c>
      <c r="D72" s="176">
        <f>基金残高に係る経年分析!H55</f>
        <v>3514</v>
      </c>
    </row>
    <row r="73" spans="1:16" x14ac:dyDescent="0.15">
      <c r="A73" s="175" t="s">
        <v>78</v>
      </c>
      <c r="B73" s="176">
        <f>基金残高に係る経年分析!F56</f>
        <v>6060</v>
      </c>
      <c r="C73" s="176">
        <f>基金残高に係る経年分析!G56</f>
        <v>6077</v>
      </c>
      <c r="D73" s="176">
        <f>基金残高に係る経年分析!H56</f>
        <v>6293</v>
      </c>
    </row>
    <row r="74" spans="1:16" x14ac:dyDescent="0.15">
      <c r="A74" s="175" t="s">
        <v>79</v>
      </c>
      <c r="B74" s="176">
        <f>基金残高に係る経年分析!F57</f>
        <v>13398</v>
      </c>
      <c r="C74" s="176">
        <f>基金残高に係る経年分析!G57</f>
        <v>14385</v>
      </c>
      <c r="D74" s="176">
        <f>基金残高に係る経年分析!H57</f>
        <v>15295</v>
      </c>
    </row>
  </sheetData>
  <sheetProtection algorithmName="SHA-512" hashValue="ttjMPF0fGFCS+JceTRyR+DIcitHAkOc/fYTiTrCPrOGYDVFhsnxVCMSg1ot1ppSNdQHR/QfvDmYJi6sK/rX8ig==" saltValue="GJB5k8ZpgWusiRmG7/OR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222</v>
      </c>
      <c r="DI1" s="607"/>
      <c r="DJ1" s="607"/>
      <c r="DK1" s="607"/>
      <c r="DL1" s="607"/>
      <c r="DM1" s="607"/>
      <c r="DN1" s="608"/>
      <c r="DO1" s="212"/>
      <c r="DP1" s="606" t="s">
        <v>223</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15">
      <c r="B2" s="213" t="s">
        <v>224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9" t="s">
        <v>225</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226</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227</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15">
      <c r="B4" s="609" t="s">
        <v>1</v>
      </c>
      <c r="C4" s="610"/>
      <c r="D4" s="610"/>
      <c r="E4" s="610"/>
      <c r="F4" s="610"/>
      <c r="G4" s="610"/>
      <c r="H4" s="610"/>
      <c r="I4" s="610"/>
      <c r="J4" s="610"/>
      <c r="K4" s="610"/>
      <c r="L4" s="610"/>
      <c r="M4" s="610"/>
      <c r="N4" s="610"/>
      <c r="O4" s="610"/>
      <c r="P4" s="610"/>
      <c r="Q4" s="611"/>
      <c r="R4" s="609" t="s">
        <v>228</v>
      </c>
      <c r="S4" s="610"/>
      <c r="T4" s="610"/>
      <c r="U4" s="610"/>
      <c r="V4" s="610"/>
      <c r="W4" s="610"/>
      <c r="X4" s="610"/>
      <c r="Y4" s="611"/>
      <c r="Z4" s="609" t="s">
        <v>229</v>
      </c>
      <c r="AA4" s="610"/>
      <c r="AB4" s="610"/>
      <c r="AC4" s="611"/>
      <c r="AD4" s="609" t="s">
        <v>230</v>
      </c>
      <c r="AE4" s="610"/>
      <c r="AF4" s="610"/>
      <c r="AG4" s="610"/>
      <c r="AH4" s="610"/>
      <c r="AI4" s="610"/>
      <c r="AJ4" s="610"/>
      <c r="AK4" s="611"/>
      <c r="AL4" s="609" t="s">
        <v>229</v>
      </c>
      <c r="AM4" s="610"/>
      <c r="AN4" s="610"/>
      <c r="AO4" s="611"/>
      <c r="AP4" s="615" t="s">
        <v>231</v>
      </c>
      <c r="AQ4" s="615"/>
      <c r="AR4" s="615"/>
      <c r="AS4" s="615"/>
      <c r="AT4" s="615"/>
      <c r="AU4" s="615"/>
      <c r="AV4" s="615"/>
      <c r="AW4" s="615"/>
      <c r="AX4" s="615"/>
      <c r="AY4" s="615"/>
      <c r="AZ4" s="615"/>
      <c r="BA4" s="615"/>
      <c r="BB4" s="615"/>
      <c r="BC4" s="615"/>
      <c r="BD4" s="615"/>
      <c r="BE4" s="615"/>
      <c r="BF4" s="615"/>
      <c r="BG4" s="615" t="s">
        <v>232</v>
      </c>
      <c r="BH4" s="615"/>
      <c r="BI4" s="615"/>
      <c r="BJ4" s="615"/>
      <c r="BK4" s="615"/>
      <c r="BL4" s="615"/>
      <c r="BM4" s="615"/>
      <c r="BN4" s="615"/>
      <c r="BO4" s="615" t="s">
        <v>229</v>
      </c>
      <c r="BP4" s="615"/>
      <c r="BQ4" s="615"/>
      <c r="BR4" s="615"/>
      <c r="BS4" s="615" t="s">
        <v>233</v>
      </c>
      <c r="BT4" s="615"/>
      <c r="BU4" s="615"/>
      <c r="BV4" s="615"/>
      <c r="BW4" s="615"/>
      <c r="BX4" s="615"/>
      <c r="BY4" s="615"/>
      <c r="BZ4" s="615"/>
      <c r="CA4" s="615"/>
      <c r="CB4" s="615"/>
      <c r="CD4" s="612" t="s">
        <v>234</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362" customFormat="1" ht="11.25" customHeight="1" x14ac:dyDescent="0.15">
      <c r="B5" s="616" t="s">
        <v>235</v>
      </c>
      <c r="C5" s="617"/>
      <c r="D5" s="617"/>
      <c r="E5" s="617"/>
      <c r="F5" s="617"/>
      <c r="G5" s="617"/>
      <c r="H5" s="617"/>
      <c r="I5" s="617"/>
      <c r="J5" s="617"/>
      <c r="K5" s="617"/>
      <c r="L5" s="617"/>
      <c r="M5" s="617"/>
      <c r="N5" s="617"/>
      <c r="O5" s="617"/>
      <c r="P5" s="617"/>
      <c r="Q5" s="618"/>
      <c r="R5" s="619">
        <v>6536619</v>
      </c>
      <c r="S5" s="620"/>
      <c r="T5" s="620"/>
      <c r="U5" s="620"/>
      <c r="V5" s="620"/>
      <c r="W5" s="620"/>
      <c r="X5" s="620"/>
      <c r="Y5" s="621"/>
      <c r="Z5" s="622">
        <v>16.8</v>
      </c>
      <c r="AA5" s="622"/>
      <c r="AB5" s="622"/>
      <c r="AC5" s="622"/>
      <c r="AD5" s="623">
        <v>6536619</v>
      </c>
      <c r="AE5" s="623"/>
      <c r="AF5" s="623"/>
      <c r="AG5" s="623"/>
      <c r="AH5" s="623"/>
      <c r="AI5" s="623"/>
      <c r="AJ5" s="623"/>
      <c r="AK5" s="623"/>
      <c r="AL5" s="624">
        <v>29.9</v>
      </c>
      <c r="AM5" s="625"/>
      <c r="AN5" s="625"/>
      <c r="AO5" s="626"/>
      <c r="AP5" s="616" t="s">
        <v>236</v>
      </c>
      <c r="AQ5" s="617"/>
      <c r="AR5" s="617"/>
      <c r="AS5" s="617"/>
      <c r="AT5" s="617"/>
      <c r="AU5" s="617"/>
      <c r="AV5" s="617"/>
      <c r="AW5" s="617"/>
      <c r="AX5" s="617"/>
      <c r="AY5" s="617"/>
      <c r="AZ5" s="617"/>
      <c r="BA5" s="617"/>
      <c r="BB5" s="617"/>
      <c r="BC5" s="617"/>
      <c r="BD5" s="617"/>
      <c r="BE5" s="617"/>
      <c r="BF5" s="618"/>
      <c r="BG5" s="630">
        <v>6530164</v>
      </c>
      <c r="BH5" s="631"/>
      <c r="BI5" s="631"/>
      <c r="BJ5" s="631"/>
      <c r="BK5" s="631"/>
      <c r="BL5" s="631"/>
      <c r="BM5" s="631"/>
      <c r="BN5" s="632"/>
      <c r="BO5" s="633">
        <v>99.9</v>
      </c>
      <c r="BP5" s="633"/>
      <c r="BQ5" s="633"/>
      <c r="BR5" s="633"/>
      <c r="BS5" s="634">
        <v>165729</v>
      </c>
      <c r="BT5" s="634"/>
      <c r="BU5" s="634"/>
      <c r="BV5" s="634"/>
      <c r="BW5" s="634"/>
      <c r="BX5" s="634"/>
      <c r="BY5" s="634"/>
      <c r="BZ5" s="634"/>
      <c r="CA5" s="634"/>
      <c r="CB5" s="638"/>
      <c r="CD5" s="612" t="s">
        <v>231</v>
      </c>
      <c r="CE5" s="613"/>
      <c r="CF5" s="613"/>
      <c r="CG5" s="613"/>
      <c r="CH5" s="613"/>
      <c r="CI5" s="613"/>
      <c r="CJ5" s="613"/>
      <c r="CK5" s="613"/>
      <c r="CL5" s="613"/>
      <c r="CM5" s="613"/>
      <c r="CN5" s="613"/>
      <c r="CO5" s="613"/>
      <c r="CP5" s="613"/>
      <c r="CQ5" s="614"/>
      <c r="CR5" s="612" t="s">
        <v>237</v>
      </c>
      <c r="CS5" s="613"/>
      <c r="CT5" s="613"/>
      <c r="CU5" s="613"/>
      <c r="CV5" s="613"/>
      <c r="CW5" s="613"/>
      <c r="CX5" s="613"/>
      <c r="CY5" s="614"/>
      <c r="CZ5" s="612" t="s">
        <v>229</v>
      </c>
      <c r="DA5" s="613"/>
      <c r="DB5" s="613"/>
      <c r="DC5" s="614"/>
      <c r="DD5" s="612" t="s">
        <v>238</v>
      </c>
      <c r="DE5" s="613"/>
      <c r="DF5" s="613"/>
      <c r="DG5" s="613"/>
      <c r="DH5" s="613"/>
      <c r="DI5" s="613"/>
      <c r="DJ5" s="613"/>
      <c r="DK5" s="613"/>
      <c r="DL5" s="613"/>
      <c r="DM5" s="613"/>
      <c r="DN5" s="613"/>
      <c r="DO5" s="613"/>
      <c r="DP5" s="614"/>
      <c r="DQ5" s="612" t="s">
        <v>239</v>
      </c>
      <c r="DR5" s="613"/>
      <c r="DS5" s="613"/>
      <c r="DT5" s="613"/>
      <c r="DU5" s="613"/>
      <c r="DV5" s="613"/>
      <c r="DW5" s="613"/>
      <c r="DX5" s="613"/>
      <c r="DY5" s="613"/>
      <c r="DZ5" s="613"/>
      <c r="EA5" s="613"/>
      <c r="EB5" s="613"/>
      <c r="EC5" s="614"/>
    </row>
    <row r="6" spans="2:143" ht="11.25" customHeight="1" x14ac:dyDescent="0.15">
      <c r="B6" s="627" t="s">
        <v>240</v>
      </c>
      <c r="C6" s="628"/>
      <c r="D6" s="628"/>
      <c r="E6" s="628"/>
      <c r="F6" s="628"/>
      <c r="G6" s="628"/>
      <c r="H6" s="628"/>
      <c r="I6" s="628"/>
      <c r="J6" s="628"/>
      <c r="K6" s="628"/>
      <c r="L6" s="628"/>
      <c r="M6" s="628"/>
      <c r="N6" s="628"/>
      <c r="O6" s="628"/>
      <c r="P6" s="628"/>
      <c r="Q6" s="629"/>
      <c r="R6" s="630">
        <v>417937</v>
      </c>
      <c r="S6" s="631"/>
      <c r="T6" s="631"/>
      <c r="U6" s="631"/>
      <c r="V6" s="631"/>
      <c r="W6" s="631"/>
      <c r="X6" s="631"/>
      <c r="Y6" s="632"/>
      <c r="Z6" s="633">
        <v>1.1000000000000001</v>
      </c>
      <c r="AA6" s="633"/>
      <c r="AB6" s="633"/>
      <c r="AC6" s="633"/>
      <c r="AD6" s="634">
        <v>417937</v>
      </c>
      <c r="AE6" s="634"/>
      <c r="AF6" s="634"/>
      <c r="AG6" s="634"/>
      <c r="AH6" s="634"/>
      <c r="AI6" s="634"/>
      <c r="AJ6" s="634"/>
      <c r="AK6" s="634"/>
      <c r="AL6" s="635">
        <v>1.9</v>
      </c>
      <c r="AM6" s="636"/>
      <c r="AN6" s="636"/>
      <c r="AO6" s="637"/>
      <c r="AP6" s="627" t="s">
        <v>241</v>
      </c>
      <c r="AQ6" s="628"/>
      <c r="AR6" s="628"/>
      <c r="AS6" s="628"/>
      <c r="AT6" s="628"/>
      <c r="AU6" s="628"/>
      <c r="AV6" s="628"/>
      <c r="AW6" s="628"/>
      <c r="AX6" s="628"/>
      <c r="AY6" s="628"/>
      <c r="AZ6" s="628"/>
      <c r="BA6" s="628"/>
      <c r="BB6" s="628"/>
      <c r="BC6" s="628"/>
      <c r="BD6" s="628"/>
      <c r="BE6" s="628"/>
      <c r="BF6" s="629"/>
      <c r="BG6" s="630">
        <v>6530164</v>
      </c>
      <c r="BH6" s="631"/>
      <c r="BI6" s="631"/>
      <c r="BJ6" s="631"/>
      <c r="BK6" s="631"/>
      <c r="BL6" s="631"/>
      <c r="BM6" s="631"/>
      <c r="BN6" s="632"/>
      <c r="BO6" s="633">
        <v>99.9</v>
      </c>
      <c r="BP6" s="633"/>
      <c r="BQ6" s="633"/>
      <c r="BR6" s="633"/>
      <c r="BS6" s="634">
        <v>165729</v>
      </c>
      <c r="BT6" s="634"/>
      <c r="BU6" s="634"/>
      <c r="BV6" s="634"/>
      <c r="BW6" s="634"/>
      <c r="BX6" s="634"/>
      <c r="BY6" s="634"/>
      <c r="BZ6" s="634"/>
      <c r="CA6" s="634"/>
      <c r="CB6" s="638"/>
      <c r="CD6" s="641" t="s">
        <v>242</v>
      </c>
      <c r="CE6" s="642"/>
      <c r="CF6" s="642"/>
      <c r="CG6" s="642"/>
      <c r="CH6" s="642"/>
      <c r="CI6" s="642"/>
      <c r="CJ6" s="642"/>
      <c r="CK6" s="642"/>
      <c r="CL6" s="642"/>
      <c r="CM6" s="642"/>
      <c r="CN6" s="642"/>
      <c r="CO6" s="642"/>
      <c r="CP6" s="642"/>
      <c r="CQ6" s="643"/>
      <c r="CR6" s="630">
        <v>204488</v>
      </c>
      <c r="CS6" s="631"/>
      <c r="CT6" s="631"/>
      <c r="CU6" s="631"/>
      <c r="CV6" s="631"/>
      <c r="CW6" s="631"/>
      <c r="CX6" s="631"/>
      <c r="CY6" s="632"/>
      <c r="CZ6" s="624">
        <v>0.6</v>
      </c>
      <c r="DA6" s="625"/>
      <c r="DB6" s="625"/>
      <c r="DC6" s="644"/>
      <c r="DD6" s="639" t="s">
        <v>130</v>
      </c>
      <c r="DE6" s="631"/>
      <c r="DF6" s="631"/>
      <c r="DG6" s="631"/>
      <c r="DH6" s="631"/>
      <c r="DI6" s="631"/>
      <c r="DJ6" s="631"/>
      <c r="DK6" s="631"/>
      <c r="DL6" s="631"/>
      <c r="DM6" s="631"/>
      <c r="DN6" s="631"/>
      <c r="DO6" s="631"/>
      <c r="DP6" s="632"/>
      <c r="DQ6" s="639">
        <v>204041</v>
      </c>
      <c r="DR6" s="631"/>
      <c r="DS6" s="631"/>
      <c r="DT6" s="631"/>
      <c r="DU6" s="631"/>
      <c r="DV6" s="631"/>
      <c r="DW6" s="631"/>
      <c r="DX6" s="631"/>
      <c r="DY6" s="631"/>
      <c r="DZ6" s="631"/>
      <c r="EA6" s="631"/>
      <c r="EB6" s="631"/>
      <c r="EC6" s="640"/>
    </row>
    <row r="7" spans="2:143" ht="11.25" customHeight="1" x14ac:dyDescent="0.15">
      <c r="B7" s="627" t="s">
        <v>243</v>
      </c>
      <c r="C7" s="628"/>
      <c r="D7" s="628"/>
      <c r="E7" s="628"/>
      <c r="F7" s="628"/>
      <c r="G7" s="628"/>
      <c r="H7" s="628"/>
      <c r="I7" s="628"/>
      <c r="J7" s="628"/>
      <c r="K7" s="628"/>
      <c r="L7" s="628"/>
      <c r="M7" s="628"/>
      <c r="N7" s="628"/>
      <c r="O7" s="628"/>
      <c r="P7" s="628"/>
      <c r="Q7" s="629"/>
      <c r="R7" s="630">
        <v>4877</v>
      </c>
      <c r="S7" s="631"/>
      <c r="T7" s="631"/>
      <c r="U7" s="631"/>
      <c r="V7" s="631"/>
      <c r="W7" s="631"/>
      <c r="X7" s="631"/>
      <c r="Y7" s="632"/>
      <c r="Z7" s="633">
        <v>0</v>
      </c>
      <c r="AA7" s="633"/>
      <c r="AB7" s="633"/>
      <c r="AC7" s="633"/>
      <c r="AD7" s="634">
        <v>4877</v>
      </c>
      <c r="AE7" s="634"/>
      <c r="AF7" s="634"/>
      <c r="AG7" s="634"/>
      <c r="AH7" s="634"/>
      <c r="AI7" s="634"/>
      <c r="AJ7" s="634"/>
      <c r="AK7" s="634"/>
      <c r="AL7" s="635">
        <v>0</v>
      </c>
      <c r="AM7" s="636"/>
      <c r="AN7" s="636"/>
      <c r="AO7" s="637"/>
      <c r="AP7" s="627" t="s">
        <v>244</v>
      </c>
      <c r="AQ7" s="628"/>
      <c r="AR7" s="628"/>
      <c r="AS7" s="628"/>
      <c r="AT7" s="628"/>
      <c r="AU7" s="628"/>
      <c r="AV7" s="628"/>
      <c r="AW7" s="628"/>
      <c r="AX7" s="628"/>
      <c r="AY7" s="628"/>
      <c r="AZ7" s="628"/>
      <c r="BA7" s="628"/>
      <c r="BB7" s="628"/>
      <c r="BC7" s="628"/>
      <c r="BD7" s="628"/>
      <c r="BE7" s="628"/>
      <c r="BF7" s="629"/>
      <c r="BG7" s="630">
        <v>2571293</v>
      </c>
      <c r="BH7" s="631"/>
      <c r="BI7" s="631"/>
      <c r="BJ7" s="631"/>
      <c r="BK7" s="631"/>
      <c r="BL7" s="631"/>
      <c r="BM7" s="631"/>
      <c r="BN7" s="632"/>
      <c r="BO7" s="633">
        <v>39.299999999999997</v>
      </c>
      <c r="BP7" s="633"/>
      <c r="BQ7" s="633"/>
      <c r="BR7" s="633"/>
      <c r="BS7" s="634">
        <v>43625</v>
      </c>
      <c r="BT7" s="634"/>
      <c r="BU7" s="634"/>
      <c r="BV7" s="634"/>
      <c r="BW7" s="634"/>
      <c r="BX7" s="634"/>
      <c r="BY7" s="634"/>
      <c r="BZ7" s="634"/>
      <c r="CA7" s="634"/>
      <c r="CB7" s="638"/>
      <c r="CD7" s="645" t="s">
        <v>245</v>
      </c>
      <c r="CE7" s="646"/>
      <c r="CF7" s="646"/>
      <c r="CG7" s="646"/>
      <c r="CH7" s="646"/>
      <c r="CI7" s="646"/>
      <c r="CJ7" s="646"/>
      <c r="CK7" s="646"/>
      <c r="CL7" s="646"/>
      <c r="CM7" s="646"/>
      <c r="CN7" s="646"/>
      <c r="CO7" s="646"/>
      <c r="CP7" s="646"/>
      <c r="CQ7" s="647"/>
      <c r="CR7" s="630">
        <v>5078944</v>
      </c>
      <c r="CS7" s="631"/>
      <c r="CT7" s="631"/>
      <c r="CU7" s="631"/>
      <c r="CV7" s="631"/>
      <c r="CW7" s="631"/>
      <c r="CX7" s="631"/>
      <c r="CY7" s="632"/>
      <c r="CZ7" s="633">
        <v>13.8</v>
      </c>
      <c r="DA7" s="633"/>
      <c r="DB7" s="633"/>
      <c r="DC7" s="633"/>
      <c r="DD7" s="639">
        <v>109889</v>
      </c>
      <c r="DE7" s="631"/>
      <c r="DF7" s="631"/>
      <c r="DG7" s="631"/>
      <c r="DH7" s="631"/>
      <c r="DI7" s="631"/>
      <c r="DJ7" s="631"/>
      <c r="DK7" s="631"/>
      <c r="DL7" s="631"/>
      <c r="DM7" s="631"/>
      <c r="DN7" s="631"/>
      <c r="DO7" s="631"/>
      <c r="DP7" s="632"/>
      <c r="DQ7" s="639">
        <v>4270701</v>
      </c>
      <c r="DR7" s="631"/>
      <c r="DS7" s="631"/>
      <c r="DT7" s="631"/>
      <c r="DU7" s="631"/>
      <c r="DV7" s="631"/>
      <c r="DW7" s="631"/>
      <c r="DX7" s="631"/>
      <c r="DY7" s="631"/>
      <c r="DZ7" s="631"/>
      <c r="EA7" s="631"/>
      <c r="EB7" s="631"/>
      <c r="EC7" s="640"/>
    </row>
    <row r="8" spans="2:143" ht="11.25" customHeight="1" x14ac:dyDescent="0.15">
      <c r="B8" s="627" t="s">
        <v>246</v>
      </c>
      <c r="C8" s="628"/>
      <c r="D8" s="628"/>
      <c r="E8" s="628"/>
      <c r="F8" s="628"/>
      <c r="G8" s="628"/>
      <c r="H8" s="628"/>
      <c r="I8" s="628"/>
      <c r="J8" s="628"/>
      <c r="K8" s="628"/>
      <c r="L8" s="628"/>
      <c r="M8" s="628"/>
      <c r="N8" s="628"/>
      <c r="O8" s="628"/>
      <c r="P8" s="628"/>
      <c r="Q8" s="629"/>
      <c r="R8" s="630">
        <v>38893</v>
      </c>
      <c r="S8" s="631"/>
      <c r="T8" s="631"/>
      <c r="U8" s="631"/>
      <c r="V8" s="631"/>
      <c r="W8" s="631"/>
      <c r="X8" s="631"/>
      <c r="Y8" s="632"/>
      <c r="Z8" s="633">
        <v>0.1</v>
      </c>
      <c r="AA8" s="633"/>
      <c r="AB8" s="633"/>
      <c r="AC8" s="633"/>
      <c r="AD8" s="634">
        <v>38893</v>
      </c>
      <c r="AE8" s="634"/>
      <c r="AF8" s="634"/>
      <c r="AG8" s="634"/>
      <c r="AH8" s="634"/>
      <c r="AI8" s="634"/>
      <c r="AJ8" s="634"/>
      <c r="AK8" s="634"/>
      <c r="AL8" s="635">
        <v>0.2</v>
      </c>
      <c r="AM8" s="636"/>
      <c r="AN8" s="636"/>
      <c r="AO8" s="637"/>
      <c r="AP8" s="627" t="s">
        <v>247</v>
      </c>
      <c r="AQ8" s="628"/>
      <c r="AR8" s="628"/>
      <c r="AS8" s="628"/>
      <c r="AT8" s="628"/>
      <c r="AU8" s="628"/>
      <c r="AV8" s="628"/>
      <c r="AW8" s="628"/>
      <c r="AX8" s="628"/>
      <c r="AY8" s="628"/>
      <c r="AZ8" s="628"/>
      <c r="BA8" s="628"/>
      <c r="BB8" s="628"/>
      <c r="BC8" s="628"/>
      <c r="BD8" s="628"/>
      <c r="BE8" s="628"/>
      <c r="BF8" s="629"/>
      <c r="BG8" s="630">
        <v>98008</v>
      </c>
      <c r="BH8" s="631"/>
      <c r="BI8" s="631"/>
      <c r="BJ8" s="631"/>
      <c r="BK8" s="631"/>
      <c r="BL8" s="631"/>
      <c r="BM8" s="631"/>
      <c r="BN8" s="632"/>
      <c r="BO8" s="633">
        <v>1.5</v>
      </c>
      <c r="BP8" s="633"/>
      <c r="BQ8" s="633"/>
      <c r="BR8" s="633"/>
      <c r="BS8" s="634" t="s">
        <v>130</v>
      </c>
      <c r="BT8" s="634"/>
      <c r="BU8" s="634"/>
      <c r="BV8" s="634"/>
      <c r="BW8" s="634"/>
      <c r="BX8" s="634"/>
      <c r="BY8" s="634"/>
      <c r="BZ8" s="634"/>
      <c r="CA8" s="634"/>
      <c r="CB8" s="638"/>
      <c r="CD8" s="645" t="s">
        <v>248</v>
      </c>
      <c r="CE8" s="646"/>
      <c r="CF8" s="646"/>
      <c r="CG8" s="646"/>
      <c r="CH8" s="646"/>
      <c r="CI8" s="646"/>
      <c r="CJ8" s="646"/>
      <c r="CK8" s="646"/>
      <c r="CL8" s="646"/>
      <c r="CM8" s="646"/>
      <c r="CN8" s="646"/>
      <c r="CO8" s="646"/>
      <c r="CP8" s="646"/>
      <c r="CQ8" s="647"/>
      <c r="CR8" s="630">
        <v>8850855</v>
      </c>
      <c r="CS8" s="631"/>
      <c r="CT8" s="631"/>
      <c r="CU8" s="631"/>
      <c r="CV8" s="631"/>
      <c r="CW8" s="631"/>
      <c r="CX8" s="631"/>
      <c r="CY8" s="632"/>
      <c r="CZ8" s="633">
        <v>24.1</v>
      </c>
      <c r="DA8" s="633"/>
      <c r="DB8" s="633"/>
      <c r="DC8" s="633"/>
      <c r="DD8" s="639">
        <v>107116</v>
      </c>
      <c r="DE8" s="631"/>
      <c r="DF8" s="631"/>
      <c r="DG8" s="631"/>
      <c r="DH8" s="631"/>
      <c r="DI8" s="631"/>
      <c r="DJ8" s="631"/>
      <c r="DK8" s="631"/>
      <c r="DL8" s="631"/>
      <c r="DM8" s="631"/>
      <c r="DN8" s="631"/>
      <c r="DO8" s="631"/>
      <c r="DP8" s="632"/>
      <c r="DQ8" s="639">
        <v>4921295</v>
      </c>
      <c r="DR8" s="631"/>
      <c r="DS8" s="631"/>
      <c r="DT8" s="631"/>
      <c r="DU8" s="631"/>
      <c r="DV8" s="631"/>
      <c r="DW8" s="631"/>
      <c r="DX8" s="631"/>
      <c r="DY8" s="631"/>
      <c r="DZ8" s="631"/>
      <c r="EA8" s="631"/>
      <c r="EB8" s="631"/>
      <c r="EC8" s="640"/>
    </row>
    <row r="9" spans="2:143" ht="11.25" customHeight="1" x14ac:dyDescent="0.15">
      <c r="B9" s="627" t="s">
        <v>249</v>
      </c>
      <c r="C9" s="628"/>
      <c r="D9" s="628"/>
      <c r="E9" s="628"/>
      <c r="F9" s="628"/>
      <c r="G9" s="628"/>
      <c r="H9" s="628"/>
      <c r="I9" s="628"/>
      <c r="J9" s="628"/>
      <c r="K9" s="628"/>
      <c r="L9" s="628"/>
      <c r="M9" s="628"/>
      <c r="N9" s="628"/>
      <c r="O9" s="628"/>
      <c r="P9" s="628"/>
      <c r="Q9" s="629"/>
      <c r="R9" s="630">
        <v>42650</v>
      </c>
      <c r="S9" s="631"/>
      <c r="T9" s="631"/>
      <c r="U9" s="631"/>
      <c r="V9" s="631"/>
      <c r="W9" s="631"/>
      <c r="X9" s="631"/>
      <c r="Y9" s="632"/>
      <c r="Z9" s="633">
        <v>0.1</v>
      </c>
      <c r="AA9" s="633"/>
      <c r="AB9" s="633"/>
      <c r="AC9" s="633"/>
      <c r="AD9" s="634">
        <v>42650</v>
      </c>
      <c r="AE9" s="634"/>
      <c r="AF9" s="634"/>
      <c r="AG9" s="634"/>
      <c r="AH9" s="634"/>
      <c r="AI9" s="634"/>
      <c r="AJ9" s="634"/>
      <c r="AK9" s="634"/>
      <c r="AL9" s="635">
        <v>0.2</v>
      </c>
      <c r="AM9" s="636"/>
      <c r="AN9" s="636"/>
      <c r="AO9" s="637"/>
      <c r="AP9" s="627" t="s">
        <v>250</v>
      </c>
      <c r="AQ9" s="628"/>
      <c r="AR9" s="628"/>
      <c r="AS9" s="628"/>
      <c r="AT9" s="628"/>
      <c r="AU9" s="628"/>
      <c r="AV9" s="628"/>
      <c r="AW9" s="628"/>
      <c r="AX9" s="628"/>
      <c r="AY9" s="628"/>
      <c r="AZ9" s="628"/>
      <c r="BA9" s="628"/>
      <c r="BB9" s="628"/>
      <c r="BC9" s="628"/>
      <c r="BD9" s="628"/>
      <c r="BE9" s="628"/>
      <c r="BF9" s="629"/>
      <c r="BG9" s="630">
        <v>2102146</v>
      </c>
      <c r="BH9" s="631"/>
      <c r="BI9" s="631"/>
      <c r="BJ9" s="631"/>
      <c r="BK9" s="631"/>
      <c r="BL9" s="631"/>
      <c r="BM9" s="631"/>
      <c r="BN9" s="632"/>
      <c r="BO9" s="633">
        <v>32.200000000000003</v>
      </c>
      <c r="BP9" s="633"/>
      <c r="BQ9" s="633"/>
      <c r="BR9" s="633"/>
      <c r="BS9" s="634" t="s">
        <v>130</v>
      </c>
      <c r="BT9" s="634"/>
      <c r="BU9" s="634"/>
      <c r="BV9" s="634"/>
      <c r="BW9" s="634"/>
      <c r="BX9" s="634"/>
      <c r="BY9" s="634"/>
      <c r="BZ9" s="634"/>
      <c r="CA9" s="634"/>
      <c r="CB9" s="638"/>
      <c r="CD9" s="645" t="s">
        <v>251</v>
      </c>
      <c r="CE9" s="646"/>
      <c r="CF9" s="646"/>
      <c r="CG9" s="646"/>
      <c r="CH9" s="646"/>
      <c r="CI9" s="646"/>
      <c r="CJ9" s="646"/>
      <c r="CK9" s="646"/>
      <c r="CL9" s="646"/>
      <c r="CM9" s="646"/>
      <c r="CN9" s="646"/>
      <c r="CO9" s="646"/>
      <c r="CP9" s="646"/>
      <c r="CQ9" s="647"/>
      <c r="CR9" s="630">
        <v>3656156</v>
      </c>
      <c r="CS9" s="631"/>
      <c r="CT9" s="631"/>
      <c r="CU9" s="631"/>
      <c r="CV9" s="631"/>
      <c r="CW9" s="631"/>
      <c r="CX9" s="631"/>
      <c r="CY9" s="632"/>
      <c r="CZ9" s="633">
        <v>10</v>
      </c>
      <c r="DA9" s="633"/>
      <c r="DB9" s="633"/>
      <c r="DC9" s="633"/>
      <c r="DD9" s="639">
        <v>17551</v>
      </c>
      <c r="DE9" s="631"/>
      <c r="DF9" s="631"/>
      <c r="DG9" s="631"/>
      <c r="DH9" s="631"/>
      <c r="DI9" s="631"/>
      <c r="DJ9" s="631"/>
      <c r="DK9" s="631"/>
      <c r="DL9" s="631"/>
      <c r="DM9" s="631"/>
      <c r="DN9" s="631"/>
      <c r="DO9" s="631"/>
      <c r="DP9" s="632"/>
      <c r="DQ9" s="639">
        <v>2962305</v>
      </c>
      <c r="DR9" s="631"/>
      <c r="DS9" s="631"/>
      <c r="DT9" s="631"/>
      <c r="DU9" s="631"/>
      <c r="DV9" s="631"/>
      <c r="DW9" s="631"/>
      <c r="DX9" s="631"/>
      <c r="DY9" s="631"/>
      <c r="DZ9" s="631"/>
      <c r="EA9" s="631"/>
      <c r="EB9" s="631"/>
      <c r="EC9" s="640"/>
    </row>
    <row r="10" spans="2:143" ht="11.25" customHeight="1" x14ac:dyDescent="0.15">
      <c r="B10" s="627" t="s">
        <v>252</v>
      </c>
      <c r="C10" s="628"/>
      <c r="D10" s="628"/>
      <c r="E10" s="628"/>
      <c r="F10" s="628"/>
      <c r="G10" s="628"/>
      <c r="H10" s="628"/>
      <c r="I10" s="628"/>
      <c r="J10" s="628"/>
      <c r="K10" s="628"/>
      <c r="L10" s="628"/>
      <c r="M10" s="628"/>
      <c r="N10" s="628"/>
      <c r="O10" s="628"/>
      <c r="P10" s="628"/>
      <c r="Q10" s="629"/>
      <c r="R10" s="630" t="s">
        <v>130</v>
      </c>
      <c r="S10" s="631"/>
      <c r="T10" s="631"/>
      <c r="U10" s="631"/>
      <c r="V10" s="631"/>
      <c r="W10" s="631"/>
      <c r="X10" s="631"/>
      <c r="Y10" s="632"/>
      <c r="Z10" s="633" t="s">
        <v>130</v>
      </c>
      <c r="AA10" s="633"/>
      <c r="AB10" s="633"/>
      <c r="AC10" s="633"/>
      <c r="AD10" s="634" t="s">
        <v>130</v>
      </c>
      <c r="AE10" s="634"/>
      <c r="AF10" s="634"/>
      <c r="AG10" s="634"/>
      <c r="AH10" s="634"/>
      <c r="AI10" s="634"/>
      <c r="AJ10" s="634"/>
      <c r="AK10" s="634"/>
      <c r="AL10" s="635" t="s">
        <v>130</v>
      </c>
      <c r="AM10" s="636"/>
      <c r="AN10" s="636"/>
      <c r="AO10" s="637"/>
      <c r="AP10" s="627" t="s">
        <v>253</v>
      </c>
      <c r="AQ10" s="628"/>
      <c r="AR10" s="628"/>
      <c r="AS10" s="628"/>
      <c r="AT10" s="628"/>
      <c r="AU10" s="628"/>
      <c r="AV10" s="628"/>
      <c r="AW10" s="628"/>
      <c r="AX10" s="628"/>
      <c r="AY10" s="628"/>
      <c r="AZ10" s="628"/>
      <c r="BA10" s="628"/>
      <c r="BB10" s="628"/>
      <c r="BC10" s="628"/>
      <c r="BD10" s="628"/>
      <c r="BE10" s="628"/>
      <c r="BF10" s="629"/>
      <c r="BG10" s="630">
        <v>169619</v>
      </c>
      <c r="BH10" s="631"/>
      <c r="BI10" s="631"/>
      <c r="BJ10" s="631"/>
      <c r="BK10" s="631"/>
      <c r="BL10" s="631"/>
      <c r="BM10" s="631"/>
      <c r="BN10" s="632"/>
      <c r="BO10" s="633">
        <v>2.6</v>
      </c>
      <c r="BP10" s="633"/>
      <c r="BQ10" s="633"/>
      <c r="BR10" s="633"/>
      <c r="BS10" s="634">
        <v>29232</v>
      </c>
      <c r="BT10" s="634"/>
      <c r="BU10" s="634"/>
      <c r="BV10" s="634"/>
      <c r="BW10" s="634"/>
      <c r="BX10" s="634"/>
      <c r="BY10" s="634"/>
      <c r="BZ10" s="634"/>
      <c r="CA10" s="634"/>
      <c r="CB10" s="638"/>
      <c r="CD10" s="645" t="s">
        <v>254</v>
      </c>
      <c r="CE10" s="646"/>
      <c r="CF10" s="646"/>
      <c r="CG10" s="646"/>
      <c r="CH10" s="646"/>
      <c r="CI10" s="646"/>
      <c r="CJ10" s="646"/>
      <c r="CK10" s="646"/>
      <c r="CL10" s="646"/>
      <c r="CM10" s="646"/>
      <c r="CN10" s="646"/>
      <c r="CO10" s="646"/>
      <c r="CP10" s="646"/>
      <c r="CQ10" s="647"/>
      <c r="CR10" s="630">
        <v>46711</v>
      </c>
      <c r="CS10" s="631"/>
      <c r="CT10" s="631"/>
      <c r="CU10" s="631"/>
      <c r="CV10" s="631"/>
      <c r="CW10" s="631"/>
      <c r="CX10" s="631"/>
      <c r="CY10" s="632"/>
      <c r="CZ10" s="633">
        <v>0.1</v>
      </c>
      <c r="DA10" s="633"/>
      <c r="DB10" s="633"/>
      <c r="DC10" s="633"/>
      <c r="DD10" s="639" t="s">
        <v>130</v>
      </c>
      <c r="DE10" s="631"/>
      <c r="DF10" s="631"/>
      <c r="DG10" s="631"/>
      <c r="DH10" s="631"/>
      <c r="DI10" s="631"/>
      <c r="DJ10" s="631"/>
      <c r="DK10" s="631"/>
      <c r="DL10" s="631"/>
      <c r="DM10" s="631"/>
      <c r="DN10" s="631"/>
      <c r="DO10" s="631"/>
      <c r="DP10" s="632"/>
      <c r="DQ10" s="639">
        <v>840</v>
      </c>
      <c r="DR10" s="631"/>
      <c r="DS10" s="631"/>
      <c r="DT10" s="631"/>
      <c r="DU10" s="631"/>
      <c r="DV10" s="631"/>
      <c r="DW10" s="631"/>
      <c r="DX10" s="631"/>
      <c r="DY10" s="631"/>
      <c r="DZ10" s="631"/>
      <c r="EA10" s="631"/>
      <c r="EB10" s="631"/>
      <c r="EC10" s="640"/>
    </row>
    <row r="11" spans="2:143" ht="11.25" customHeight="1" x14ac:dyDescent="0.15">
      <c r="B11" s="627" t="s">
        <v>255</v>
      </c>
      <c r="C11" s="628"/>
      <c r="D11" s="628"/>
      <c r="E11" s="628"/>
      <c r="F11" s="628"/>
      <c r="G11" s="628"/>
      <c r="H11" s="628"/>
      <c r="I11" s="628"/>
      <c r="J11" s="628"/>
      <c r="K11" s="628"/>
      <c r="L11" s="628"/>
      <c r="M11" s="628"/>
      <c r="N11" s="628"/>
      <c r="O11" s="628"/>
      <c r="P11" s="628"/>
      <c r="Q11" s="629"/>
      <c r="R11" s="630">
        <v>1265601</v>
      </c>
      <c r="S11" s="631"/>
      <c r="T11" s="631"/>
      <c r="U11" s="631"/>
      <c r="V11" s="631"/>
      <c r="W11" s="631"/>
      <c r="X11" s="631"/>
      <c r="Y11" s="632"/>
      <c r="Z11" s="635">
        <v>3.3</v>
      </c>
      <c r="AA11" s="636"/>
      <c r="AB11" s="636"/>
      <c r="AC11" s="648"/>
      <c r="AD11" s="639">
        <v>1265601</v>
      </c>
      <c r="AE11" s="631"/>
      <c r="AF11" s="631"/>
      <c r="AG11" s="631"/>
      <c r="AH11" s="631"/>
      <c r="AI11" s="631"/>
      <c r="AJ11" s="631"/>
      <c r="AK11" s="632"/>
      <c r="AL11" s="635">
        <v>5.8</v>
      </c>
      <c r="AM11" s="636"/>
      <c r="AN11" s="636"/>
      <c r="AO11" s="637"/>
      <c r="AP11" s="627" t="s">
        <v>256</v>
      </c>
      <c r="AQ11" s="628"/>
      <c r="AR11" s="628"/>
      <c r="AS11" s="628"/>
      <c r="AT11" s="628"/>
      <c r="AU11" s="628"/>
      <c r="AV11" s="628"/>
      <c r="AW11" s="628"/>
      <c r="AX11" s="628"/>
      <c r="AY11" s="628"/>
      <c r="AZ11" s="628"/>
      <c r="BA11" s="628"/>
      <c r="BB11" s="628"/>
      <c r="BC11" s="628"/>
      <c r="BD11" s="628"/>
      <c r="BE11" s="628"/>
      <c r="BF11" s="629"/>
      <c r="BG11" s="630">
        <v>201520</v>
      </c>
      <c r="BH11" s="631"/>
      <c r="BI11" s="631"/>
      <c r="BJ11" s="631"/>
      <c r="BK11" s="631"/>
      <c r="BL11" s="631"/>
      <c r="BM11" s="631"/>
      <c r="BN11" s="632"/>
      <c r="BO11" s="633">
        <v>3.1</v>
      </c>
      <c r="BP11" s="633"/>
      <c r="BQ11" s="633"/>
      <c r="BR11" s="633"/>
      <c r="BS11" s="634">
        <v>14393</v>
      </c>
      <c r="BT11" s="634"/>
      <c r="BU11" s="634"/>
      <c r="BV11" s="634"/>
      <c r="BW11" s="634"/>
      <c r="BX11" s="634"/>
      <c r="BY11" s="634"/>
      <c r="BZ11" s="634"/>
      <c r="CA11" s="634"/>
      <c r="CB11" s="638"/>
      <c r="CD11" s="645" t="s">
        <v>257</v>
      </c>
      <c r="CE11" s="646"/>
      <c r="CF11" s="646"/>
      <c r="CG11" s="646"/>
      <c r="CH11" s="646"/>
      <c r="CI11" s="646"/>
      <c r="CJ11" s="646"/>
      <c r="CK11" s="646"/>
      <c r="CL11" s="646"/>
      <c r="CM11" s="646"/>
      <c r="CN11" s="646"/>
      <c r="CO11" s="646"/>
      <c r="CP11" s="646"/>
      <c r="CQ11" s="647"/>
      <c r="CR11" s="630">
        <v>1958572</v>
      </c>
      <c r="CS11" s="631"/>
      <c r="CT11" s="631"/>
      <c r="CU11" s="631"/>
      <c r="CV11" s="631"/>
      <c r="CW11" s="631"/>
      <c r="CX11" s="631"/>
      <c r="CY11" s="632"/>
      <c r="CZ11" s="633">
        <v>5.3</v>
      </c>
      <c r="DA11" s="633"/>
      <c r="DB11" s="633"/>
      <c r="DC11" s="633"/>
      <c r="DD11" s="639">
        <v>731706</v>
      </c>
      <c r="DE11" s="631"/>
      <c r="DF11" s="631"/>
      <c r="DG11" s="631"/>
      <c r="DH11" s="631"/>
      <c r="DI11" s="631"/>
      <c r="DJ11" s="631"/>
      <c r="DK11" s="631"/>
      <c r="DL11" s="631"/>
      <c r="DM11" s="631"/>
      <c r="DN11" s="631"/>
      <c r="DO11" s="631"/>
      <c r="DP11" s="632"/>
      <c r="DQ11" s="639">
        <v>751518</v>
      </c>
      <c r="DR11" s="631"/>
      <c r="DS11" s="631"/>
      <c r="DT11" s="631"/>
      <c r="DU11" s="631"/>
      <c r="DV11" s="631"/>
      <c r="DW11" s="631"/>
      <c r="DX11" s="631"/>
      <c r="DY11" s="631"/>
      <c r="DZ11" s="631"/>
      <c r="EA11" s="631"/>
      <c r="EB11" s="631"/>
      <c r="EC11" s="640"/>
    </row>
    <row r="12" spans="2:143" ht="11.25" customHeight="1" x14ac:dyDescent="0.15">
      <c r="B12" s="627" t="s">
        <v>258</v>
      </c>
      <c r="C12" s="628"/>
      <c r="D12" s="628"/>
      <c r="E12" s="628"/>
      <c r="F12" s="628"/>
      <c r="G12" s="628"/>
      <c r="H12" s="628"/>
      <c r="I12" s="628"/>
      <c r="J12" s="628"/>
      <c r="K12" s="628"/>
      <c r="L12" s="628"/>
      <c r="M12" s="628"/>
      <c r="N12" s="628"/>
      <c r="O12" s="628"/>
      <c r="P12" s="628"/>
      <c r="Q12" s="629"/>
      <c r="R12" s="630">
        <v>7562</v>
      </c>
      <c r="S12" s="631"/>
      <c r="T12" s="631"/>
      <c r="U12" s="631"/>
      <c r="V12" s="631"/>
      <c r="W12" s="631"/>
      <c r="X12" s="631"/>
      <c r="Y12" s="632"/>
      <c r="Z12" s="633">
        <v>0</v>
      </c>
      <c r="AA12" s="633"/>
      <c r="AB12" s="633"/>
      <c r="AC12" s="633"/>
      <c r="AD12" s="634">
        <v>7562</v>
      </c>
      <c r="AE12" s="634"/>
      <c r="AF12" s="634"/>
      <c r="AG12" s="634"/>
      <c r="AH12" s="634"/>
      <c r="AI12" s="634"/>
      <c r="AJ12" s="634"/>
      <c r="AK12" s="634"/>
      <c r="AL12" s="635">
        <v>0</v>
      </c>
      <c r="AM12" s="636"/>
      <c r="AN12" s="636"/>
      <c r="AO12" s="637"/>
      <c r="AP12" s="627" t="s">
        <v>259</v>
      </c>
      <c r="AQ12" s="628"/>
      <c r="AR12" s="628"/>
      <c r="AS12" s="628"/>
      <c r="AT12" s="628"/>
      <c r="AU12" s="628"/>
      <c r="AV12" s="628"/>
      <c r="AW12" s="628"/>
      <c r="AX12" s="628"/>
      <c r="AY12" s="628"/>
      <c r="AZ12" s="628"/>
      <c r="BA12" s="628"/>
      <c r="BB12" s="628"/>
      <c r="BC12" s="628"/>
      <c r="BD12" s="628"/>
      <c r="BE12" s="628"/>
      <c r="BF12" s="629"/>
      <c r="BG12" s="630">
        <v>3549136</v>
      </c>
      <c r="BH12" s="631"/>
      <c r="BI12" s="631"/>
      <c r="BJ12" s="631"/>
      <c r="BK12" s="631"/>
      <c r="BL12" s="631"/>
      <c r="BM12" s="631"/>
      <c r="BN12" s="632"/>
      <c r="BO12" s="633">
        <v>54.3</v>
      </c>
      <c r="BP12" s="633"/>
      <c r="BQ12" s="633"/>
      <c r="BR12" s="633"/>
      <c r="BS12" s="634">
        <v>122104</v>
      </c>
      <c r="BT12" s="634"/>
      <c r="BU12" s="634"/>
      <c r="BV12" s="634"/>
      <c r="BW12" s="634"/>
      <c r="BX12" s="634"/>
      <c r="BY12" s="634"/>
      <c r="BZ12" s="634"/>
      <c r="CA12" s="634"/>
      <c r="CB12" s="638"/>
      <c r="CD12" s="645" t="s">
        <v>260</v>
      </c>
      <c r="CE12" s="646"/>
      <c r="CF12" s="646"/>
      <c r="CG12" s="646"/>
      <c r="CH12" s="646"/>
      <c r="CI12" s="646"/>
      <c r="CJ12" s="646"/>
      <c r="CK12" s="646"/>
      <c r="CL12" s="646"/>
      <c r="CM12" s="646"/>
      <c r="CN12" s="646"/>
      <c r="CO12" s="646"/>
      <c r="CP12" s="646"/>
      <c r="CQ12" s="647"/>
      <c r="CR12" s="630">
        <v>1667133</v>
      </c>
      <c r="CS12" s="631"/>
      <c r="CT12" s="631"/>
      <c r="CU12" s="631"/>
      <c r="CV12" s="631"/>
      <c r="CW12" s="631"/>
      <c r="CX12" s="631"/>
      <c r="CY12" s="632"/>
      <c r="CZ12" s="633">
        <v>4.5</v>
      </c>
      <c r="DA12" s="633"/>
      <c r="DB12" s="633"/>
      <c r="DC12" s="633"/>
      <c r="DD12" s="639">
        <v>267077</v>
      </c>
      <c r="DE12" s="631"/>
      <c r="DF12" s="631"/>
      <c r="DG12" s="631"/>
      <c r="DH12" s="631"/>
      <c r="DI12" s="631"/>
      <c r="DJ12" s="631"/>
      <c r="DK12" s="631"/>
      <c r="DL12" s="631"/>
      <c r="DM12" s="631"/>
      <c r="DN12" s="631"/>
      <c r="DO12" s="631"/>
      <c r="DP12" s="632"/>
      <c r="DQ12" s="639">
        <v>1150455</v>
      </c>
      <c r="DR12" s="631"/>
      <c r="DS12" s="631"/>
      <c r="DT12" s="631"/>
      <c r="DU12" s="631"/>
      <c r="DV12" s="631"/>
      <c r="DW12" s="631"/>
      <c r="DX12" s="631"/>
      <c r="DY12" s="631"/>
      <c r="DZ12" s="631"/>
      <c r="EA12" s="631"/>
      <c r="EB12" s="631"/>
      <c r="EC12" s="640"/>
    </row>
    <row r="13" spans="2:143" ht="11.25" customHeight="1" x14ac:dyDescent="0.15">
      <c r="B13" s="627" t="s">
        <v>261</v>
      </c>
      <c r="C13" s="628"/>
      <c r="D13" s="628"/>
      <c r="E13" s="628"/>
      <c r="F13" s="628"/>
      <c r="G13" s="628"/>
      <c r="H13" s="628"/>
      <c r="I13" s="628"/>
      <c r="J13" s="628"/>
      <c r="K13" s="628"/>
      <c r="L13" s="628"/>
      <c r="M13" s="628"/>
      <c r="N13" s="628"/>
      <c r="O13" s="628"/>
      <c r="P13" s="628"/>
      <c r="Q13" s="629"/>
      <c r="R13" s="630" t="s">
        <v>130</v>
      </c>
      <c r="S13" s="631"/>
      <c r="T13" s="631"/>
      <c r="U13" s="631"/>
      <c r="V13" s="631"/>
      <c r="W13" s="631"/>
      <c r="X13" s="631"/>
      <c r="Y13" s="632"/>
      <c r="Z13" s="633" t="s">
        <v>130</v>
      </c>
      <c r="AA13" s="633"/>
      <c r="AB13" s="633"/>
      <c r="AC13" s="633"/>
      <c r="AD13" s="634" t="s">
        <v>130</v>
      </c>
      <c r="AE13" s="634"/>
      <c r="AF13" s="634"/>
      <c r="AG13" s="634"/>
      <c r="AH13" s="634"/>
      <c r="AI13" s="634"/>
      <c r="AJ13" s="634"/>
      <c r="AK13" s="634"/>
      <c r="AL13" s="635" t="s">
        <v>130</v>
      </c>
      <c r="AM13" s="636"/>
      <c r="AN13" s="636"/>
      <c r="AO13" s="637"/>
      <c r="AP13" s="627" t="s">
        <v>262</v>
      </c>
      <c r="AQ13" s="628"/>
      <c r="AR13" s="628"/>
      <c r="AS13" s="628"/>
      <c r="AT13" s="628"/>
      <c r="AU13" s="628"/>
      <c r="AV13" s="628"/>
      <c r="AW13" s="628"/>
      <c r="AX13" s="628"/>
      <c r="AY13" s="628"/>
      <c r="AZ13" s="628"/>
      <c r="BA13" s="628"/>
      <c r="BB13" s="628"/>
      <c r="BC13" s="628"/>
      <c r="BD13" s="628"/>
      <c r="BE13" s="628"/>
      <c r="BF13" s="629"/>
      <c r="BG13" s="630">
        <v>3425228</v>
      </c>
      <c r="BH13" s="631"/>
      <c r="BI13" s="631"/>
      <c r="BJ13" s="631"/>
      <c r="BK13" s="631"/>
      <c r="BL13" s="631"/>
      <c r="BM13" s="631"/>
      <c r="BN13" s="632"/>
      <c r="BO13" s="633">
        <v>52.4</v>
      </c>
      <c r="BP13" s="633"/>
      <c r="BQ13" s="633"/>
      <c r="BR13" s="633"/>
      <c r="BS13" s="634">
        <v>122104</v>
      </c>
      <c r="BT13" s="634"/>
      <c r="BU13" s="634"/>
      <c r="BV13" s="634"/>
      <c r="BW13" s="634"/>
      <c r="BX13" s="634"/>
      <c r="BY13" s="634"/>
      <c r="BZ13" s="634"/>
      <c r="CA13" s="634"/>
      <c r="CB13" s="638"/>
      <c r="CD13" s="645" t="s">
        <v>263</v>
      </c>
      <c r="CE13" s="646"/>
      <c r="CF13" s="646"/>
      <c r="CG13" s="646"/>
      <c r="CH13" s="646"/>
      <c r="CI13" s="646"/>
      <c r="CJ13" s="646"/>
      <c r="CK13" s="646"/>
      <c r="CL13" s="646"/>
      <c r="CM13" s="646"/>
      <c r="CN13" s="646"/>
      <c r="CO13" s="646"/>
      <c r="CP13" s="646"/>
      <c r="CQ13" s="647"/>
      <c r="CR13" s="630">
        <v>4953934</v>
      </c>
      <c r="CS13" s="631"/>
      <c r="CT13" s="631"/>
      <c r="CU13" s="631"/>
      <c r="CV13" s="631"/>
      <c r="CW13" s="631"/>
      <c r="CX13" s="631"/>
      <c r="CY13" s="632"/>
      <c r="CZ13" s="633">
        <v>13.5</v>
      </c>
      <c r="DA13" s="633"/>
      <c r="DB13" s="633"/>
      <c r="DC13" s="633"/>
      <c r="DD13" s="639">
        <v>1945320</v>
      </c>
      <c r="DE13" s="631"/>
      <c r="DF13" s="631"/>
      <c r="DG13" s="631"/>
      <c r="DH13" s="631"/>
      <c r="DI13" s="631"/>
      <c r="DJ13" s="631"/>
      <c r="DK13" s="631"/>
      <c r="DL13" s="631"/>
      <c r="DM13" s="631"/>
      <c r="DN13" s="631"/>
      <c r="DO13" s="631"/>
      <c r="DP13" s="632"/>
      <c r="DQ13" s="639">
        <v>2837189</v>
      </c>
      <c r="DR13" s="631"/>
      <c r="DS13" s="631"/>
      <c r="DT13" s="631"/>
      <c r="DU13" s="631"/>
      <c r="DV13" s="631"/>
      <c r="DW13" s="631"/>
      <c r="DX13" s="631"/>
      <c r="DY13" s="631"/>
      <c r="DZ13" s="631"/>
      <c r="EA13" s="631"/>
      <c r="EB13" s="631"/>
      <c r="EC13" s="640"/>
    </row>
    <row r="14" spans="2:143" ht="11.25" customHeight="1" x14ac:dyDescent="0.15">
      <c r="B14" s="627" t="s">
        <v>264</v>
      </c>
      <c r="C14" s="628"/>
      <c r="D14" s="628"/>
      <c r="E14" s="628"/>
      <c r="F14" s="628"/>
      <c r="G14" s="628"/>
      <c r="H14" s="628"/>
      <c r="I14" s="628"/>
      <c r="J14" s="628"/>
      <c r="K14" s="628"/>
      <c r="L14" s="628"/>
      <c r="M14" s="628"/>
      <c r="N14" s="628"/>
      <c r="O14" s="628"/>
      <c r="P14" s="628"/>
      <c r="Q14" s="629"/>
      <c r="R14" s="630" t="s">
        <v>130</v>
      </c>
      <c r="S14" s="631"/>
      <c r="T14" s="631"/>
      <c r="U14" s="631"/>
      <c r="V14" s="631"/>
      <c r="W14" s="631"/>
      <c r="X14" s="631"/>
      <c r="Y14" s="632"/>
      <c r="Z14" s="633" t="s">
        <v>130</v>
      </c>
      <c r="AA14" s="633"/>
      <c r="AB14" s="633"/>
      <c r="AC14" s="633"/>
      <c r="AD14" s="634" t="s">
        <v>130</v>
      </c>
      <c r="AE14" s="634"/>
      <c r="AF14" s="634"/>
      <c r="AG14" s="634"/>
      <c r="AH14" s="634"/>
      <c r="AI14" s="634"/>
      <c r="AJ14" s="634"/>
      <c r="AK14" s="634"/>
      <c r="AL14" s="635" t="s">
        <v>130</v>
      </c>
      <c r="AM14" s="636"/>
      <c r="AN14" s="636"/>
      <c r="AO14" s="637"/>
      <c r="AP14" s="627" t="s">
        <v>265</v>
      </c>
      <c r="AQ14" s="628"/>
      <c r="AR14" s="628"/>
      <c r="AS14" s="628"/>
      <c r="AT14" s="628"/>
      <c r="AU14" s="628"/>
      <c r="AV14" s="628"/>
      <c r="AW14" s="628"/>
      <c r="AX14" s="628"/>
      <c r="AY14" s="628"/>
      <c r="AZ14" s="628"/>
      <c r="BA14" s="628"/>
      <c r="BB14" s="628"/>
      <c r="BC14" s="628"/>
      <c r="BD14" s="628"/>
      <c r="BE14" s="628"/>
      <c r="BF14" s="629"/>
      <c r="BG14" s="630">
        <v>185595</v>
      </c>
      <c r="BH14" s="631"/>
      <c r="BI14" s="631"/>
      <c r="BJ14" s="631"/>
      <c r="BK14" s="631"/>
      <c r="BL14" s="631"/>
      <c r="BM14" s="631"/>
      <c r="BN14" s="632"/>
      <c r="BO14" s="633">
        <v>2.8</v>
      </c>
      <c r="BP14" s="633"/>
      <c r="BQ14" s="633"/>
      <c r="BR14" s="633"/>
      <c r="BS14" s="634" t="s">
        <v>130</v>
      </c>
      <c r="BT14" s="634"/>
      <c r="BU14" s="634"/>
      <c r="BV14" s="634"/>
      <c r="BW14" s="634"/>
      <c r="BX14" s="634"/>
      <c r="BY14" s="634"/>
      <c r="BZ14" s="634"/>
      <c r="CA14" s="634"/>
      <c r="CB14" s="638"/>
      <c r="CD14" s="645" t="s">
        <v>266</v>
      </c>
      <c r="CE14" s="646"/>
      <c r="CF14" s="646"/>
      <c r="CG14" s="646"/>
      <c r="CH14" s="646"/>
      <c r="CI14" s="646"/>
      <c r="CJ14" s="646"/>
      <c r="CK14" s="646"/>
      <c r="CL14" s="646"/>
      <c r="CM14" s="646"/>
      <c r="CN14" s="646"/>
      <c r="CO14" s="646"/>
      <c r="CP14" s="646"/>
      <c r="CQ14" s="647"/>
      <c r="CR14" s="630">
        <v>1093710</v>
      </c>
      <c r="CS14" s="631"/>
      <c r="CT14" s="631"/>
      <c r="CU14" s="631"/>
      <c r="CV14" s="631"/>
      <c r="CW14" s="631"/>
      <c r="CX14" s="631"/>
      <c r="CY14" s="632"/>
      <c r="CZ14" s="633">
        <v>3</v>
      </c>
      <c r="DA14" s="633"/>
      <c r="DB14" s="633"/>
      <c r="DC14" s="633"/>
      <c r="DD14" s="639">
        <v>20075</v>
      </c>
      <c r="DE14" s="631"/>
      <c r="DF14" s="631"/>
      <c r="DG14" s="631"/>
      <c r="DH14" s="631"/>
      <c r="DI14" s="631"/>
      <c r="DJ14" s="631"/>
      <c r="DK14" s="631"/>
      <c r="DL14" s="631"/>
      <c r="DM14" s="631"/>
      <c r="DN14" s="631"/>
      <c r="DO14" s="631"/>
      <c r="DP14" s="632"/>
      <c r="DQ14" s="639">
        <v>1022307</v>
      </c>
      <c r="DR14" s="631"/>
      <c r="DS14" s="631"/>
      <c r="DT14" s="631"/>
      <c r="DU14" s="631"/>
      <c r="DV14" s="631"/>
      <c r="DW14" s="631"/>
      <c r="DX14" s="631"/>
      <c r="DY14" s="631"/>
      <c r="DZ14" s="631"/>
      <c r="EA14" s="631"/>
      <c r="EB14" s="631"/>
      <c r="EC14" s="640"/>
    </row>
    <row r="15" spans="2:143" ht="11.25" customHeight="1" x14ac:dyDescent="0.15">
      <c r="B15" s="627" t="s">
        <v>267</v>
      </c>
      <c r="C15" s="628"/>
      <c r="D15" s="628"/>
      <c r="E15" s="628"/>
      <c r="F15" s="628"/>
      <c r="G15" s="628"/>
      <c r="H15" s="628"/>
      <c r="I15" s="628"/>
      <c r="J15" s="628"/>
      <c r="K15" s="628"/>
      <c r="L15" s="628"/>
      <c r="M15" s="628"/>
      <c r="N15" s="628"/>
      <c r="O15" s="628"/>
      <c r="P15" s="628"/>
      <c r="Q15" s="629"/>
      <c r="R15" s="630" t="s">
        <v>130</v>
      </c>
      <c r="S15" s="631"/>
      <c r="T15" s="631"/>
      <c r="U15" s="631"/>
      <c r="V15" s="631"/>
      <c r="W15" s="631"/>
      <c r="X15" s="631"/>
      <c r="Y15" s="632"/>
      <c r="Z15" s="633" t="s">
        <v>130</v>
      </c>
      <c r="AA15" s="633"/>
      <c r="AB15" s="633"/>
      <c r="AC15" s="633"/>
      <c r="AD15" s="634" t="s">
        <v>130</v>
      </c>
      <c r="AE15" s="634"/>
      <c r="AF15" s="634"/>
      <c r="AG15" s="634"/>
      <c r="AH15" s="634"/>
      <c r="AI15" s="634"/>
      <c r="AJ15" s="634"/>
      <c r="AK15" s="634"/>
      <c r="AL15" s="635" t="s">
        <v>130</v>
      </c>
      <c r="AM15" s="636"/>
      <c r="AN15" s="636"/>
      <c r="AO15" s="637"/>
      <c r="AP15" s="627" t="s">
        <v>268</v>
      </c>
      <c r="AQ15" s="628"/>
      <c r="AR15" s="628"/>
      <c r="AS15" s="628"/>
      <c r="AT15" s="628"/>
      <c r="AU15" s="628"/>
      <c r="AV15" s="628"/>
      <c r="AW15" s="628"/>
      <c r="AX15" s="628"/>
      <c r="AY15" s="628"/>
      <c r="AZ15" s="628"/>
      <c r="BA15" s="628"/>
      <c r="BB15" s="628"/>
      <c r="BC15" s="628"/>
      <c r="BD15" s="628"/>
      <c r="BE15" s="628"/>
      <c r="BF15" s="629"/>
      <c r="BG15" s="630">
        <v>224140</v>
      </c>
      <c r="BH15" s="631"/>
      <c r="BI15" s="631"/>
      <c r="BJ15" s="631"/>
      <c r="BK15" s="631"/>
      <c r="BL15" s="631"/>
      <c r="BM15" s="631"/>
      <c r="BN15" s="632"/>
      <c r="BO15" s="633">
        <v>3.4</v>
      </c>
      <c r="BP15" s="633"/>
      <c r="BQ15" s="633"/>
      <c r="BR15" s="633"/>
      <c r="BS15" s="634" t="s">
        <v>130</v>
      </c>
      <c r="BT15" s="634"/>
      <c r="BU15" s="634"/>
      <c r="BV15" s="634"/>
      <c r="BW15" s="634"/>
      <c r="BX15" s="634"/>
      <c r="BY15" s="634"/>
      <c r="BZ15" s="634"/>
      <c r="CA15" s="634"/>
      <c r="CB15" s="638"/>
      <c r="CD15" s="645" t="s">
        <v>269</v>
      </c>
      <c r="CE15" s="646"/>
      <c r="CF15" s="646"/>
      <c r="CG15" s="646"/>
      <c r="CH15" s="646"/>
      <c r="CI15" s="646"/>
      <c r="CJ15" s="646"/>
      <c r="CK15" s="646"/>
      <c r="CL15" s="646"/>
      <c r="CM15" s="646"/>
      <c r="CN15" s="646"/>
      <c r="CO15" s="646"/>
      <c r="CP15" s="646"/>
      <c r="CQ15" s="647"/>
      <c r="CR15" s="630">
        <v>4011224</v>
      </c>
      <c r="CS15" s="631"/>
      <c r="CT15" s="631"/>
      <c r="CU15" s="631"/>
      <c r="CV15" s="631"/>
      <c r="CW15" s="631"/>
      <c r="CX15" s="631"/>
      <c r="CY15" s="632"/>
      <c r="CZ15" s="633">
        <v>10.9</v>
      </c>
      <c r="DA15" s="633"/>
      <c r="DB15" s="633"/>
      <c r="DC15" s="633"/>
      <c r="DD15" s="639">
        <v>1378268</v>
      </c>
      <c r="DE15" s="631"/>
      <c r="DF15" s="631"/>
      <c r="DG15" s="631"/>
      <c r="DH15" s="631"/>
      <c r="DI15" s="631"/>
      <c r="DJ15" s="631"/>
      <c r="DK15" s="631"/>
      <c r="DL15" s="631"/>
      <c r="DM15" s="631"/>
      <c r="DN15" s="631"/>
      <c r="DO15" s="631"/>
      <c r="DP15" s="632"/>
      <c r="DQ15" s="639">
        <v>2356065</v>
      </c>
      <c r="DR15" s="631"/>
      <c r="DS15" s="631"/>
      <c r="DT15" s="631"/>
      <c r="DU15" s="631"/>
      <c r="DV15" s="631"/>
      <c r="DW15" s="631"/>
      <c r="DX15" s="631"/>
      <c r="DY15" s="631"/>
      <c r="DZ15" s="631"/>
      <c r="EA15" s="631"/>
      <c r="EB15" s="631"/>
      <c r="EC15" s="640"/>
    </row>
    <row r="16" spans="2:143" ht="11.25" customHeight="1" x14ac:dyDescent="0.15">
      <c r="B16" s="627" t="s">
        <v>270</v>
      </c>
      <c r="C16" s="628"/>
      <c r="D16" s="628"/>
      <c r="E16" s="628"/>
      <c r="F16" s="628"/>
      <c r="G16" s="628"/>
      <c r="H16" s="628"/>
      <c r="I16" s="628"/>
      <c r="J16" s="628"/>
      <c r="K16" s="628"/>
      <c r="L16" s="628"/>
      <c r="M16" s="628"/>
      <c r="N16" s="628"/>
      <c r="O16" s="628"/>
      <c r="P16" s="628"/>
      <c r="Q16" s="629"/>
      <c r="R16" s="630">
        <v>33862</v>
      </c>
      <c r="S16" s="631"/>
      <c r="T16" s="631"/>
      <c r="U16" s="631"/>
      <c r="V16" s="631"/>
      <c r="W16" s="631"/>
      <c r="X16" s="631"/>
      <c r="Y16" s="632"/>
      <c r="Z16" s="633">
        <v>0.1</v>
      </c>
      <c r="AA16" s="633"/>
      <c r="AB16" s="633"/>
      <c r="AC16" s="633"/>
      <c r="AD16" s="634">
        <v>33862</v>
      </c>
      <c r="AE16" s="634"/>
      <c r="AF16" s="634"/>
      <c r="AG16" s="634"/>
      <c r="AH16" s="634"/>
      <c r="AI16" s="634"/>
      <c r="AJ16" s="634"/>
      <c r="AK16" s="634"/>
      <c r="AL16" s="635">
        <v>0.2</v>
      </c>
      <c r="AM16" s="636"/>
      <c r="AN16" s="636"/>
      <c r="AO16" s="637"/>
      <c r="AP16" s="627" t="s">
        <v>271</v>
      </c>
      <c r="AQ16" s="628"/>
      <c r="AR16" s="628"/>
      <c r="AS16" s="628"/>
      <c r="AT16" s="628"/>
      <c r="AU16" s="628"/>
      <c r="AV16" s="628"/>
      <c r="AW16" s="628"/>
      <c r="AX16" s="628"/>
      <c r="AY16" s="628"/>
      <c r="AZ16" s="628"/>
      <c r="BA16" s="628"/>
      <c r="BB16" s="628"/>
      <c r="BC16" s="628"/>
      <c r="BD16" s="628"/>
      <c r="BE16" s="628"/>
      <c r="BF16" s="629"/>
      <c r="BG16" s="630" t="s">
        <v>130</v>
      </c>
      <c r="BH16" s="631"/>
      <c r="BI16" s="631"/>
      <c r="BJ16" s="631"/>
      <c r="BK16" s="631"/>
      <c r="BL16" s="631"/>
      <c r="BM16" s="631"/>
      <c r="BN16" s="632"/>
      <c r="BO16" s="633" t="s">
        <v>130</v>
      </c>
      <c r="BP16" s="633"/>
      <c r="BQ16" s="633"/>
      <c r="BR16" s="633"/>
      <c r="BS16" s="634" t="s">
        <v>130</v>
      </c>
      <c r="BT16" s="634"/>
      <c r="BU16" s="634"/>
      <c r="BV16" s="634"/>
      <c r="BW16" s="634"/>
      <c r="BX16" s="634"/>
      <c r="BY16" s="634"/>
      <c r="BZ16" s="634"/>
      <c r="CA16" s="634"/>
      <c r="CB16" s="638"/>
      <c r="CD16" s="645" t="s">
        <v>272</v>
      </c>
      <c r="CE16" s="646"/>
      <c r="CF16" s="646"/>
      <c r="CG16" s="646"/>
      <c r="CH16" s="646"/>
      <c r="CI16" s="646"/>
      <c r="CJ16" s="646"/>
      <c r="CK16" s="646"/>
      <c r="CL16" s="646"/>
      <c r="CM16" s="646"/>
      <c r="CN16" s="646"/>
      <c r="CO16" s="646"/>
      <c r="CP16" s="646"/>
      <c r="CQ16" s="647"/>
      <c r="CR16" s="630">
        <v>159116</v>
      </c>
      <c r="CS16" s="631"/>
      <c r="CT16" s="631"/>
      <c r="CU16" s="631"/>
      <c r="CV16" s="631"/>
      <c r="CW16" s="631"/>
      <c r="CX16" s="631"/>
      <c r="CY16" s="632"/>
      <c r="CZ16" s="633">
        <v>0.4</v>
      </c>
      <c r="DA16" s="633"/>
      <c r="DB16" s="633"/>
      <c r="DC16" s="633"/>
      <c r="DD16" s="639" t="s">
        <v>130</v>
      </c>
      <c r="DE16" s="631"/>
      <c r="DF16" s="631"/>
      <c r="DG16" s="631"/>
      <c r="DH16" s="631"/>
      <c r="DI16" s="631"/>
      <c r="DJ16" s="631"/>
      <c r="DK16" s="631"/>
      <c r="DL16" s="631"/>
      <c r="DM16" s="631"/>
      <c r="DN16" s="631"/>
      <c r="DO16" s="631"/>
      <c r="DP16" s="632"/>
      <c r="DQ16" s="639">
        <v>91351</v>
      </c>
      <c r="DR16" s="631"/>
      <c r="DS16" s="631"/>
      <c r="DT16" s="631"/>
      <c r="DU16" s="631"/>
      <c r="DV16" s="631"/>
      <c r="DW16" s="631"/>
      <c r="DX16" s="631"/>
      <c r="DY16" s="631"/>
      <c r="DZ16" s="631"/>
      <c r="EA16" s="631"/>
      <c r="EB16" s="631"/>
      <c r="EC16" s="640"/>
    </row>
    <row r="17" spans="2:133" ht="11.25" customHeight="1" x14ac:dyDescent="0.15">
      <c r="B17" s="627" t="s">
        <v>273</v>
      </c>
      <c r="C17" s="628"/>
      <c r="D17" s="628"/>
      <c r="E17" s="628"/>
      <c r="F17" s="628"/>
      <c r="G17" s="628"/>
      <c r="H17" s="628"/>
      <c r="I17" s="628"/>
      <c r="J17" s="628"/>
      <c r="K17" s="628"/>
      <c r="L17" s="628"/>
      <c r="M17" s="628"/>
      <c r="N17" s="628"/>
      <c r="O17" s="628"/>
      <c r="P17" s="628"/>
      <c r="Q17" s="629"/>
      <c r="R17" s="630">
        <v>84304</v>
      </c>
      <c r="S17" s="631"/>
      <c r="T17" s="631"/>
      <c r="U17" s="631"/>
      <c r="V17" s="631"/>
      <c r="W17" s="631"/>
      <c r="X17" s="631"/>
      <c r="Y17" s="632"/>
      <c r="Z17" s="633">
        <v>0.2</v>
      </c>
      <c r="AA17" s="633"/>
      <c r="AB17" s="633"/>
      <c r="AC17" s="633"/>
      <c r="AD17" s="634">
        <v>84304</v>
      </c>
      <c r="AE17" s="634"/>
      <c r="AF17" s="634"/>
      <c r="AG17" s="634"/>
      <c r="AH17" s="634"/>
      <c r="AI17" s="634"/>
      <c r="AJ17" s="634"/>
      <c r="AK17" s="634"/>
      <c r="AL17" s="635">
        <v>0.4</v>
      </c>
      <c r="AM17" s="636"/>
      <c r="AN17" s="636"/>
      <c r="AO17" s="637"/>
      <c r="AP17" s="627" t="s">
        <v>274</v>
      </c>
      <c r="AQ17" s="628"/>
      <c r="AR17" s="628"/>
      <c r="AS17" s="628"/>
      <c r="AT17" s="628"/>
      <c r="AU17" s="628"/>
      <c r="AV17" s="628"/>
      <c r="AW17" s="628"/>
      <c r="AX17" s="628"/>
      <c r="AY17" s="628"/>
      <c r="AZ17" s="628"/>
      <c r="BA17" s="628"/>
      <c r="BB17" s="628"/>
      <c r="BC17" s="628"/>
      <c r="BD17" s="628"/>
      <c r="BE17" s="628"/>
      <c r="BF17" s="629"/>
      <c r="BG17" s="630" t="s">
        <v>130</v>
      </c>
      <c r="BH17" s="631"/>
      <c r="BI17" s="631"/>
      <c r="BJ17" s="631"/>
      <c r="BK17" s="631"/>
      <c r="BL17" s="631"/>
      <c r="BM17" s="631"/>
      <c r="BN17" s="632"/>
      <c r="BO17" s="633" t="s">
        <v>130</v>
      </c>
      <c r="BP17" s="633"/>
      <c r="BQ17" s="633"/>
      <c r="BR17" s="633"/>
      <c r="BS17" s="634" t="s">
        <v>130</v>
      </c>
      <c r="BT17" s="634"/>
      <c r="BU17" s="634"/>
      <c r="BV17" s="634"/>
      <c r="BW17" s="634"/>
      <c r="BX17" s="634"/>
      <c r="BY17" s="634"/>
      <c r="BZ17" s="634"/>
      <c r="CA17" s="634"/>
      <c r="CB17" s="638"/>
      <c r="CD17" s="645" t="s">
        <v>275</v>
      </c>
      <c r="CE17" s="646"/>
      <c r="CF17" s="646"/>
      <c r="CG17" s="646"/>
      <c r="CH17" s="646"/>
      <c r="CI17" s="646"/>
      <c r="CJ17" s="646"/>
      <c r="CK17" s="646"/>
      <c r="CL17" s="646"/>
      <c r="CM17" s="646"/>
      <c r="CN17" s="646"/>
      <c r="CO17" s="646"/>
      <c r="CP17" s="646"/>
      <c r="CQ17" s="647"/>
      <c r="CR17" s="630">
        <v>5030258</v>
      </c>
      <c r="CS17" s="631"/>
      <c r="CT17" s="631"/>
      <c r="CU17" s="631"/>
      <c r="CV17" s="631"/>
      <c r="CW17" s="631"/>
      <c r="CX17" s="631"/>
      <c r="CY17" s="632"/>
      <c r="CZ17" s="633">
        <v>13.7</v>
      </c>
      <c r="DA17" s="633"/>
      <c r="DB17" s="633"/>
      <c r="DC17" s="633"/>
      <c r="DD17" s="639" t="s">
        <v>130</v>
      </c>
      <c r="DE17" s="631"/>
      <c r="DF17" s="631"/>
      <c r="DG17" s="631"/>
      <c r="DH17" s="631"/>
      <c r="DI17" s="631"/>
      <c r="DJ17" s="631"/>
      <c r="DK17" s="631"/>
      <c r="DL17" s="631"/>
      <c r="DM17" s="631"/>
      <c r="DN17" s="631"/>
      <c r="DO17" s="631"/>
      <c r="DP17" s="632"/>
      <c r="DQ17" s="639">
        <v>4890618</v>
      </c>
      <c r="DR17" s="631"/>
      <c r="DS17" s="631"/>
      <c r="DT17" s="631"/>
      <c r="DU17" s="631"/>
      <c r="DV17" s="631"/>
      <c r="DW17" s="631"/>
      <c r="DX17" s="631"/>
      <c r="DY17" s="631"/>
      <c r="DZ17" s="631"/>
      <c r="EA17" s="631"/>
      <c r="EB17" s="631"/>
      <c r="EC17" s="640"/>
    </row>
    <row r="18" spans="2:133" ht="11.25" customHeight="1" x14ac:dyDescent="0.15">
      <c r="B18" s="627" t="s">
        <v>276</v>
      </c>
      <c r="C18" s="628"/>
      <c r="D18" s="628"/>
      <c r="E18" s="628"/>
      <c r="F18" s="628"/>
      <c r="G18" s="628"/>
      <c r="H18" s="628"/>
      <c r="I18" s="628"/>
      <c r="J18" s="628"/>
      <c r="K18" s="628"/>
      <c r="L18" s="628"/>
      <c r="M18" s="628"/>
      <c r="N18" s="628"/>
      <c r="O18" s="628"/>
      <c r="P18" s="628"/>
      <c r="Q18" s="629"/>
      <c r="R18" s="630">
        <v>144979</v>
      </c>
      <c r="S18" s="631"/>
      <c r="T18" s="631"/>
      <c r="U18" s="631"/>
      <c r="V18" s="631"/>
      <c r="W18" s="631"/>
      <c r="X18" s="631"/>
      <c r="Y18" s="632"/>
      <c r="Z18" s="633">
        <v>0.4</v>
      </c>
      <c r="AA18" s="633"/>
      <c r="AB18" s="633"/>
      <c r="AC18" s="633"/>
      <c r="AD18" s="634">
        <v>144979</v>
      </c>
      <c r="AE18" s="634"/>
      <c r="AF18" s="634"/>
      <c r="AG18" s="634"/>
      <c r="AH18" s="634"/>
      <c r="AI18" s="634"/>
      <c r="AJ18" s="634"/>
      <c r="AK18" s="634"/>
      <c r="AL18" s="635">
        <v>0.69999998807907104</v>
      </c>
      <c r="AM18" s="636"/>
      <c r="AN18" s="636"/>
      <c r="AO18" s="637"/>
      <c r="AP18" s="627" t="s">
        <v>277</v>
      </c>
      <c r="AQ18" s="628"/>
      <c r="AR18" s="628"/>
      <c r="AS18" s="628"/>
      <c r="AT18" s="628"/>
      <c r="AU18" s="628"/>
      <c r="AV18" s="628"/>
      <c r="AW18" s="628"/>
      <c r="AX18" s="628"/>
      <c r="AY18" s="628"/>
      <c r="AZ18" s="628"/>
      <c r="BA18" s="628"/>
      <c r="BB18" s="628"/>
      <c r="BC18" s="628"/>
      <c r="BD18" s="628"/>
      <c r="BE18" s="628"/>
      <c r="BF18" s="629"/>
      <c r="BG18" s="630" t="s">
        <v>130</v>
      </c>
      <c r="BH18" s="631"/>
      <c r="BI18" s="631"/>
      <c r="BJ18" s="631"/>
      <c r="BK18" s="631"/>
      <c r="BL18" s="631"/>
      <c r="BM18" s="631"/>
      <c r="BN18" s="632"/>
      <c r="BO18" s="633" t="s">
        <v>130</v>
      </c>
      <c r="BP18" s="633"/>
      <c r="BQ18" s="633"/>
      <c r="BR18" s="633"/>
      <c r="BS18" s="634" t="s">
        <v>130</v>
      </c>
      <c r="BT18" s="634"/>
      <c r="BU18" s="634"/>
      <c r="BV18" s="634"/>
      <c r="BW18" s="634"/>
      <c r="BX18" s="634"/>
      <c r="BY18" s="634"/>
      <c r="BZ18" s="634"/>
      <c r="CA18" s="634"/>
      <c r="CB18" s="638"/>
      <c r="CD18" s="645" t="s">
        <v>278</v>
      </c>
      <c r="CE18" s="646"/>
      <c r="CF18" s="646"/>
      <c r="CG18" s="646"/>
      <c r="CH18" s="646"/>
      <c r="CI18" s="646"/>
      <c r="CJ18" s="646"/>
      <c r="CK18" s="646"/>
      <c r="CL18" s="646"/>
      <c r="CM18" s="646"/>
      <c r="CN18" s="646"/>
      <c r="CO18" s="646"/>
      <c r="CP18" s="646"/>
      <c r="CQ18" s="647"/>
      <c r="CR18" s="630" t="s">
        <v>130</v>
      </c>
      <c r="CS18" s="631"/>
      <c r="CT18" s="631"/>
      <c r="CU18" s="631"/>
      <c r="CV18" s="631"/>
      <c r="CW18" s="631"/>
      <c r="CX18" s="631"/>
      <c r="CY18" s="632"/>
      <c r="CZ18" s="633" t="s">
        <v>130</v>
      </c>
      <c r="DA18" s="633"/>
      <c r="DB18" s="633"/>
      <c r="DC18" s="633"/>
      <c r="DD18" s="639" t="s">
        <v>130</v>
      </c>
      <c r="DE18" s="631"/>
      <c r="DF18" s="631"/>
      <c r="DG18" s="631"/>
      <c r="DH18" s="631"/>
      <c r="DI18" s="631"/>
      <c r="DJ18" s="631"/>
      <c r="DK18" s="631"/>
      <c r="DL18" s="631"/>
      <c r="DM18" s="631"/>
      <c r="DN18" s="631"/>
      <c r="DO18" s="631"/>
      <c r="DP18" s="632"/>
      <c r="DQ18" s="639" t="s">
        <v>130</v>
      </c>
      <c r="DR18" s="631"/>
      <c r="DS18" s="631"/>
      <c r="DT18" s="631"/>
      <c r="DU18" s="631"/>
      <c r="DV18" s="631"/>
      <c r="DW18" s="631"/>
      <c r="DX18" s="631"/>
      <c r="DY18" s="631"/>
      <c r="DZ18" s="631"/>
      <c r="EA18" s="631"/>
      <c r="EB18" s="631"/>
      <c r="EC18" s="640"/>
    </row>
    <row r="19" spans="2:133" ht="11.25" customHeight="1" x14ac:dyDescent="0.15">
      <c r="B19" s="627" t="s">
        <v>279</v>
      </c>
      <c r="C19" s="628"/>
      <c r="D19" s="628"/>
      <c r="E19" s="628"/>
      <c r="F19" s="628"/>
      <c r="G19" s="628"/>
      <c r="H19" s="628"/>
      <c r="I19" s="628"/>
      <c r="J19" s="628"/>
      <c r="K19" s="628"/>
      <c r="L19" s="628"/>
      <c r="M19" s="628"/>
      <c r="N19" s="628"/>
      <c r="O19" s="628"/>
      <c r="P19" s="628"/>
      <c r="Q19" s="629"/>
      <c r="R19" s="630">
        <v>24053</v>
      </c>
      <c r="S19" s="631"/>
      <c r="T19" s="631"/>
      <c r="U19" s="631"/>
      <c r="V19" s="631"/>
      <c r="W19" s="631"/>
      <c r="X19" s="631"/>
      <c r="Y19" s="632"/>
      <c r="Z19" s="633">
        <v>0.1</v>
      </c>
      <c r="AA19" s="633"/>
      <c r="AB19" s="633"/>
      <c r="AC19" s="633"/>
      <c r="AD19" s="634">
        <v>24053</v>
      </c>
      <c r="AE19" s="634"/>
      <c r="AF19" s="634"/>
      <c r="AG19" s="634"/>
      <c r="AH19" s="634"/>
      <c r="AI19" s="634"/>
      <c r="AJ19" s="634"/>
      <c r="AK19" s="634"/>
      <c r="AL19" s="635">
        <v>0.1</v>
      </c>
      <c r="AM19" s="636"/>
      <c r="AN19" s="636"/>
      <c r="AO19" s="637"/>
      <c r="AP19" s="627" t="s">
        <v>280</v>
      </c>
      <c r="AQ19" s="628"/>
      <c r="AR19" s="628"/>
      <c r="AS19" s="628"/>
      <c r="AT19" s="628"/>
      <c r="AU19" s="628"/>
      <c r="AV19" s="628"/>
      <c r="AW19" s="628"/>
      <c r="AX19" s="628"/>
      <c r="AY19" s="628"/>
      <c r="AZ19" s="628"/>
      <c r="BA19" s="628"/>
      <c r="BB19" s="628"/>
      <c r="BC19" s="628"/>
      <c r="BD19" s="628"/>
      <c r="BE19" s="628"/>
      <c r="BF19" s="629"/>
      <c r="BG19" s="630">
        <v>6455</v>
      </c>
      <c r="BH19" s="631"/>
      <c r="BI19" s="631"/>
      <c r="BJ19" s="631"/>
      <c r="BK19" s="631"/>
      <c r="BL19" s="631"/>
      <c r="BM19" s="631"/>
      <c r="BN19" s="632"/>
      <c r="BO19" s="633">
        <v>0.1</v>
      </c>
      <c r="BP19" s="633"/>
      <c r="BQ19" s="633"/>
      <c r="BR19" s="633"/>
      <c r="BS19" s="634" t="s">
        <v>130</v>
      </c>
      <c r="BT19" s="634"/>
      <c r="BU19" s="634"/>
      <c r="BV19" s="634"/>
      <c r="BW19" s="634"/>
      <c r="BX19" s="634"/>
      <c r="BY19" s="634"/>
      <c r="BZ19" s="634"/>
      <c r="CA19" s="634"/>
      <c r="CB19" s="638"/>
      <c r="CD19" s="645" t="s">
        <v>281</v>
      </c>
      <c r="CE19" s="646"/>
      <c r="CF19" s="646"/>
      <c r="CG19" s="646"/>
      <c r="CH19" s="646"/>
      <c r="CI19" s="646"/>
      <c r="CJ19" s="646"/>
      <c r="CK19" s="646"/>
      <c r="CL19" s="646"/>
      <c r="CM19" s="646"/>
      <c r="CN19" s="646"/>
      <c r="CO19" s="646"/>
      <c r="CP19" s="646"/>
      <c r="CQ19" s="647"/>
      <c r="CR19" s="630" t="s">
        <v>130</v>
      </c>
      <c r="CS19" s="631"/>
      <c r="CT19" s="631"/>
      <c r="CU19" s="631"/>
      <c r="CV19" s="631"/>
      <c r="CW19" s="631"/>
      <c r="CX19" s="631"/>
      <c r="CY19" s="632"/>
      <c r="CZ19" s="633" t="s">
        <v>130</v>
      </c>
      <c r="DA19" s="633"/>
      <c r="DB19" s="633"/>
      <c r="DC19" s="633"/>
      <c r="DD19" s="639" t="s">
        <v>130</v>
      </c>
      <c r="DE19" s="631"/>
      <c r="DF19" s="631"/>
      <c r="DG19" s="631"/>
      <c r="DH19" s="631"/>
      <c r="DI19" s="631"/>
      <c r="DJ19" s="631"/>
      <c r="DK19" s="631"/>
      <c r="DL19" s="631"/>
      <c r="DM19" s="631"/>
      <c r="DN19" s="631"/>
      <c r="DO19" s="631"/>
      <c r="DP19" s="632"/>
      <c r="DQ19" s="639" t="s">
        <v>130</v>
      </c>
      <c r="DR19" s="631"/>
      <c r="DS19" s="631"/>
      <c r="DT19" s="631"/>
      <c r="DU19" s="631"/>
      <c r="DV19" s="631"/>
      <c r="DW19" s="631"/>
      <c r="DX19" s="631"/>
      <c r="DY19" s="631"/>
      <c r="DZ19" s="631"/>
      <c r="EA19" s="631"/>
      <c r="EB19" s="631"/>
      <c r="EC19" s="640"/>
    </row>
    <row r="20" spans="2:133" ht="11.25" customHeight="1" x14ac:dyDescent="0.15">
      <c r="B20" s="627" t="s">
        <v>282</v>
      </c>
      <c r="C20" s="628"/>
      <c r="D20" s="628"/>
      <c r="E20" s="628"/>
      <c r="F20" s="628"/>
      <c r="G20" s="628"/>
      <c r="H20" s="628"/>
      <c r="I20" s="628"/>
      <c r="J20" s="628"/>
      <c r="K20" s="628"/>
      <c r="L20" s="628"/>
      <c r="M20" s="628"/>
      <c r="N20" s="628"/>
      <c r="O20" s="628"/>
      <c r="P20" s="628"/>
      <c r="Q20" s="629"/>
      <c r="R20" s="630">
        <v>9939</v>
      </c>
      <c r="S20" s="631"/>
      <c r="T20" s="631"/>
      <c r="U20" s="631"/>
      <c r="V20" s="631"/>
      <c r="W20" s="631"/>
      <c r="X20" s="631"/>
      <c r="Y20" s="632"/>
      <c r="Z20" s="633">
        <v>0</v>
      </c>
      <c r="AA20" s="633"/>
      <c r="AB20" s="633"/>
      <c r="AC20" s="633"/>
      <c r="AD20" s="634">
        <v>9939</v>
      </c>
      <c r="AE20" s="634"/>
      <c r="AF20" s="634"/>
      <c r="AG20" s="634"/>
      <c r="AH20" s="634"/>
      <c r="AI20" s="634"/>
      <c r="AJ20" s="634"/>
      <c r="AK20" s="634"/>
      <c r="AL20" s="635">
        <v>0</v>
      </c>
      <c r="AM20" s="636"/>
      <c r="AN20" s="636"/>
      <c r="AO20" s="637"/>
      <c r="AP20" s="627" t="s">
        <v>283</v>
      </c>
      <c r="AQ20" s="628"/>
      <c r="AR20" s="628"/>
      <c r="AS20" s="628"/>
      <c r="AT20" s="628"/>
      <c r="AU20" s="628"/>
      <c r="AV20" s="628"/>
      <c r="AW20" s="628"/>
      <c r="AX20" s="628"/>
      <c r="AY20" s="628"/>
      <c r="AZ20" s="628"/>
      <c r="BA20" s="628"/>
      <c r="BB20" s="628"/>
      <c r="BC20" s="628"/>
      <c r="BD20" s="628"/>
      <c r="BE20" s="628"/>
      <c r="BF20" s="629"/>
      <c r="BG20" s="630">
        <v>6455</v>
      </c>
      <c r="BH20" s="631"/>
      <c r="BI20" s="631"/>
      <c r="BJ20" s="631"/>
      <c r="BK20" s="631"/>
      <c r="BL20" s="631"/>
      <c r="BM20" s="631"/>
      <c r="BN20" s="632"/>
      <c r="BO20" s="633">
        <v>0.1</v>
      </c>
      <c r="BP20" s="633"/>
      <c r="BQ20" s="633"/>
      <c r="BR20" s="633"/>
      <c r="BS20" s="634" t="s">
        <v>130</v>
      </c>
      <c r="BT20" s="634"/>
      <c r="BU20" s="634"/>
      <c r="BV20" s="634"/>
      <c r="BW20" s="634"/>
      <c r="BX20" s="634"/>
      <c r="BY20" s="634"/>
      <c r="BZ20" s="634"/>
      <c r="CA20" s="634"/>
      <c r="CB20" s="638"/>
      <c r="CD20" s="645" t="s">
        <v>284</v>
      </c>
      <c r="CE20" s="646"/>
      <c r="CF20" s="646"/>
      <c r="CG20" s="646"/>
      <c r="CH20" s="646"/>
      <c r="CI20" s="646"/>
      <c r="CJ20" s="646"/>
      <c r="CK20" s="646"/>
      <c r="CL20" s="646"/>
      <c r="CM20" s="646"/>
      <c r="CN20" s="646"/>
      <c r="CO20" s="646"/>
      <c r="CP20" s="646"/>
      <c r="CQ20" s="647"/>
      <c r="CR20" s="630">
        <v>36711101</v>
      </c>
      <c r="CS20" s="631"/>
      <c r="CT20" s="631"/>
      <c r="CU20" s="631"/>
      <c r="CV20" s="631"/>
      <c r="CW20" s="631"/>
      <c r="CX20" s="631"/>
      <c r="CY20" s="632"/>
      <c r="CZ20" s="633">
        <v>100</v>
      </c>
      <c r="DA20" s="633"/>
      <c r="DB20" s="633"/>
      <c r="DC20" s="633"/>
      <c r="DD20" s="639">
        <v>4577002</v>
      </c>
      <c r="DE20" s="631"/>
      <c r="DF20" s="631"/>
      <c r="DG20" s="631"/>
      <c r="DH20" s="631"/>
      <c r="DI20" s="631"/>
      <c r="DJ20" s="631"/>
      <c r="DK20" s="631"/>
      <c r="DL20" s="631"/>
      <c r="DM20" s="631"/>
      <c r="DN20" s="631"/>
      <c r="DO20" s="631"/>
      <c r="DP20" s="632"/>
      <c r="DQ20" s="639">
        <v>25458685</v>
      </c>
      <c r="DR20" s="631"/>
      <c r="DS20" s="631"/>
      <c r="DT20" s="631"/>
      <c r="DU20" s="631"/>
      <c r="DV20" s="631"/>
      <c r="DW20" s="631"/>
      <c r="DX20" s="631"/>
      <c r="DY20" s="631"/>
      <c r="DZ20" s="631"/>
      <c r="EA20" s="631"/>
      <c r="EB20" s="631"/>
      <c r="EC20" s="640"/>
    </row>
    <row r="21" spans="2:133" ht="11.25" customHeight="1" x14ac:dyDescent="0.15">
      <c r="B21" s="627" t="s">
        <v>285</v>
      </c>
      <c r="C21" s="628"/>
      <c r="D21" s="628"/>
      <c r="E21" s="628"/>
      <c r="F21" s="628"/>
      <c r="G21" s="628"/>
      <c r="H21" s="628"/>
      <c r="I21" s="628"/>
      <c r="J21" s="628"/>
      <c r="K21" s="628"/>
      <c r="L21" s="628"/>
      <c r="M21" s="628"/>
      <c r="N21" s="628"/>
      <c r="O21" s="628"/>
      <c r="P21" s="628"/>
      <c r="Q21" s="629"/>
      <c r="R21" s="630">
        <v>2635</v>
      </c>
      <c r="S21" s="631"/>
      <c r="T21" s="631"/>
      <c r="U21" s="631"/>
      <c r="V21" s="631"/>
      <c r="W21" s="631"/>
      <c r="X21" s="631"/>
      <c r="Y21" s="632"/>
      <c r="Z21" s="633">
        <v>0</v>
      </c>
      <c r="AA21" s="633"/>
      <c r="AB21" s="633"/>
      <c r="AC21" s="633"/>
      <c r="AD21" s="634">
        <v>2635</v>
      </c>
      <c r="AE21" s="634"/>
      <c r="AF21" s="634"/>
      <c r="AG21" s="634"/>
      <c r="AH21" s="634"/>
      <c r="AI21" s="634"/>
      <c r="AJ21" s="634"/>
      <c r="AK21" s="634"/>
      <c r="AL21" s="635">
        <v>0</v>
      </c>
      <c r="AM21" s="636"/>
      <c r="AN21" s="636"/>
      <c r="AO21" s="637"/>
      <c r="AP21" s="649" t="s">
        <v>286</v>
      </c>
      <c r="AQ21" s="650"/>
      <c r="AR21" s="650"/>
      <c r="AS21" s="650"/>
      <c r="AT21" s="650"/>
      <c r="AU21" s="650"/>
      <c r="AV21" s="650"/>
      <c r="AW21" s="650"/>
      <c r="AX21" s="650"/>
      <c r="AY21" s="650"/>
      <c r="AZ21" s="650"/>
      <c r="BA21" s="650"/>
      <c r="BB21" s="650"/>
      <c r="BC21" s="650"/>
      <c r="BD21" s="650"/>
      <c r="BE21" s="650"/>
      <c r="BF21" s="651"/>
      <c r="BG21" s="630">
        <v>6455</v>
      </c>
      <c r="BH21" s="631"/>
      <c r="BI21" s="631"/>
      <c r="BJ21" s="631"/>
      <c r="BK21" s="631"/>
      <c r="BL21" s="631"/>
      <c r="BM21" s="631"/>
      <c r="BN21" s="632"/>
      <c r="BO21" s="633">
        <v>0.1</v>
      </c>
      <c r="BP21" s="633"/>
      <c r="BQ21" s="633"/>
      <c r="BR21" s="633"/>
      <c r="BS21" s="634" t="s">
        <v>130</v>
      </c>
      <c r="BT21" s="634"/>
      <c r="BU21" s="634"/>
      <c r="BV21" s="634"/>
      <c r="BW21" s="634"/>
      <c r="BX21" s="634"/>
      <c r="BY21" s="634"/>
      <c r="BZ21" s="634"/>
      <c r="CA21" s="634"/>
      <c r="CB21" s="638"/>
      <c r="CD21" s="658"/>
      <c r="CE21" s="659"/>
      <c r="CF21" s="659"/>
      <c r="CG21" s="659"/>
      <c r="CH21" s="659"/>
      <c r="CI21" s="659"/>
      <c r="CJ21" s="659"/>
      <c r="CK21" s="659"/>
      <c r="CL21" s="659"/>
      <c r="CM21" s="659"/>
      <c r="CN21" s="659"/>
      <c r="CO21" s="659"/>
      <c r="CP21" s="659"/>
      <c r="CQ21" s="660"/>
      <c r="CR21" s="661"/>
      <c r="CS21" s="653"/>
      <c r="CT21" s="653"/>
      <c r="CU21" s="653"/>
      <c r="CV21" s="653"/>
      <c r="CW21" s="653"/>
      <c r="CX21" s="653"/>
      <c r="CY21" s="662"/>
      <c r="CZ21" s="663"/>
      <c r="DA21" s="663"/>
      <c r="DB21" s="663"/>
      <c r="DC21" s="663"/>
      <c r="DD21" s="652"/>
      <c r="DE21" s="653"/>
      <c r="DF21" s="653"/>
      <c r="DG21" s="653"/>
      <c r="DH21" s="653"/>
      <c r="DI21" s="653"/>
      <c r="DJ21" s="653"/>
      <c r="DK21" s="653"/>
      <c r="DL21" s="653"/>
      <c r="DM21" s="653"/>
      <c r="DN21" s="653"/>
      <c r="DO21" s="653"/>
      <c r="DP21" s="662"/>
      <c r="DQ21" s="652"/>
      <c r="DR21" s="653"/>
      <c r="DS21" s="653"/>
      <c r="DT21" s="653"/>
      <c r="DU21" s="653"/>
      <c r="DV21" s="653"/>
      <c r="DW21" s="653"/>
      <c r="DX21" s="653"/>
      <c r="DY21" s="653"/>
      <c r="DZ21" s="653"/>
      <c r="EA21" s="653"/>
      <c r="EB21" s="653"/>
      <c r="EC21" s="654"/>
    </row>
    <row r="22" spans="2:133" ht="11.25" customHeight="1" x14ac:dyDescent="0.15">
      <c r="B22" s="655" t="s">
        <v>287</v>
      </c>
      <c r="C22" s="656"/>
      <c r="D22" s="656"/>
      <c r="E22" s="656"/>
      <c r="F22" s="656"/>
      <c r="G22" s="656"/>
      <c r="H22" s="656"/>
      <c r="I22" s="656"/>
      <c r="J22" s="656"/>
      <c r="K22" s="656"/>
      <c r="L22" s="656"/>
      <c r="M22" s="656"/>
      <c r="N22" s="656"/>
      <c r="O22" s="656"/>
      <c r="P22" s="656"/>
      <c r="Q22" s="657"/>
      <c r="R22" s="630">
        <v>108352</v>
      </c>
      <c r="S22" s="631"/>
      <c r="T22" s="631"/>
      <c r="U22" s="631"/>
      <c r="V22" s="631"/>
      <c r="W22" s="631"/>
      <c r="X22" s="631"/>
      <c r="Y22" s="632"/>
      <c r="Z22" s="633">
        <v>0.3</v>
      </c>
      <c r="AA22" s="633"/>
      <c r="AB22" s="633"/>
      <c r="AC22" s="633"/>
      <c r="AD22" s="634">
        <v>108352</v>
      </c>
      <c r="AE22" s="634"/>
      <c r="AF22" s="634"/>
      <c r="AG22" s="634"/>
      <c r="AH22" s="634"/>
      <c r="AI22" s="634"/>
      <c r="AJ22" s="634"/>
      <c r="AK22" s="634"/>
      <c r="AL22" s="635">
        <v>0.5</v>
      </c>
      <c r="AM22" s="636"/>
      <c r="AN22" s="636"/>
      <c r="AO22" s="637"/>
      <c r="AP22" s="649" t="s">
        <v>288</v>
      </c>
      <c r="AQ22" s="650"/>
      <c r="AR22" s="650"/>
      <c r="AS22" s="650"/>
      <c r="AT22" s="650"/>
      <c r="AU22" s="650"/>
      <c r="AV22" s="650"/>
      <c r="AW22" s="650"/>
      <c r="AX22" s="650"/>
      <c r="AY22" s="650"/>
      <c r="AZ22" s="650"/>
      <c r="BA22" s="650"/>
      <c r="BB22" s="650"/>
      <c r="BC22" s="650"/>
      <c r="BD22" s="650"/>
      <c r="BE22" s="650"/>
      <c r="BF22" s="651"/>
      <c r="BG22" s="630" t="s">
        <v>130</v>
      </c>
      <c r="BH22" s="631"/>
      <c r="BI22" s="631"/>
      <c r="BJ22" s="631"/>
      <c r="BK22" s="631"/>
      <c r="BL22" s="631"/>
      <c r="BM22" s="631"/>
      <c r="BN22" s="632"/>
      <c r="BO22" s="633" t="s">
        <v>130</v>
      </c>
      <c r="BP22" s="633"/>
      <c r="BQ22" s="633"/>
      <c r="BR22" s="633"/>
      <c r="BS22" s="634" t="s">
        <v>130</v>
      </c>
      <c r="BT22" s="634"/>
      <c r="BU22" s="634"/>
      <c r="BV22" s="634"/>
      <c r="BW22" s="634"/>
      <c r="BX22" s="634"/>
      <c r="BY22" s="634"/>
      <c r="BZ22" s="634"/>
      <c r="CA22" s="634"/>
      <c r="CB22" s="638"/>
      <c r="CD22" s="612" t="s">
        <v>289</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15">
      <c r="B23" s="627" t="s">
        <v>290</v>
      </c>
      <c r="C23" s="628"/>
      <c r="D23" s="628"/>
      <c r="E23" s="628"/>
      <c r="F23" s="628"/>
      <c r="G23" s="628"/>
      <c r="H23" s="628"/>
      <c r="I23" s="628"/>
      <c r="J23" s="628"/>
      <c r="K23" s="628"/>
      <c r="L23" s="628"/>
      <c r="M23" s="628"/>
      <c r="N23" s="628"/>
      <c r="O23" s="628"/>
      <c r="P23" s="628"/>
      <c r="Q23" s="629"/>
      <c r="R23" s="630">
        <v>15601631</v>
      </c>
      <c r="S23" s="631"/>
      <c r="T23" s="631"/>
      <c r="U23" s="631"/>
      <c r="V23" s="631"/>
      <c r="W23" s="631"/>
      <c r="X23" s="631"/>
      <c r="Y23" s="632"/>
      <c r="Z23" s="633">
        <v>40.1</v>
      </c>
      <c r="AA23" s="633"/>
      <c r="AB23" s="633"/>
      <c r="AC23" s="633"/>
      <c r="AD23" s="634">
        <v>13249595</v>
      </c>
      <c r="AE23" s="634"/>
      <c r="AF23" s="634"/>
      <c r="AG23" s="634"/>
      <c r="AH23" s="634"/>
      <c r="AI23" s="634"/>
      <c r="AJ23" s="634"/>
      <c r="AK23" s="634"/>
      <c r="AL23" s="635">
        <v>60.5</v>
      </c>
      <c r="AM23" s="636"/>
      <c r="AN23" s="636"/>
      <c r="AO23" s="637"/>
      <c r="AP23" s="649" t="s">
        <v>291</v>
      </c>
      <c r="AQ23" s="650"/>
      <c r="AR23" s="650"/>
      <c r="AS23" s="650"/>
      <c r="AT23" s="650"/>
      <c r="AU23" s="650"/>
      <c r="AV23" s="650"/>
      <c r="AW23" s="650"/>
      <c r="AX23" s="650"/>
      <c r="AY23" s="650"/>
      <c r="AZ23" s="650"/>
      <c r="BA23" s="650"/>
      <c r="BB23" s="650"/>
      <c r="BC23" s="650"/>
      <c r="BD23" s="650"/>
      <c r="BE23" s="650"/>
      <c r="BF23" s="651"/>
      <c r="BG23" s="630" t="s">
        <v>130</v>
      </c>
      <c r="BH23" s="631"/>
      <c r="BI23" s="631"/>
      <c r="BJ23" s="631"/>
      <c r="BK23" s="631"/>
      <c r="BL23" s="631"/>
      <c r="BM23" s="631"/>
      <c r="BN23" s="632"/>
      <c r="BO23" s="633" t="s">
        <v>130</v>
      </c>
      <c r="BP23" s="633"/>
      <c r="BQ23" s="633"/>
      <c r="BR23" s="633"/>
      <c r="BS23" s="634" t="s">
        <v>130</v>
      </c>
      <c r="BT23" s="634"/>
      <c r="BU23" s="634"/>
      <c r="BV23" s="634"/>
      <c r="BW23" s="634"/>
      <c r="BX23" s="634"/>
      <c r="BY23" s="634"/>
      <c r="BZ23" s="634"/>
      <c r="CA23" s="634"/>
      <c r="CB23" s="638"/>
      <c r="CD23" s="612" t="s">
        <v>231</v>
      </c>
      <c r="CE23" s="613"/>
      <c r="CF23" s="613"/>
      <c r="CG23" s="613"/>
      <c r="CH23" s="613"/>
      <c r="CI23" s="613"/>
      <c r="CJ23" s="613"/>
      <c r="CK23" s="613"/>
      <c r="CL23" s="613"/>
      <c r="CM23" s="613"/>
      <c r="CN23" s="613"/>
      <c r="CO23" s="613"/>
      <c r="CP23" s="613"/>
      <c r="CQ23" s="614"/>
      <c r="CR23" s="612" t="s">
        <v>292</v>
      </c>
      <c r="CS23" s="613"/>
      <c r="CT23" s="613"/>
      <c r="CU23" s="613"/>
      <c r="CV23" s="613"/>
      <c r="CW23" s="613"/>
      <c r="CX23" s="613"/>
      <c r="CY23" s="614"/>
      <c r="CZ23" s="612" t="s">
        <v>293</v>
      </c>
      <c r="DA23" s="613"/>
      <c r="DB23" s="613"/>
      <c r="DC23" s="614"/>
      <c r="DD23" s="612" t="s">
        <v>294</v>
      </c>
      <c r="DE23" s="613"/>
      <c r="DF23" s="613"/>
      <c r="DG23" s="613"/>
      <c r="DH23" s="613"/>
      <c r="DI23" s="613"/>
      <c r="DJ23" s="613"/>
      <c r="DK23" s="614"/>
      <c r="DL23" s="664" t="s">
        <v>295</v>
      </c>
      <c r="DM23" s="665"/>
      <c r="DN23" s="665"/>
      <c r="DO23" s="665"/>
      <c r="DP23" s="665"/>
      <c r="DQ23" s="665"/>
      <c r="DR23" s="665"/>
      <c r="DS23" s="665"/>
      <c r="DT23" s="665"/>
      <c r="DU23" s="665"/>
      <c r="DV23" s="666"/>
      <c r="DW23" s="612" t="s">
        <v>296</v>
      </c>
      <c r="DX23" s="613"/>
      <c r="DY23" s="613"/>
      <c r="DZ23" s="613"/>
      <c r="EA23" s="613"/>
      <c r="EB23" s="613"/>
      <c r="EC23" s="614"/>
    </row>
    <row r="24" spans="2:133" ht="11.25" customHeight="1" x14ac:dyDescent="0.15">
      <c r="B24" s="627" t="s">
        <v>297</v>
      </c>
      <c r="C24" s="628"/>
      <c r="D24" s="628"/>
      <c r="E24" s="628"/>
      <c r="F24" s="628"/>
      <c r="G24" s="628"/>
      <c r="H24" s="628"/>
      <c r="I24" s="628"/>
      <c r="J24" s="628"/>
      <c r="K24" s="628"/>
      <c r="L24" s="628"/>
      <c r="M24" s="628"/>
      <c r="N24" s="628"/>
      <c r="O24" s="628"/>
      <c r="P24" s="628"/>
      <c r="Q24" s="629"/>
      <c r="R24" s="630">
        <v>13249595</v>
      </c>
      <c r="S24" s="631"/>
      <c r="T24" s="631"/>
      <c r="U24" s="631"/>
      <c r="V24" s="631"/>
      <c r="W24" s="631"/>
      <c r="X24" s="631"/>
      <c r="Y24" s="632"/>
      <c r="Z24" s="633">
        <v>34.1</v>
      </c>
      <c r="AA24" s="633"/>
      <c r="AB24" s="633"/>
      <c r="AC24" s="633"/>
      <c r="AD24" s="634">
        <v>13249595</v>
      </c>
      <c r="AE24" s="634"/>
      <c r="AF24" s="634"/>
      <c r="AG24" s="634"/>
      <c r="AH24" s="634"/>
      <c r="AI24" s="634"/>
      <c r="AJ24" s="634"/>
      <c r="AK24" s="634"/>
      <c r="AL24" s="635">
        <v>60.5</v>
      </c>
      <c r="AM24" s="636"/>
      <c r="AN24" s="636"/>
      <c r="AO24" s="637"/>
      <c r="AP24" s="649" t="s">
        <v>298</v>
      </c>
      <c r="AQ24" s="650"/>
      <c r="AR24" s="650"/>
      <c r="AS24" s="650"/>
      <c r="AT24" s="650"/>
      <c r="AU24" s="650"/>
      <c r="AV24" s="650"/>
      <c r="AW24" s="650"/>
      <c r="AX24" s="650"/>
      <c r="AY24" s="650"/>
      <c r="AZ24" s="650"/>
      <c r="BA24" s="650"/>
      <c r="BB24" s="650"/>
      <c r="BC24" s="650"/>
      <c r="BD24" s="650"/>
      <c r="BE24" s="650"/>
      <c r="BF24" s="651"/>
      <c r="BG24" s="630" t="s">
        <v>130</v>
      </c>
      <c r="BH24" s="631"/>
      <c r="BI24" s="631"/>
      <c r="BJ24" s="631"/>
      <c r="BK24" s="631"/>
      <c r="BL24" s="631"/>
      <c r="BM24" s="631"/>
      <c r="BN24" s="632"/>
      <c r="BO24" s="633" t="s">
        <v>130</v>
      </c>
      <c r="BP24" s="633"/>
      <c r="BQ24" s="633"/>
      <c r="BR24" s="633"/>
      <c r="BS24" s="634" t="s">
        <v>130</v>
      </c>
      <c r="BT24" s="634"/>
      <c r="BU24" s="634"/>
      <c r="BV24" s="634"/>
      <c r="BW24" s="634"/>
      <c r="BX24" s="634"/>
      <c r="BY24" s="634"/>
      <c r="BZ24" s="634"/>
      <c r="CA24" s="634"/>
      <c r="CB24" s="638"/>
      <c r="CD24" s="641" t="s">
        <v>299</v>
      </c>
      <c r="CE24" s="642"/>
      <c r="CF24" s="642"/>
      <c r="CG24" s="642"/>
      <c r="CH24" s="642"/>
      <c r="CI24" s="642"/>
      <c r="CJ24" s="642"/>
      <c r="CK24" s="642"/>
      <c r="CL24" s="642"/>
      <c r="CM24" s="642"/>
      <c r="CN24" s="642"/>
      <c r="CO24" s="642"/>
      <c r="CP24" s="642"/>
      <c r="CQ24" s="643"/>
      <c r="CR24" s="619">
        <v>13769350</v>
      </c>
      <c r="CS24" s="620"/>
      <c r="CT24" s="620"/>
      <c r="CU24" s="620"/>
      <c r="CV24" s="620"/>
      <c r="CW24" s="620"/>
      <c r="CX24" s="620"/>
      <c r="CY24" s="621"/>
      <c r="CZ24" s="624">
        <v>37.5</v>
      </c>
      <c r="DA24" s="625"/>
      <c r="DB24" s="625"/>
      <c r="DC24" s="644"/>
      <c r="DD24" s="667">
        <v>10289216</v>
      </c>
      <c r="DE24" s="620"/>
      <c r="DF24" s="620"/>
      <c r="DG24" s="620"/>
      <c r="DH24" s="620"/>
      <c r="DI24" s="620"/>
      <c r="DJ24" s="620"/>
      <c r="DK24" s="621"/>
      <c r="DL24" s="667">
        <v>10259882</v>
      </c>
      <c r="DM24" s="620"/>
      <c r="DN24" s="620"/>
      <c r="DO24" s="620"/>
      <c r="DP24" s="620"/>
      <c r="DQ24" s="620"/>
      <c r="DR24" s="620"/>
      <c r="DS24" s="620"/>
      <c r="DT24" s="620"/>
      <c r="DU24" s="620"/>
      <c r="DV24" s="621"/>
      <c r="DW24" s="624">
        <v>45.4</v>
      </c>
      <c r="DX24" s="625"/>
      <c r="DY24" s="625"/>
      <c r="DZ24" s="625"/>
      <c r="EA24" s="625"/>
      <c r="EB24" s="625"/>
      <c r="EC24" s="626"/>
    </row>
    <row r="25" spans="2:133" ht="11.25" customHeight="1" x14ac:dyDescent="0.15">
      <c r="B25" s="627" t="s">
        <v>300</v>
      </c>
      <c r="C25" s="628"/>
      <c r="D25" s="628"/>
      <c r="E25" s="628"/>
      <c r="F25" s="628"/>
      <c r="G25" s="628"/>
      <c r="H25" s="628"/>
      <c r="I25" s="628"/>
      <c r="J25" s="628"/>
      <c r="K25" s="628"/>
      <c r="L25" s="628"/>
      <c r="M25" s="628"/>
      <c r="N25" s="628"/>
      <c r="O25" s="628"/>
      <c r="P25" s="628"/>
      <c r="Q25" s="629"/>
      <c r="R25" s="630">
        <v>2352036</v>
      </c>
      <c r="S25" s="631"/>
      <c r="T25" s="631"/>
      <c r="U25" s="631"/>
      <c r="V25" s="631"/>
      <c r="W25" s="631"/>
      <c r="X25" s="631"/>
      <c r="Y25" s="632"/>
      <c r="Z25" s="633">
        <v>6</v>
      </c>
      <c r="AA25" s="633"/>
      <c r="AB25" s="633"/>
      <c r="AC25" s="633"/>
      <c r="AD25" s="634" t="s">
        <v>130</v>
      </c>
      <c r="AE25" s="634"/>
      <c r="AF25" s="634"/>
      <c r="AG25" s="634"/>
      <c r="AH25" s="634"/>
      <c r="AI25" s="634"/>
      <c r="AJ25" s="634"/>
      <c r="AK25" s="634"/>
      <c r="AL25" s="635" t="s">
        <v>130</v>
      </c>
      <c r="AM25" s="636"/>
      <c r="AN25" s="636"/>
      <c r="AO25" s="637"/>
      <c r="AP25" s="649" t="s">
        <v>301</v>
      </c>
      <c r="AQ25" s="650"/>
      <c r="AR25" s="650"/>
      <c r="AS25" s="650"/>
      <c r="AT25" s="650"/>
      <c r="AU25" s="650"/>
      <c r="AV25" s="650"/>
      <c r="AW25" s="650"/>
      <c r="AX25" s="650"/>
      <c r="AY25" s="650"/>
      <c r="AZ25" s="650"/>
      <c r="BA25" s="650"/>
      <c r="BB25" s="650"/>
      <c r="BC25" s="650"/>
      <c r="BD25" s="650"/>
      <c r="BE25" s="650"/>
      <c r="BF25" s="651"/>
      <c r="BG25" s="630" t="s">
        <v>130</v>
      </c>
      <c r="BH25" s="631"/>
      <c r="BI25" s="631"/>
      <c r="BJ25" s="631"/>
      <c r="BK25" s="631"/>
      <c r="BL25" s="631"/>
      <c r="BM25" s="631"/>
      <c r="BN25" s="632"/>
      <c r="BO25" s="633" t="s">
        <v>130</v>
      </c>
      <c r="BP25" s="633"/>
      <c r="BQ25" s="633"/>
      <c r="BR25" s="633"/>
      <c r="BS25" s="634" t="s">
        <v>130</v>
      </c>
      <c r="BT25" s="634"/>
      <c r="BU25" s="634"/>
      <c r="BV25" s="634"/>
      <c r="BW25" s="634"/>
      <c r="BX25" s="634"/>
      <c r="BY25" s="634"/>
      <c r="BZ25" s="634"/>
      <c r="CA25" s="634"/>
      <c r="CB25" s="638"/>
      <c r="CD25" s="645" t="s">
        <v>302</v>
      </c>
      <c r="CE25" s="646"/>
      <c r="CF25" s="646"/>
      <c r="CG25" s="646"/>
      <c r="CH25" s="646"/>
      <c r="CI25" s="646"/>
      <c r="CJ25" s="646"/>
      <c r="CK25" s="646"/>
      <c r="CL25" s="646"/>
      <c r="CM25" s="646"/>
      <c r="CN25" s="646"/>
      <c r="CO25" s="646"/>
      <c r="CP25" s="646"/>
      <c r="CQ25" s="647"/>
      <c r="CR25" s="630">
        <v>4778823</v>
      </c>
      <c r="CS25" s="668"/>
      <c r="CT25" s="668"/>
      <c r="CU25" s="668"/>
      <c r="CV25" s="668"/>
      <c r="CW25" s="668"/>
      <c r="CX25" s="668"/>
      <c r="CY25" s="669"/>
      <c r="CZ25" s="635">
        <v>13</v>
      </c>
      <c r="DA25" s="670"/>
      <c r="DB25" s="670"/>
      <c r="DC25" s="673"/>
      <c r="DD25" s="639">
        <v>4475229</v>
      </c>
      <c r="DE25" s="668"/>
      <c r="DF25" s="668"/>
      <c r="DG25" s="668"/>
      <c r="DH25" s="668"/>
      <c r="DI25" s="668"/>
      <c r="DJ25" s="668"/>
      <c r="DK25" s="669"/>
      <c r="DL25" s="639">
        <v>4471956</v>
      </c>
      <c r="DM25" s="668"/>
      <c r="DN25" s="668"/>
      <c r="DO25" s="668"/>
      <c r="DP25" s="668"/>
      <c r="DQ25" s="668"/>
      <c r="DR25" s="668"/>
      <c r="DS25" s="668"/>
      <c r="DT25" s="668"/>
      <c r="DU25" s="668"/>
      <c r="DV25" s="669"/>
      <c r="DW25" s="635">
        <v>19.8</v>
      </c>
      <c r="DX25" s="670"/>
      <c r="DY25" s="670"/>
      <c r="DZ25" s="670"/>
      <c r="EA25" s="670"/>
      <c r="EB25" s="670"/>
      <c r="EC25" s="671"/>
    </row>
    <row r="26" spans="2:133" ht="11.25" customHeight="1" x14ac:dyDescent="0.15">
      <c r="B26" s="627" t="s">
        <v>303</v>
      </c>
      <c r="C26" s="628"/>
      <c r="D26" s="628"/>
      <c r="E26" s="628"/>
      <c r="F26" s="628"/>
      <c r="G26" s="628"/>
      <c r="H26" s="628"/>
      <c r="I26" s="628"/>
      <c r="J26" s="628"/>
      <c r="K26" s="628"/>
      <c r="L26" s="628"/>
      <c r="M26" s="628"/>
      <c r="N26" s="628"/>
      <c r="O26" s="628"/>
      <c r="P26" s="628"/>
      <c r="Q26" s="629"/>
      <c r="R26" s="630" t="s">
        <v>130</v>
      </c>
      <c r="S26" s="631"/>
      <c r="T26" s="631"/>
      <c r="U26" s="631"/>
      <c r="V26" s="631"/>
      <c r="W26" s="631"/>
      <c r="X26" s="631"/>
      <c r="Y26" s="632"/>
      <c r="Z26" s="633" t="s">
        <v>130</v>
      </c>
      <c r="AA26" s="633"/>
      <c r="AB26" s="633"/>
      <c r="AC26" s="633"/>
      <c r="AD26" s="634" t="s">
        <v>130</v>
      </c>
      <c r="AE26" s="634"/>
      <c r="AF26" s="634"/>
      <c r="AG26" s="634"/>
      <c r="AH26" s="634"/>
      <c r="AI26" s="634"/>
      <c r="AJ26" s="634"/>
      <c r="AK26" s="634"/>
      <c r="AL26" s="635" t="s">
        <v>130</v>
      </c>
      <c r="AM26" s="636"/>
      <c r="AN26" s="636"/>
      <c r="AO26" s="637"/>
      <c r="AP26" s="649" t="s">
        <v>304</v>
      </c>
      <c r="AQ26" s="672"/>
      <c r="AR26" s="672"/>
      <c r="AS26" s="672"/>
      <c r="AT26" s="672"/>
      <c r="AU26" s="672"/>
      <c r="AV26" s="672"/>
      <c r="AW26" s="672"/>
      <c r="AX26" s="672"/>
      <c r="AY26" s="672"/>
      <c r="AZ26" s="672"/>
      <c r="BA26" s="672"/>
      <c r="BB26" s="672"/>
      <c r="BC26" s="672"/>
      <c r="BD26" s="672"/>
      <c r="BE26" s="672"/>
      <c r="BF26" s="651"/>
      <c r="BG26" s="630" t="s">
        <v>130</v>
      </c>
      <c r="BH26" s="631"/>
      <c r="BI26" s="631"/>
      <c r="BJ26" s="631"/>
      <c r="BK26" s="631"/>
      <c r="BL26" s="631"/>
      <c r="BM26" s="631"/>
      <c r="BN26" s="632"/>
      <c r="BO26" s="633" t="s">
        <v>130</v>
      </c>
      <c r="BP26" s="633"/>
      <c r="BQ26" s="633"/>
      <c r="BR26" s="633"/>
      <c r="BS26" s="634" t="s">
        <v>130</v>
      </c>
      <c r="BT26" s="634"/>
      <c r="BU26" s="634"/>
      <c r="BV26" s="634"/>
      <c r="BW26" s="634"/>
      <c r="BX26" s="634"/>
      <c r="BY26" s="634"/>
      <c r="BZ26" s="634"/>
      <c r="CA26" s="634"/>
      <c r="CB26" s="638"/>
      <c r="CD26" s="645" t="s">
        <v>305</v>
      </c>
      <c r="CE26" s="646"/>
      <c r="CF26" s="646"/>
      <c r="CG26" s="646"/>
      <c r="CH26" s="646"/>
      <c r="CI26" s="646"/>
      <c r="CJ26" s="646"/>
      <c r="CK26" s="646"/>
      <c r="CL26" s="646"/>
      <c r="CM26" s="646"/>
      <c r="CN26" s="646"/>
      <c r="CO26" s="646"/>
      <c r="CP26" s="646"/>
      <c r="CQ26" s="647"/>
      <c r="CR26" s="630">
        <v>3010571</v>
      </c>
      <c r="CS26" s="631"/>
      <c r="CT26" s="631"/>
      <c r="CU26" s="631"/>
      <c r="CV26" s="631"/>
      <c r="CW26" s="631"/>
      <c r="CX26" s="631"/>
      <c r="CY26" s="632"/>
      <c r="CZ26" s="635">
        <v>8.1999999999999993</v>
      </c>
      <c r="DA26" s="670"/>
      <c r="DB26" s="670"/>
      <c r="DC26" s="673"/>
      <c r="DD26" s="639">
        <v>2790016</v>
      </c>
      <c r="DE26" s="631"/>
      <c r="DF26" s="631"/>
      <c r="DG26" s="631"/>
      <c r="DH26" s="631"/>
      <c r="DI26" s="631"/>
      <c r="DJ26" s="631"/>
      <c r="DK26" s="632"/>
      <c r="DL26" s="639" t="s">
        <v>130</v>
      </c>
      <c r="DM26" s="631"/>
      <c r="DN26" s="631"/>
      <c r="DO26" s="631"/>
      <c r="DP26" s="631"/>
      <c r="DQ26" s="631"/>
      <c r="DR26" s="631"/>
      <c r="DS26" s="631"/>
      <c r="DT26" s="631"/>
      <c r="DU26" s="631"/>
      <c r="DV26" s="632"/>
      <c r="DW26" s="635" t="s">
        <v>130</v>
      </c>
      <c r="DX26" s="670"/>
      <c r="DY26" s="670"/>
      <c r="DZ26" s="670"/>
      <c r="EA26" s="670"/>
      <c r="EB26" s="670"/>
      <c r="EC26" s="671"/>
    </row>
    <row r="27" spans="2:133" ht="11.25" customHeight="1" x14ac:dyDescent="0.15">
      <c r="B27" s="627" t="s">
        <v>306</v>
      </c>
      <c r="C27" s="628"/>
      <c r="D27" s="628"/>
      <c r="E27" s="628"/>
      <c r="F27" s="628"/>
      <c r="G27" s="628"/>
      <c r="H27" s="628"/>
      <c r="I27" s="628"/>
      <c r="J27" s="628"/>
      <c r="K27" s="628"/>
      <c r="L27" s="628"/>
      <c r="M27" s="628"/>
      <c r="N27" s="628"/>
      <c r="O27" s="628"/>
      <c r="P27" s="628"/>
      <c r="Q27" s="629"/>
      <c r="R27" s="630">
        <v>24178915</v>
      </c>
      <c r="S27" s="631"/>
      <c r="T27" s="631"/>
      <c r="U27" s="631"/>
      <c r="V27" s="631"/>
      <c r="W27" s="631"/>
      <c r="X27" s="631"/>
      <c r="Y27" s="632"/>
      <c r="Z27" s="633">
        <v>62.2</v>
      </c>
      <c r="AA27" s="633"/>
      <c r="AB27" s="633"/>
      <c r="AC27" s="633"/>
      <c r="AD27" s="634">
        <v>21826879</v>
      </c>
      <c r="AE27" s="634"/>
      <c r="AF27" s="634"/>
      <c r="AG27" s="634"/>
      <c r="AH27" s="634"/>
      <c r="AI27" s="634"/>
      <c r="AJ27" s="634"/>
      <c r="AK27" s="634"/>
      <c r="AL27" s="635">
        <v>99.699996948242188</v>
      </c>
      <c r="AM27" s="636"/>
      <c r="AN27" s="636"/>
      <c r="AO27" s="637"/>
      <c r="AP27" s="627" t="s">
        <v>307</v>
      </c>
      <c r="AQ27" s="628"/>
      <c r="AR27" s="628"/>
      <c r="AS27" s="628"/>
      <c r="AT27" s="628"/>
      <c r="AU27" s="628"/>
      <c r="AV27" s="628"/>
      <c r="AW27" s="628"/>
      <c r="AX27" s="628"/>
      <c r="AY27" s="628"/>
      <c r="AZ27" s="628"/>
      <c r="BA27" s="628"/>
      <c r="BB27" s="628"/>
      <c r="BC27" s="628"/>
      <c r="BD27" s="628"/>
      <c r="BE27" s="628"/>
      <c r="BF27" s="629"/>
      <c r="BG27" s="630">
        <v>6536619</v>
      </c>
      <c r="BH27" s="631"/>
      <c r="BI27" s="631"/>
      <c r="BJ27" s="631"/>
      <c r="BK27" s="631"/>
      <c r="BL27" s="631"/>
      <c r="BM27" s="631"/>
      <c r="BN27" s="632"/>
      <c r="BO27" s="633">
        <v>100</v>
      </c>
      <c r="BP27" s="633"/>
      <c r="BQ27" s="633"/>
      <c r="BR27" s="633"/>
      <c r="BS27" s="634">
        <v>165729</v>
      </c>
      <c r="BT27" s="634"/>
      <c r="BU27" s="634"/>
      <c r="BV27" s="634"/>
      <c r="BW27" s="634"/>
      <c r="BX27" s="634"/>
      <c r="BY27" s="634"/>
      <c r="BZ27" s="634"/>
      <c r="CA27" s="634"/>
      <c r="CB27" s="638"/>
      <c r="CD27" s="645" t="s">
        <v>308</v>
      </c>
      <c r="CE27" s="646"/>
      <c r="CF27" s="646"/>
      <c r="CG27" s="646"/>
      <c r="CH27" s="646"/>
      <c r="CI27" s="646"/>
      <c r="CJ27" s="646"/>
      <c r="CK27" s="646"/>
      <c r="CL27" s="646"/>
      <c r="CM27" s="646"/>
      <c r="CN27" s="646"/>
      <c r="CO27" s="646"/>
      <c r="CP27" s="646"/>
      <c r="CQ27" s="647"/>
      <c r="CR27" s="630">
        <v>3960269</v>
      </c>
      <c r="CS27" s="668"/>
      <c r="CT27" s="668"/>
      <c r="CU27" s="668"/>
      <c r="CV27" s="668"/>
      <c r="CW27" s="668"/>
      <c r="CX27" s="668"/>
      <c r="CY27" s="669"/>
      <c r="CZ27" s="635">
        <v>10.8</v>
      </c>
      <c r="DA27" s="670"/>
      <c r="DB27" s="670"/>
      <c r="DC27" s="673"/>
      <c r="DD27" s="639">
        <v>923369</v>
      </c>
      <c r="DE27" s="668"/>
      <c r="DF27" s="668"/>
      <c r="DG27" s="668"/>
      <c r="DH27" s="668"/>
      <c r="DI27" s="668"/>
      <c r="DJ27" s="668"/>
      <c r="DK27" s="669"/>
      <c r="DL27" s="639">
        <v>897308</v>
      </c>
      <c r="DM27" s="668"/>
      <c r="DN27" s="668"/>
      <c r="DO27" s="668"/>
      <c r="DP27" s="668"/>
      <c r="DQ27" s="668"/>
      <c r="DR27" s="668"/>
      <c r="DS27" s="668"/>
      <c r="DT27" s="668"/>
      <c r="DU27" s="668"/>
      <c r="DV27" s="669"/>
      <c r="DW27" s="635">
        <v>4</v>
      </c>
      <c r="DX27" s="670"/>
      <c r="DY27" s="670"/>
      <c r="DZ27" s="670"/>
      <c r="EA27" s="670"/>
      <c r="EB27" s="670"/>
      <c r="EC27" s="671"/>
    </row>
    <row r="28" spans="2:133" ht="11.25" customHeight="1" x14ac:dyDescent="0.15">
      <c r="B28" s="627" t="s">
        <v>309</v>
      </c>
      <c r="C28" s="628"/>
      <c r="D28" s="628"/>
      <c r="E28" s="628"/>
      <c r="F28" s="628"/>
      <c r="G28" s="628"/>
      <c r="H28" s="628"/>
      <c r="I28" s="628"/>
      <c r="J28" s="628"/>
      <c r="K28" s="628"/>
      <c r="L28" s="628"/>
      <c r="M28" s="628"/>
      <c r="N28" s="628"/>
      <c r="O28" s="628"/>
      <c r="P28" s="628"/>
      <c r="Q28" s="629"/>
      <c r="R28" s="630">
        <v>6116</v>
      </c>
      <c r="S28" s="631"/>
      <c r="T28" s="631"/>
      <c r="U28" s="631"/>
      <c r="V28" s="631"/>
      <c r="W28" s="631"/>
      <c r="X28" s="631"/>
      <c r="Y28" s="632"/>
      <c r="Z28" s="633">
        <v>0</v>
      </c>
      <c r="AA28" s="633"/>
      <c r="AB28" s="633"/>
      <c r="AC28" s="633"/>
      <c r="AD28" s="634">
        <v>6116</v>
      </c>
      <c r="AE28" s="634"/>
      <c r="AF28" s="634"/>
      <c r="AG28" s="634"/>
      <c r="AH28" s="634"/>
      <c r="AI28" s="634"/>
      <c r="AJ28" s="634"/>
      <c r="AK28" s="634"/>
      <c r="AL28" s="635">
        <v>0</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310</v>
      </c>
      <c r="CE28" s="646"/>
      <c r="CF28" s="646"/>
      <c r="CG28" s="646"/>
      <c r="CH28" s="646"/>
      <c r="CI28" s="646"/>
      <c r="CJ28" s="646"/>
      <c r="CK28" s="646"/>
      <c r="CL28" s="646"/>
      <c r="CM28" s="646"/>
      <c r="CN28" s="646"/>
      <c r="CO28" s="646"/>
      <c r="CP28" s="646"/>
      <c r="CQ28" s="647"/>
      <c r="CR28" s="630">
        <v>5030258</v>
      </c>
      <c r="CS28" s="631"/>
      <c r="CT28" s="631"/>
      <c r="CU28" s="631"/>
      <c r="CV28" s="631"/>
      <c r="CW28" s="631"/>
      <c r="CX28" s="631"/>
      <c r="CY28" s="632"/>
      <c r="CZ28" s="635">
        <v>13.7</v>
      </c>
      <c r="DA28" s="670"/>
      <c r="DB28" s="670"/>
      <c r="DC28" s="673"/>
      <c r="DD28" s="639">
        <v>4890618</v>
      </c>
      <c r="DE28" s="631"/>
      <c r="DF28" s="631"/>
      <c r="DG28" s="631"/>
      <c r="DH28" s="631"/>
      <c r="DI28" s="631"/>
      <c r="DJ28" s="631"/>
      <c r="DK28" s="632"/>
      <c r="DL28" s="639">
        <v>4890618</v>
      </c>
      <c r="DM28" s="631"/>
      <c r="DN28" s="631"/>
      <c r="DO28" s="631"/>
      <c r="DP28" s="631"/>
      <c r="DQ28" s="631"/>
      <c r="DR28" s="631"/>
      <c r="DS28" s="631"/>
      <c r="DT28" s="631"/>
      <c r="DU28" s="631"/>
      <c r="DV28" s="632"/>
      <c r="DW28" s="635">
        <v>21.7</v>
      </c>
      <c r="DX28" s="670"/>
      <c r="DY28" s="670"/>
      <c r="DZ28" s="670"/>
      <c r="EA28" s="670"/>
      <c r="EB28" s="670"/>
      <c r="EC28" s="671"/>
    </row>
    <row r="29" spans="2:133" ht="11.25" customHeight="1" x14ac:dyDescent="0.15">
      <c r="B29" s="627" t="s">
        <v>311</v>
      </c>
      <c r="C29" s="628"/>
      <c r="D29" s="628"/>
      <c r="E29" s="628"/>
      <c r="F29" s="628"/>
      <c r="G29" s="628"/>
      <c r="H29" s="628"/>
      <c r="I29" s="628"/>
      <c r="J29" s="628"/>
      <c r="K29" s="628"/>
      <c r="L29" s="628"/>
      <c r="M29" s="628"/>
      <c r="N29" s="628"/>
      <c r="O29" s="628"/>
      <c r="P29" s="628"/>
      <c r="Q29" s="629"/>
      <c r="R29" s="630">
        <v>54407</v>
      </c>
      <c r="S29" s="631"/>
      <c r="T29" s="631"/>
      <c r="U29" s="631"/>
      <c r="V29" s="631"/>
      <c r="W29" s="631"/>
      <c r="X29" s="631"/>
      <c r="Y29" s="632"/>
      <c r="Z29" s="633">
        <v>0.1</v>
      </c>
      <c r="AA29" s="633"/>
      <c r="AB29" s="633"/>
      <c r="AC29" s="633"/>
      <c r="AD29" s="634" t="s">
        <v>130</v>
      </c>
      <c r="AE29" s="634"/>
      <c r="AF29" s="634"/>
      <c r="AG29" s="634"/>
      <c r="AH29" s="634"/>
      <c r="AI29" s="634"/>
      <c r="AJ29" s="634"/>
      <c r="AK29" s="634"/>
      <c r="AL29" s="635" t="s">
        <v>130</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9" t="s">
        <v>312</v>
      </c>
      <c r="CE29" s="680"/>
      <c r="CF29" s="645" t="s">
        <v>70</v>
      </c>
      <c r="CG29" s="646"/>
      <c r="CH29" s="646"/>
      <c r="CI29" s="646"/>
      <c r="CJ29" s="646"/>
      <c r="CK29" s="646"/>
      <c r="CL29" s="646"/>
      <c r="CM29" s="646"/>
      <c r="CN29" s="646"/>
      <c r="CO29" s="646"/>
      <c r="CP29" s="646"/>
      <c r="CQ29" s="647"/>
      <c r="CR29" s="630">
        <v>5030258</v>
      </c>
      <c r="CS29" s="668"/>
      <c r="CT29" s="668"/>
      <c r="CU29" s="668"/>
      <c r="CV29" s="668"/>
      <c r="CW29" s="668"/>
      <c r="CX29" s="668"/>
      <c r="CY29" s="669"/>
      <c r="CZ29" s="635">
        <v>13.7</v>
      </c>
      <c r="DA29" s="670"/>
      <c r="DB29" s="670"/>
      <c r="DC29" s="673"/>
      <c r="DD29" s="639">
        <v>4890618</v>
      </c>
      <c r="DE29" s="668"/>
      <c r="DF29" s="668"/>
      <c r="DG29" s="668"/>
      <c r="DH29" s="668"/>
      <c r="DI29" s="668"/>
      <c r="DJ29" s="668"/>
      <c r="DK29" s="669"/>
      <c r="DL29" s="639">
        <v>4890618</v>
      </c>
      <c r="DM29" s="668"/>
      <c r="DN29" s="668"/>
      <c r="DO29" s="668"/>
      <c r="DP29" s="668"/>
      <c r="DQ29" s="668"/>
      <c r="DR29" s="668"/>
      <c r="DS29" s="668"/>
      <c r="DT29" s="668"/>
      <c r="DU29" s="668"/>
      <c r="DV29" s="669"/>
      <c r="DW29" s="635">
        <v>21.7</v>
      </c>
      <c r="DX29" s="670"/>
      <c r="DY29" s="670"/>
      <c r="DZ29" s="670"/>
      <c r="EA29" s="670"/>
      <c r="EB29" s="670"/>
      <c r="EC29" s="671"/>
    </row>
    <row r="30" spans="2:133" ht="11.25" customHeight="1" x14ac:dyDescent="0.15">
      <c r="B30" s="627" t="s">
        <v>313</v>
      </c>
      <c r="C30" s="628"/>
      <c r="D30" s="628"/>
      <c r="E30" s="628"/>
      <c r="F30" s="628"/>
      <c r="G30" s="628"/>
      <c r="H30" s="628"/>
      <c r="I30" s="628"/>
      <c r="J30" s="628"/>
      <c r="K30" s="628"/>
      <c r="L30" s="628"/>
      <c r="M30" s="628"/>
      <c r="N30" s="628"/>
      <c r="O30" s="628"/>
      <c r="P30" s="628"/>
      <c r="Q30" s="629"/>
      <c r="R30" s="630">
        <v>295039</v>
      </c>
      <c r="S30" s="631"/>
      <c r="T30" s="631"/>
      <c r="U30" s="631"/>
      <c r="V30" s="631"/>
      <c r="W30" s="631"/>
      <c r="X30" s="631"/>
      <c r="Y30" s="632"/>
      <c r="Z30" s="633">
        <v>0.8</v>
      </c>
      <c r="AA30" s="633"/>
      <c r="AB30" s="633"/>
      <c r="AC30" s="633"/>
      <c r="AD30" s="634">
        <v>27018</v>
      </c>
      <c r="AE30" s="634"/>
      <c r="AF30" s="634"/>
      <c r="AG30" s="634"/>
      <c r="AH30" s="634"/>
      <c r="AI30" s="634"/>
      <c r="AJ30" s="634"/>
      <c r="AK30" s="634"/>
      <c r="AL30" s="635">
        <v>0.1</v>
      </c>
      <c r="AM30" s="636"/>
      <c r="AN30" s="636"/>
      <c r="AO30" s="637"/>
      <c r="AP30" s="609" t="s">
        <v>231</v>
      </c>
      <c r="AQ30" s="610"/>
      <c r="AR30" s="610"/>
      <c r="AS30" s="610"/>
      <c r="AT30" s="610"/>
      <c r="AU30" s="610"/>
      <c r="AV30" s="610"/>
      <c r="AW30" s="610"/>
      <c r="AX30" s="610"/>
      <c r="AY30" s="610"/>
      <c r="AZ30" s="610"/>
      <c r="BA30" s="610"/>
      <c r="BB30" s="610"/>
      <c r="BC30" s="610"/>
      <c r="BD30" s="610"/>
      <c r="BE30" s="610"/>
      <c r="BF30" s="611"/>
      <c r="BG30" s="609" t="s">
        <v>314</v>
      </c>
      <c r="BH30" s="677"/>
      <c r="BI30" s="677"/>
      <c r="BJ30" s="677"/>
      <c r="BK30" s="677"/>
      <c r="BL30" s="677"/>
      <c r="BM30" s="677"/>
      <c r="BN30" s="677"/>
      <c r="BO30" s="677"/>
      <c r="BP30" s="677"/>
      <c r="BQ30" s="678"/>
      <c r="BR30" s="609" t="s">
        <v>315</v>
      </c>
      <c r="BS30" s="677"/>
      <c r="BT30" s="677"/>
      <c r="BU30" s="677"/>
      <c r="BV30" s="677"/>
      <c r="BW30" s="677"/>
      <c r="BX30" s="677"/>
      <c r="BY30" s="677"/>
      <c r="BZ30" s="677"/>
      <c r="CA30" s="677"/>
      <c r="CB30" s="678"/>
      <c r="CD30" s="681"/>
      <c r="CE30" s="682"/>
      <c r="CF30" s="645" t="s">
        <v>316</v>
      </c>
      <c r="CG30" s="646"/>
      <c r="CH30" s="646"/>
      <c r="CI30" s="646"/>
      <c r="CJ30" s="646"/>
      <c r="CK30" s="646"/>
      <c r="CL30" s="646"/>
      <c r="CM30" s="646"/>
      <c r="CN30" s="646"/>
      <c r="CO30" s="646"/>
      <c r="CP30" s="646"/>
      <c r="CQ30" s="647"/>
      <c r="CR30" s="630">
        <v>4907299</v>
      </c>
      <c r="CS30" s="631"/>
      <c r="CT30" s="631"/>
      <c r="CU30" s="631"/>
      <c r="CV30" s="631"/>
      <c r="CW30" s="631"/>
      <c r="CX30" s="631"/>
      <c r="CY30" s="632"/>
      <c r="CZ30" s="635">
        <v>13.4</v>
      </c>
      <c r="DA30" s="670"/>
      <c r="DB30" s="670"/>
      <c r="DC30" s="673"/>
      <c r="DD30" s="639">
        <v>4767736</v>
      </c>
      <c r="DE30" s="631"/>
      <c r="DF30" s="631"/>
      <c r="DG30" s="631"/>
      <c r="DH30" s="631"/>
      <c r="DI30" s="631"/>
      <c r="DJ30" s="631"/>
      <c r="DK30" s="632"/>
      <c r="DL30" s="639">
        <v>4767736</v>
      </c>
      <c r="DM30" s="631"/>
      <c r="DN30" s="631"/>
      <c r="DO30" s="631"/>
      <c r="DP30" s="631"/>
      <c r="DQ30" s="631"/>
      <c r="DR30" s="631"/>
      <c r="DS30" s="631"/>
      <c r="DT30" s="631"/>
      <c r="DU30" s="631"/>
      <c r="DV30" s="632"/>
      <c r="DW30" s="635">
        <v>21.1</v>
      </c>
      <c r="DX30" s="670"/>
      <c r="DY30" s="670"/>
      <c r="DZ30" s="670"/>
      <c r="EA30" s="670"/>
      <c r="EB30" s="670"/>
      <c r="EC30" s="671"/>
    </row>
    <row r="31" spans="2:133" ht="11.25" customHeight="1" x14ac:dyDescent="0.15">
      <c r="B31" s="627" t="s">
        <v>317</v>
      </c>
      <c r="C31" s="628"/>
      <c r="D31" s="628"/>
      <c r="E31" s="628"/>
      <c r="F31" s="628"/>
      <c r="G31" s="628"/>
      <c r="H31" s="628"/>
      <c r="I31" s="628"/>
      <c r="J31" s="628"/>
      <c r="K31" s="628"/>
      <c r="L31" s="628"/>
      <c r="M31" s="628"/>
      <c r="N31" s="628"/>
      <c r="O31" s="628"/>
      <c r="P31" s="628"/>
      <c r="Q31" s="629"/>
      <c r="R31" s="630">
        <v>64877</v>
      </c>
      <c r="S31" s="631"/>
      <c r="T31" s="631"/>
      <c r="U31" s="631"/>
      <c r="V31" s="631"/>
      <c r="W31" s="631"/>
      <c r="X31" s="631"/>
      <c r="Y31" s="632"/>
      <c r="Z31" s="633">
        <v>0.2</v>
      </c>
      <c r="AA31" s="633"/>
      <c r="AB31" s="633"/>
      <c r="AC31" s="633"/>
      <c r="AD31" s="634" t="s">
        <v>130</v>
      </c>
      <c r="AE31" s="634"/>
      <c r="AF31" s="634"/>
      <c r="AG31" s="634"/>
      <c r="AH31" s="634"/>
      <c r="AI31" s="634"/>
      <c r="AJ31" s="634"/>
      <c r="AK31" s="634"/>
      <c r="AL31" s="635" t="s">
        <v>130</v>
      </c>
      <c r="AM31" s="636"/>
      <c r="AN31" s="636"/>
      <c r="AO31" s="637"/>
      <c r="AP31" s="685" t="s">
        <v>318</v>
      </c>
      <c r="AQ31" s="686"/>
      <c r="AR31" s="686"/>
      <c r="AS31" s="686"/>
      <c r="AT31" s="691" t="s">
        <v>319</v>
      </c>
      <c r="AU31" s="366"/>
      <c r="AV31" s="366"/>
      <c r="AW31" s="366"/>
      <c r="AX31" s="616" t="s">
        <v>193</v>
      </c>
      <c r="AY31" s="617"/>
      <c r="AZ31" s="617"/>
      <c r="BA31" s="617"/>
      <c r="BB31" s="617"/>
      <c r="BC31" s="617"/>
      <c r="BD31" s="617"/>
      <c r="BE31" s="617"/>
      <c r="BF31" s="618"/>
      <c r="BG31" s="694">
        <v>99.4</v>
      </c>
      <c r="BH31" s="695"/>
      <c r="BI31" s="695"/>
      <c r="BJ31" s="695"/>
      <c r="BK31" s="695"/>
      <c r="BL31" s="695"/>
      <c r="BM31" s="625">
        <v>96.1</v>
      </c>
      <c r="BN31" s="695"/>
      <c r="BO31" s="695"/>
      <c r="BP31" s="695"/>
      <c r="BQ31" s="696"/>
      <c r="BR31" s="694">
        <v>99.3</v>
      </c>
      <c r="BS31" s="695"/>
      <c r="BT31" s="695"/>
      <c r="BU31" s="695"/>
      <c r="BV31" s="695"/>
      <c r="BW31" s="695"/>
      <c r="BX31" s="625">
        <v>95.9</v>
      </c>
      <c r="BY31" s="695"/>
      <c r="BZ31" s="695"/>
      <c r="CA31" s="695"/>
      <c r="CB31" s="696"/>
      <c r="CD31" s="681"/>
      <c r="CE31" s="682"/>
      <c r="CF31" s="645" t="s">
        <v>320</v>
      </c>
      <c r="CG31" s="646"/>
      <c r="CH31" s="646"/>
      <c r="CI31" s="646"/>
      <c r="CJ31" s="646"/>
      <c r="CK31" s="646"/>
      <c r="CL31" s="646"/>
      <c r="CM31" s="646"/>
      <c r="CN31" s="646"/>
      <c r="CO31" s="646"/>
      <c r="CP31" s="646"/>
      <c r="CQ31" s="647"/>
      <c r="CR31" s="630">
        <v>122959</v>
      </c>
      <c r="CS31" s="668"/>
      <c r="CT31" s="668"/>
      <c r="CU31" s="668"/>
      <c r="CV31" s="668"/>
      <c r="CW31" s="668"/>
      <c r="CX31" s="668"/>
      <c r="CY31" s="669"/>
      <c r="CZ31" s="635">
        <v>0.3</v>
      </c>
      <c r="DA31" s="670"/>
      <c r="DB31" s="670"/>
      <c r="DC31" s="673"/>
      <c r="DD31" s="639">
        <v>122882</v>
      </c>
      <c r="DE31" s="668"/>
      <c r="DF31" s="668"/>
      <c r="DG31" s="668"/>
      <c r="DH31" s="668"/>
      <c r="DI31" s="668"/>
      <c r="DJ31" s="668"/>
      <c r="DK31" s="669"/>
      <c r="DL31" s="639">
        <v>122882</v>
      </c>
      <c r="DM31" s="668"/>
      <c r="DN31" s="668"/>
      <c r="DO31" s="668"/>
      <c r="DP31" s="668"/>
      <c r="DQ31" s="668"/>
      <c r="DR31" s="668"/>
      <c r="DS31" s="668"/>
      <c r="DT31" s="668"/>
      <c r="DU31" s="668"/>
      <c r="DV31" s="669"/>
      <c r="DW31" s="635">
        <v>0.5</v>
      </c>
      <c r="DX31" s="670"/>
      <c r="DY31" s="670"/>
      <c r="DZ31" s="670"/>
      <c r="EA31" s="670"/>
      <c r="EB31" s="670"/>
      <c r="EC31" s="671"/>
    </row>
    <row r="32" spans="2:133" ht="11.25" customHeight="1" x14ac:dyDescent="0.15">
      <c r="B32" s="627" t="s">
        <v>321</v>
      </c>
      <c r="C32" s="628"/>
      <c r="D32" s="628"/>
      <c r="E32" s="628"/>
      <c r="F32" s="628"/>
      <c r="G32" s="628"/>
      <c r="H32" s="628"/>
      <c r="I32" s="628"/>
      <c r="J32" s="628"/>
      <c r="K32" s="628"/>
      <c r="L32" s="628"/>
      <c r="M32" s="628"/>
      <c r="N32" s="628"/>
      <c r="O32" s="628"/>
      <c r="P32" s="628"/>
      <c r="Q32" s="629"/>
      <c r="R32" s="630">
        <v>4696834</v>
      </c>
      <c r="S32" s="631"/>
      <c r="T32" s="631"/>
      <c r="U32" s="631"/>
      <c r="V32" s="631"/>
      <c r="W32" s="631"/>
      <c r="X32" s="631"/>
      <c r="Y32" s="632"/>
      <c r="Z32" s="633">
        <v>12.1</v>
      </c>
      <c r="AA32" s="633"/>
      <c r="AB32" s="633"/>
      <c r="AC32" s="633"/>
      <c r="AD32" s="634" t="s">
        <v>130</v>
      </c>
      <c r="AE32" s="634"/>
      <c r="AF32" s="634"/>
      <c r="AG32" s="634"/>
      <c r="AH32" s="634"/>
      <c r="AI32" s="634"/>
      <c r="AJ32" s="634"/>
      <c r="AK32" s="634"/>
      <c r="AL32" s="635" t="s">
        <v>130</v>
      </c>
      <c r="AM32" s="636"/>
      <c r="AN32" s="636"/>
      <c r="AO32" s="637"/>
      <c r="AP32" s="687"/>
      <c r="AQ32" s="688"/>
      <c r="AR32" s="688"/>
      <c r="AS32" s="688"/>
      <c r="AT32" s="692"/>
      <c r="AU32" s="362" t="s">
        <v>322</v>
      </c>
      <c r="AV32" s="362"/>
      <c r="AW32" s="362"/>
      <c r="AX32" s="627" t="s">
        <v>323</v>
      </c>
      <c r="AY32" s="628"/>
      <c r="AZ32" s="628"/>
      <c r="BA32" s="628"/>
      <c r="BB32" s="628"/>
      <c r="BC32" s="628"/>
      <c r="BD32" s="628"/>
      <c r="BE32" s="628"/>
      <c r="BF32" s="629"/>
      <c r="BG32" s="697">
        <v>99.5</v>
      </c>
      <c r="BH32" s="668"/>
      <c r="BI32" s="668"/>
      <c r="BJ32" s="668"/>
      <c r="BK32" s="668"/>
      <c r="BL32" s="668"/>
      <c r="BM32" s="636">
        <v>97.5</v>
      </c>
      <c r="BN32" s="698"/>
      <c r="BO32" s="698"/>
      <c r="BP32" s="698"/>
      <c r="BQ32" s="699"/>
      <c r="BR32" s="697">
        <v>99.5</v>
      </c>
      <c r="BS32" s="668"/>
      <c r="BT32" s="668"/>
      <c r="BU32" s="668"/>
      <c r="BV32" s="668"/>
      <c r="BW32" s="668"/>
      <c r="BX32" s="636">
        <v>97.3</v>
      </c>
      <c r="BY32" s="698"/>
      <c r="BZ32" s="698"/>
      <c r="CA32" s="698"/>
      <c r="CB32" s="699"/>
      <c r="CD32" s="683"/>
      <c r="CE32" s="684"/>
      <c r="CF32" s="645" t="s">
        <v>324</v>
      </c>
      <c r="CG32" s="646"/>
      <c r="CH32" s="646"/>
      <c r="CI32" s="646"/>
      <c r="CJ32" s="646"/>
      <c r="CK32" s="646"/>
      <c r="CL32" s="646"/>
      <c r="CM32" s="646"/>
      <c r="CN32" s="646"/>
      <c r="CO32" s="646"/>
      <c r="CP32" s="646"/>
      <c r="CQ32" s="647"/>
      <c r="CR32" s="630" t="s">
        <v>130</v>
      </c>
      <c r="CS32" s="631"/>
      <c r="CT32" s="631"/>
      <c r="CU32" s="631"/>
      <c r="CV32" s="631"/>
      <c r="CW32" s="631"/>
      <c r="CX32" s="631"/>
      <c r="CY32" s="632"/>
      <c r="CZ32" s="635" t="s">
        <v>130</v>
      </c>
      <c r="DA32" s="670"/>
      <c r="DB32" s="670"/>
      <c r="DC32" s="673"/>
      <c r="DD32" s="639" t="s">
        <v>130</v>
      </c>
      <c r="DE32" s="631"/>
      <c r="DF32" s="631"/>
      <c r="DG32" s="631"/>
      <c r="DH32" s="631"/>
      <c r="DI32" s="631"/>
      <c r="DJ32" s="631"/>
      <c r="DK32" s="632"/>
      <c r="DL32" s="639" t="s">
        <v>130</v>
      </c>
      <c r="DM32" s="631"/>
      <c r="DN32" s="631"/>
      <c r="DO32" s="631"/>
      <c r="DP32" s="631"/>
      <c r="DQ32" s="631"/>
      <c r="DR32" s="631"/>
      <c r="DS32" s="631"/>
      <c r="DT32" s="631"/>
      <c r="DU32" s="631"/>
      <c r="DV32" s="632"/>
      <c r="DW32" s="635" t="s">
        <v>130</v>
      </c>
      <c r="DX32" s="670"/>
      <c r="DY32" s="670"/>
      <c r="DZ32" s="670"/>
      <c r="EA32" s="670"/>
      <c r="EB32" s="670"/>
      <c r="EC32" s="671"/>
    </row>
    <row r="33" spans="2:133" ht="11.25" customHeight="1" x14ac:dyDescent="0.15">
      <c r="B33" s="655" t="s">
        <v>325</v>
      </c>
      <c r="C33" s="656"/>
      <c r="D33" s="656"/>
      <c r="E33" s="656"/>
      <c r="F33" s="656"/>
      <c r="G33" s="656"/>
      <c r="H33" s="656"/>
      <c r="I33" s="656"/>
      <c r="J33" s="656"/>
      <c r="K33" s="656"/>
      <c r="L33" s="656"/>
      <c r="M33" s="656"/>
      <c r="N33" s="656"/>
      <c r="O33" s="656"/>
      <c r="P33" s="656"/>
      <c r="Q33" s="657"/>
      <c r="R33" s="630" t="s">
        <v>130</v>
      </c>
      <c r="S33" s="631"/>
      <c r="T33" s="631"/>
      <c r="U33" s="631"/>
      <c r="V33" s="631"/>
      <c r="W33" s="631"/>
      <c r="X33" s="631"/>
      <c r="Y33" s="632"/>
      <c r="Z33" s="633" t="s">
        <v>130</v>
      </c>
      <c r="AA33" s="633"/>
      <c r="AB33" s="633"/>
      <c r="AC33" s="633"/>
      <c r="AD33" s="634" t="s">
        <v>130</v>
      </c>
      <c r="AE33" s="634"/>
      <c r="AF33" s="634"/>
      <c r="AG33" s="634"/>
      <c r="AH33" s="634"/>
      <c r="AI33" s="634"/>
      <c r="AJ33" s="634"/>
      <c r="AK33" s="634"/>
      <c r="AL33" s="635" t="s">
        <v>130</v>
      </c>
      <c r="AM33" s="636"/>
      <c r="AN33" s="636"/>
      <c r="AO33" s="637"/>
      <c r="AP33" s="689"/>
      <c r="AQ33" s="690"/>
      <c r="AR33" s="690"/>
      <c r="AS33" s="690"/>
      <c r="AT33" s="693"/>
      <c r="AU33" s="360"/>
      <c r="AV33" s="360"/>
      <c r="AW33" s="360"/>
      <c r="AX33" s="674" t="s">
        <v>326</v>
      </c>
      <c r="AY33" s="675"/>
      <c r="AZ33" s="675"/>
      <c r="BA33" s="675"/>
      <c r="BB33" s="675"/>
      <c r="BC33" s="675"/>
      <c r="BD33" s="675"/>
      <c r="BE33" s="675"/>
      <c r="BF33" s="676"/>
      <c r="BG33" s="700">
        <v>99.3</v>
      </c>
      <c r="BH33" s="701"/>
      <c r="BI33" s="701"/>
      <c r="BJ33" s="701"/>
      <c r="BK33" s="701"/>
      <c r="BL33" s="701"/>
      <c r="BM33" s="702">
        <v>94.7</v>
      </c>
      <c r="BN33" s="701"/>
      <c r="BO33" s="701"/>
      <c r="BP33" s="701"/>
      <c r="BQ33" s="703"/>
      <c r="BR33" s="700">
        <v>99</v>
      </c>
      <c r="BS33" s="701"/>
      <c r="BT33" s="701"/>
      <c r="BU33" s="701"/>
      <c r="BV33" s="701"/>
      <c r="BW33" s="701"/>
      <c r="BX33" s="702">
        <v>94.5</v>
      </c>
      <c r="BY33" s="701"/>
      <c r="BZ33" s="701"/>
      <c r="CA33" s="701"/>
      <c r="CB33" s="703"/>
      <c r="CD33" s="645" t="s">
        <v>327</v>
      </c>
      <c r="CE33" s="646"/>
      <c r="CF33" s="646"/>
      <c r="CG33" s="646"/>
      <c r="CH33" s="646"/>
      <c r="CI33" s="646"/>
      <c r="CJ33" s="646"/>
      <c r="CK33" s="646"/>
      <c r="CL33" s="646"/>
      <c r="CM33" s="646"/>
      <c r="CN33" s="646"/>
      <c r="CO33" s="646"/>
      <c r="CP33" s="646"/>
      <c r="CQ33" s="647"/>
      <c r="CR33" s="630">
        <v>18205633</v>
      </c>
      <c r="CS33" s="668"/>
      <c r="CT33" s="668"/>
      <c r="CU33" s="668"/>
      <c r="CV33" s="668"/>
      <c r="CW33" s="668"/>
      <c r="CX33" s="668"/>
      <c r="CY33" s="669"/>
      <c r="CZ33" s="635">
        <v>49.6</v>
      </c>
      <c r="DA33" s="670"/>
      <c r="DB33" s="670"/>
      <c r="DC33" s="673"/>
      <c r="DD33" s="639">
        <v>14465374</v>
      </c>
      <c r="DE33" s="668"/>
      <c r="DF33" s="668"/>
      <c r="DG33" s="668"/>
      <c r="DH33" s="668"/>
      <c r="DI33" s="668"/>
      <c r="DJ33" s="668"/>
      <c r="DK33" s="669"/>
      <c r="DL33" s="639">
        <v>9999775</v>
      </c>
      <c r="DM33" s="668"/>
      <c r="DN33" s="668"/>
      <c r="DO33" s="668"/>
      <c r="DP33" s="668"/>
      <c r="DQ33" s="668"/>
      <c r="DR33" s="668"/>
      <c r="DS33" s="668"/>
      <c r="DT33" s="668"/>
      <c r="DU33" s="668"/>
      <c r="DV33" s="669"/>
      <c r="DW33" s="635">
        <v>44.3</v>
      </c>
      <c r="DX33" s="670"/>
      <c r="DY33" s="670"/>
      <c r="DZ33" s="670"/>
      <c r="EA33" s="670"/>
      <c r="EB33" s="670"/>
      <c r="EC33" s="671"/>
    </row>
    <row r="34" spans="2:133" ht="11.25" customHeight="1" x14ac:dyDescent="0.15">
      <c r="B34" s="627" t="s">
        <v>328</v>
      </c>
      <c r="C34" s="628"/>
      <c r="D34" s="628"/>
      <c r="E34" s="628"/>
      <c r="F34" s="628"/>
      <c r="G34" s="628"/>
      <c r="H34" s="628"/>
      <c r="I34" s="628"/>
      <c r="J34" s="628"/>
      <c r="K34" s="628"/>
      <c r="L34" s="628"/>
      <c r="M34" s="628"/>
      <c r="N34" s="628"/>
      <c r="O34" s="628"/>
      <c r="P34" s="628"/>
      <c r="Q34" s="629"/>
      <c r="R34" s="630">
        <v>2114018</v>
      </c>
      <c r="S34" s="631"/>
      <c r="T34" s="631"/>
      <c r="U34" s="631"/>
      <c r="V34" s="631"/>
      <c r="W34" s="631"/>
      <c r="X34" s="631"/>
      <c r="Y34" s="632"/>
      <c r="Z34" s="633">
        <v>5.4</v>
      </c>
      <c r="AA34" s="633"/>
      <c r="AB34" s="633"/>
      <c r="AC34" s="633"/>
      <c r="AD34" s="634" t="s">
        <v>130</v>
      </c>
      <c r="AE34" s="634"/>
      <c r="AF34" s="634"/>
      <c r="AG34" s="634"/>
      <c r="AH34" s="634"/>
      <c r="AI34" s="634"/>
      <c r="AJ34" s="634"/>
      <c r="AK34" s="634"/>
      <c r="AL34" s="635" t="s">
        <v>130</v>
      </c>
      <c r="AM34" s="636"/>
      <c r="AN34" s="636"/>
      <c r="AO34" s="637"/>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5" t="s">
        <v>329</v>
      </c>
      <c r="CE34" s="646"/>
      <c r="CF34" s="646"/>
      <c r="CG34" s="646"/>
      <c r="CH34" s="646"/>
      <c r="CI34" s="646"/>
      <c r="CJ34" s="646"/>
      <c r="CK34" s="646"/>
      <c r="CL34" s="646"/>
      <c r="CM34" s="646"/>
      <c r="CN34" s="646"/>
      <c r="CO34" s="646"/>
      <c r="CP34" s="646"/>
      <c r="CQ34" s="647"/>
      <c r="CR34" s="630">
        <v>4673823</v>
      </c>
      <c r="CS34" s="631"/>
      <c r="CT34" s="631"/>
      <c r="CU34" s="631"/>
      <c r="CV34" s="631"/>
      <c r="CW34" s="631"/>
      <c r="CX34" s="631"/>
      <c r="CY34" s="632"/>
      <c r="CZ34" s="635">
        <v>12.7</v>
      </c>
      <c r="DA34" s="670"/>
      <c r="DB34" s="670"/>
      <c r="DC34" s="673"/>
      <c r="DD34" s="639">
        <v>3104827</v>
      </c>
      <c r="DE34" s="631"/>
      <c r="DF34" s="631"/>
      <c r="DG34" s="631"/>
      <c r="DH34" s="631"/>
      <c r="DI34" s="631"/>
      <c r="DJ34" s="631"/>
      <c r="DK34" s="632"/>
      <c r="DL34" s="639">
        <v>2748286</v>
      </c>
      <c r="DM34" s="631"/>
      <c r="DN34" s="631"/>
      <c r="DO34" s="631"/>
      <c r="DP34" s="631"/>
      <c r="DQ34" s="631"/>
      <c r="DR34" s="631"/>
      <c r="DS34" s="631"/>
      <c r="DT34" s="631"/>
      <c r="DU34" s="631"/>
      <c r="DV34" s="632"/>
      <c r="DW34" s="635">
        <v>12.2</v>
      </c>
      <c r="DX34" s="670"/>
      <c r="DY34" s="670"/>
      <c r="DZ34" s="670"/>
      <c r="EA34" s="670"/>
      <c r="EB34" s="670"/>
      <c r="EC34" s="671"/>
    </row>
    <row r="35" spans="2:133" ht="11.25" customHeight="1" x14ac:dyDescent="0.15">
      <c r="B35" s="627" t="s">
        <v>330</v>
      </c>
      <c r="C35" s="628"/>
      <c r="D35" s="628"/>
      <c r="E35" s="628"/>
      <c r="F35" s="628"/>
      <c r="G35" s="628"/>
      <c r="H35" s="628"/>
      <c r="I35" s="628"/>
      <c r="J35" s="628"/>
      <c r="K35" s="628"/>
      <c r="L35" s="628"/>
      <c r="M35" s="628"/>
      <c r="N35" s="628"/>
      <c r="O35" s="628"/>
      <c r="P35" s="628"/>
      <c r="Q35" s="629"/>
      <c r="R35" s="630">
        <v>202663</v>
      </c>
      <c r="S35" s="631"/>
      <c r="T35" s="631"/>
      <c r="U35" s="631"/>
      <c r="V35" s="631"/>
      <c r="W35" s="631"/>
      <c r="X35" s="631"/>
      <c r="Y35" s="632"/>
      <c r="Z35" s="633">
        <v>0.5</v>
      </c>
      <c r="AA35" s="633"/>
      <c r="AB35" s="633"/>
      <c r="AC35" s="633"/>
      <c r="AD35" s="634">
        <v>29798</v>
      </c>
      <c r="AE35" s="634"/>
      <c r="AF35" s="634"/>
      <c r="AG35" s="634"/>
      <c r="AH35" s="634"/>
      <c r="AI35" s="634"/>
      <c r="AJ35" s="634"/>
      <c r="AK35" s="634"/>
      <c r="AL35" s="635">
        <v>0.1</v>
      </c>
      <c r="AM35" s="636"/>
      <c r="AN35" s="636"/>
      <c r="AO35" s="637"/>
      <c r="AP35" s="218"/>
      <c r="AQ35" s="609" t="s">
        <v>331</v>
      </c>
      <c r="AR35" s="610"/>
      <c r="AS35" s="610"/>
      <c r="AT35" s="610"/>
      <c r="AU35" s="610"/>
      <c r="AV35" s="610"/>
      <c r="AW35" s="610"/>
      <c r="AX35" s="610"/>
      <c r="AY35" s="610"/>
      <c r="AZ35" s="610"/>
      <c r="BA35" s="610"/>
      <c r="BB35" s="610"/>
      <c r="BC35" s="610"/>
      <c r="BD35" s="610"/>
      <c r="BE35" s="610"/>
      <c r="BF35" s="611"/>
      <c r="BG35" s="609" t="s">
        <v>332</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333</v>
      </c>
      <c r="CE35" s="646"/>
      <c r="CF35" s="646"/>
      <c r="CG35" s="646"/>
      <c r="CH35" s="646"/>
      <c r="CI35" s="646"/>
      <c r="CJ35" s="646"/>
      <c r="CK35" s="646"/>
      <c r="CL35" s="646"/>
      <c r="CM35" s="646"/>
      <c r="CN35" s="646"/>
      <c r="CO35" s="646"/>
      <c r="CP35" s="646"/>
      <c r="CQ35" s="647"/>
      <c r="CR35" s="630">
        <v>1456030</v>
      </c>
      <c r="CS35" s="668"/>
      <c r="CT35" s="668"/>
      <c r="CU35" s="668"/>
      <c r="CV35" s="668"/>
      <c r="CW35" s="668"/>
      <c r="CX35" s="668"/>
      <c r="CY35" s="669"/>
      <c r="CZ35" s="635">
        <v>4</v>
      </c>
      <c r="DA35" s="670"/>
      <c r="DB35" s="670"/>
      <c r="DC35" s="673"/>
      <c r="DD35" s="639">
        <v>1298525</v>
      </c>
      <c r="DE35" s="668"/>
      <c r="DF35" s="668"/>
      <c r="DG35" s="668"/>
      <c r="DH35" s="668"/>
      <c r="DI35" s="668"/>
      <c r="DJ35" s="668"/>
      <c r="DK35" s="669"/>
      <c r="DL35" s="639">
        <v>1265084</v>
      </c>
      <c r="DM35" s="668"/>
      <c r="DN35" s="668"/>
      <c r="DO35" s="668"/>
      <c r="DP35" s="668"/>
      <c r="DQ35" s="668"/>
      <c r="DR35" s="668"/>
      <c r="DS35" s="668"/>
      <c r="DT35" s="668"/>
      <c r="DU35" s="668"/>
      <c r="DV35" s="669"/>
      <c r="DW35" s="635">
        <v>5.6</v>
      </c>
      <c r="DX35" s="670"/>
      <c r="DY35" s="670"/>
      <c r="DZ35" s="670"/>
      <c r="EA35" s="670"/>
      <c r="EB35" s="670"/>
      <c r="EC35" s="671"/>
    </row>
    <row r="36" spans="2:133" ht="11.25" customHeight="1" x14ac:dyDescent="0.15">
      <c r="B36" s="627" t="s">
        <v>334</v>
      </c>
      <c r="C36" s="628"/>
      <c r="D36" s="628"/>
      <c r="E36" s="628"/>
      <c r="F36" s="628"/>
      <c r="G36" s="628"/>
      <c r="H36" s="628"/>
      <c r="I36" s="628"/>
      <c r="J36" s="628"/>
      <c r="K36" s="628"/>
      <c r="L36" s="628"/>
      <c r="M36" s="628"/>
      <c r="N36" s="628"/>
      <c r="O36" s="628"/>
      <c r="P36" s="628"/>
      <c r="Q36" s="629"/>
      <c r="R36" s="630">
        <v>94769</v>
      </c>
      <c r="S36" s="631"/>
      <c r="T36" s="631"/>
      <c r="U36" s="631"/>
      <c r="V36" s="631"/>
      <c r="W36" s="631"/>
      <c r="X36" s="631"/>
      <c r="Y36" s="632"/>
      <c r="Z36" s="633">
        <v>0.2</v>
      </c>
      <c r="AA36" s="633"/>
      <c r="AB36" s="633"/>
      <c r="AC36" s="633"/>
      <c r="AD36" s="634" t="s">
        <v>130</v>
      </c>
      <c r="AE36" s="634"/>
      <c r="AF36" s="634"/>
      <c r="AG36" s="634"/>
      <c r="AH36" s="634"/>
      <c r="AI36" s="634"/>
      <c r="AJ36" s="634"/>
      <c r="AK36" s="634"/>
      <c r="AL36" s="635" t="s">
        <v>130</v>
      </c>
      <c r="AM36" s="636"/>
      <c r="AN36" s="636"/>
      <c r="AO36" s="637"/>
      <c r="AP36" s="218"/>
      <c r="AQ36" s="704" t="s">
        <v>335</v>
      </c>
      <c r="AR36" s="705"/>
      <c r="AS36" s="705"/>
      <c r="AT36" s="705"/>
      <c r="AU36" s="705"/>
      <c r="AV36" s="705"/>
      <c r="AW36" s="705"/>
      <c r="AX36" s="705"/>
      <c r="AY36" s="706"/>
      <c r="AZ36" s="619">
        <v>5741280</v>
      </c>
      <c r="BA36" s="620"/>
      <c r="BB36" s="620"/>
      <c r="BC36" s="620"/>
      <c r="BD36" s="620"/>
      <c r="BE36" s="620"/>
      <c r="BF36" s="707"/>
      <c r="BG36" s="641" t="s">
        <v>336</v>
      </c>
      <c r="BH36" s="642"/>
      <c r="BI36" s="642"/>
      <c r="BJ36" s="642"/>
      <c r="BK36" s="642"/>
      <c r="BL36" s="642"/>
      <c r="BM36" s="642"/>
      <c r="BN36" s="642"/>
      <c r="BO36" s="642"/>
      <c r="BP36" s="642"/>
      <c r="BQ36" s="642"/>
      <c r="BR36" s="642"/>
      <c r="BS36" s="642"/>
      <c r="BT36" s="642"/>
      <c r="BU36" s="643"/>
      <c r="BV36" s="619">
        <v>64118</v>
      </c>
      <c r="BW36" s="620"/>
      <c r="BX36" s="620"/>
      <c r="BY36" s="620"/>
      <c r="BZ36" s="620"/>
      <c r="CA36" s="620"/>
      <c r="CB36" s="707"/>
      <c r="CD36" s="645" t="s">
        <v>337</v>
      </c>
      <c r="CE36" s="646"/>
      <c r="CF36" s="646"/>
      <c r="CG36" s="646"/>
      <c r="CH36" s="646"/>
      <c r="CI36" s="646"/>
      <c r="CJ36" s="646"/>
      <c r="CK36" s="646"/>
      <c r="CL36" s="646"/>
      <c r="CM36" s="646"/>
      <c r="CN36" s="646"/>
      <c r="CO36" s="646"/>
      <c r="CP36" s="646"/>
      <c r="CQ36" s="647"/>
      <c r="CR36" s="630">
        <v>6126555</v>
      </c>
      <c r="CS36" s="631"/>
      <c r="CT36" s="631"/>
      <c r="CU36" s="631"/>
      <c r="CV36" s="631"/>
      <c r="CW36" s="631"/>
      <c r="CX36" s="631"/>
      <c r="CY36" s="632"/>
      <c r="CZ36" s="635">
        <v>16.7</v>
      </c>
      <c r="DA36" s="670"/>
      <c r="DB36" s="670"/>
      <c r="DC36" s="673"/>
      <c r="DD36" s="639">
        <v>5149723</v>
      </c>
      <c r="DE36" s="631"/>
      <c r="DF36" s="631"/>
      <c r="DG36" s="631"/>
      <c r="DH36" s="631"/>
      <c r="DI36" s="631"/>
      <c r="DJ36" s="631"/>
      <c r="DK36" s="632"/>
      <c r="DL36" s="639">
        <v>4195830</v>
      </c>
      <c r="DM36" s="631"/>
      <c r="DN36" s="631"/>
      <c r="DO36" s="631"/>
      <c r="DP36" s="631"/>
      <c r="DQ36" s="631"/>
      <c r="DR36" s="631"/>
      <c r="DS36" s="631"/>
      <c r="DT36" s="631"/>
      <c r="DU36" s="631"/>
      <c r="DV36" s="632"/>
      <c r="DW36" s="635">
        <v>18.600000000000001</v>
      </c>
      <c r="DX36" s="670"/>
      <c r="DY36" s="670"/>
      <c r="DZ36" s="670"/>
      <c r="EA36" s="670"/>
      <c r="EB36" s="670"/>
      <c r="EC36" s="671"/>
    </row>
    <row r="37" spans="2:133" ht="11.25" customHeight="1" x14ac:dyDescent="0.15">
      <c r="B37" s="627" t="s">
        <v>338</v>
      </c>
      <c r="C37" s="628"/>
      <c r="D37" s="628"/>
      <c r="E37" s="628"/>
      <c r="F37" s="628"/>
      <c r="G37" s="628"/>
      <c r="H37" s="628"/>
      <c r="I37" s="628"/>
      <c r="J37" s="628"/>
      <c r="K37" s="628"/>
      <c r="L37" s="628"/>
      <c r="M37" s="628"/>
      <c r="N37" s="628"/>
      <c r="O37" s="628"/>
      <c r="P37" s="628"/>
      <c r="Q37" s="629"/>
      <c r="R37" s="630">
        <v>1095993</v>
      </c>
      <c r="S37" s="631"/>
      <c r="T37" s="631"/>
      <c r="U37" s="631"/>
      <c r="V37" s="631"/>
      <c r="W37" s="631"/>
      <c r="X37" s="631"/>
      <c r="Y37" s="632"/>
      <c r="Z37" s="633">
        <v>2.8</v>
      </c>
      <c r="AA37" s="633"/>
      <c r="AB37" s="633"/>
      <c r="AC37" s="633"/>
      <c r="AD37" s="634" t="s">
        <v>130</v>
      </c>
      <c r="AE37" s="634"/>
      <c r="AF37" s="634"/>
      <c r="AG37" s="634"/>
      <c r="AH37" s="634"/>
      <c r="AI37" s="634"/>
      <c r="AJ37" s="634"/>
      <c r="AK37" s="634"/>
      <c r="AL37" s="635" t="s">
        <v>130</v>
      </c>
      <c r="AM37" s="636"/>
      <c r="AN37" s="636"/>
      <c r="AO37" s="637"/>
      <c r="AQ37" s="708" t="s">
        <v>339</v>
      </c>
      <c r="AR37" s="709"/>
      <c r="AS37" s="709"/>
      <c r="AT37" s="709"/>
      <c r="AU37" s="709"/>
      <c r="AV37" s="709"/>
      <c r="AW37" s="709"/>
      <c r="AX37" s="709"/>
      <c r="AY37" s="710"/>
      <c r="AZ37" s="630">
        <v>1568021</v>
      </c>
      <c r="BA37" s="631"/>
      <c r="BB37" s="631"/>
      <c r="BC37" s="631"/>
      <c r="BD37" s="668"/>
      <c r="BE37" s="668"/>
      <c r="BF37" s="699"/>
      <c r="BG37" s="645" t="s">
        <v>340</v>
      </c>
      <c r="BH37" s="646"/>
      <c r="BI37" s="646"/>
      <c r="BJ37" s="646"/>
      <c r="BK37" s="646"/>
      <c r="BL37" s="646"/>
      <c r="BM37" s="646"/>
      <c r="BN37" s="646"/>
      <c r="BO37" s="646"/>
      <c r="BP37" s="646"/>
      <c r="BQ37" s="646"/>
      <c r="BR37" s="646"/>
      <c r="BS37" s="646"/>
      <c r="BT37" s="646"/>
      <c r="BU37" s="647"/>
      <c r="BV37" s="630">
        <v>15156</v>
      </c>
      <c r="BW37" s="631"/>
      <c r="BX37" s="631"/>
      <c r="BY37" s="631"/>
      <c r="BZ37" s="631"/>
      <c r="CA37" s="631"/>
      <c r="CB37" s="640"/>
      <c r="CD37" s="645" t="s">
        <v>341</v>
      </c>
      <c r="CE37" s="646"/>
      <c r="CF37" s="646"/>
      <c r="CG37" s="646"/>
      <c r="CH37" s="646"/>
      <c r="CI37" s="646"/>
      <c r="CJ37" s="646"/>
      <c r="CK37" s="646"/>
      <c r="CL37" s="646"/>
      <c r="CM37" s="646"/>
      <c r="CN37" s="646"/>
      <c r="CO37" s="646"/>
      <c r="CP37" s="646"/>
      <c r="CQ37" s="647"/>
      <c r="CR37" s="630">
        <v>1619310</v>
      </c>
      <c r="CS37" s="668"/>
      <c r="CT37" s="668"/>
      <c r="CU37" s="668"/>
      <c r="CV37" s="668"/>
      <c r="CW37" s="668"/>
      <c r="CX37" s="668"/>
      <c r="CY37" s="669"/>
      <c r="CZ37" s="635">
        <v>4.4000000000000004</v>
      </c>
      <c r="DA37" s="670"/>
      <c r="DB37" s="670"/>
      <c r="DC37" s="673"/>
      <c r="DD37" s="639">
        <v>1569704</v>
      </c>
      <c r="DE37" s="668"/>
      <c r="DF37" s="668"/>
      <c r="DG37" s="668"/>
      <c r="DH37" s="668"/>
      <c r="DI37" s="668"/>
      <c r="DJ37" s="668"/>
      <c r="DK37" s="669"/>
      <c r="DL37" s="639">
        <v>1509690</v>
      </c>
      <c r="DM37" s="668"/>
      <c r="DN37" s="668"/>
      <c r="DO37" s="668"/>
      <c r="DP37" s="668"/>
      <c r="DQ37" s="668"/>
      <c r="DR37" s="668"/>
      <c r="DS37" s="668"/>
      <c r="DT37" s="668"/>
      <c r="DU37" s="668"/>
      <c r="DV37" s="669"/>
      <c r="DW37" s="635">
        <v>6.7</v>
      </c>
      <c r="DX37" s="670"/>
      <c r="DY37" s="670"/>
      <c r="DZ37" s="670"/>
      <c r="EA37" s="670"/>
      <c r="EB37" s="670"/>
      <c r="EC37" s="671"/>
    </row>
    <row r="38" spans="2:133" ht="11.25" customHeight="1" x14ac:dyDescent="0.15">
      <c r="B38" s="627" t="s">
        <v>342</v>
      </c>
      <c r="C38" s="628"/>
      <c r="D38" s="628"/>
      <c r="E38" s="628"/>
      <c r="F38" s="628"/>
      <c r="G38" s="628"/>
      <c r="H38" s="628"/>
      <c r="I38" s="628"/>
      <c r="J38" s="628"/>
      <c r="K38" s="628"/>
      <c r="L38" s="628"/>
      <c r="M38" s="628"/>
      <c r="N38" s="628"/>
      <c r="O38" s="628"/>
      <c r="P38" s="628"/>
      <c r="Q38" s="629"/>
      <c r="R38" s="630">
        <v>1786659</v>
      </c>
      <c r="S38" s="631"/>
      <c r="T38" s="631"/>
      <c r="U38" s="631"/>
      <c r="V38" s="631"/>
      <c r="W38" s="631"/>
      <c r="X38" s="631"/>
      <c r="Y38" s="632"/>
      <c r="Z38" s="633">
        <v>4.5999999999999996</v>
      </c>
      <c r="AA38" s="633"/>
      <c r="AB38" s="633"/>
      <c r="AC38" s="633"/>
      <c r="AD38" s="634" t="s">
        <v>130</v>
      </c>
      <c r="AE38" s="634"/>
      <c r="AF38" s="634"/>
      <c r="AG38" s="634"/>
      <c r="AH38" s="634"/>
      <c r="AI38" s="634"/>
      <c r="AJ38" s="634"/>
      <c r="AK38" s="634"/>
      <c r="AL38" s="635" t="s">
        <v>130</v>
      </c>
      <c r="AM38" s="636"/>
      <c r="AN38" s="636"/>
      <c r="AO38" s="637"/>
      <c r="AQ38" s="708" t="s">
        <v>343</v>
      </c>
      <c r="AR38" s="709"/>
      <c r="AS38" s="709"/>
      <c r="AT38" s="709"/>
      <c r="AU38" s="709"/>
      <c r="AV38" s="709"/>
      <c r="AW38" s="709"/>
      <c r="AX38" s="709"/>
      <c r="AY38" s="710"/>
      <c r="AZ38" s="630">
        <v>1302087</v>
      </c>
      <c r="BA38" s="631"/>
      <c r="BB38" s="631"/>
      <c r="BC38" s="631"/>
      <c r="BD38" s="668"/>
      <c r="BE38" s="668"/>
      <c r="BF38" s="699"/>
      <c r="BG38" s="645" t="s">
        <v>344</v>
      </c>
      <c r="BH38" s="646"/>
      <c r="BI38" s="646"/>
      <c r="BJ38" s="646"/>
      <c r="BK38" s="646"/>
      <c r="BL38" s="646"/>
      <c r="BM38" s="646"/>
      <c r="BN38" s="646"/>
      <c r="BO38" s="646"/>
      <c r="BP38" s="646"/>
      <c r="BQ38" s="646"/>
      <c r="BR38" s="646"/>
      <c r="BS38" s="646"/>
      <c r="BT38" s="646"/>
      <c r="BU38" s="647"/>
      <c r="BV38" s="630">
        <v>6353</v>
      </c>
      <c r="BW38" s="631"/>
      <c r="BX38" s="631"/>
      <c r="BY38" s="631"/>
      <c r="BZ38" s="631"/>
      <c r="CA38" s="631"/>
      <c r="CB38" s="640"/>
      <c r="CD38" s="645" t="s">
        <v>345</v>
      </c>
      <c r="CE38" s="646"/>
      <c r="CF38" s="646"/>
      <c r="CG38" s="646"/>
      <c r="CH38" s="646"/>
      <c r="CI38" s="646"/>
      <c r="CJ38" s="646"/>
      <c r="CK38" s="646"/>
      <c r="CL38" s="646"/>
      <c r="CM38" s="646"/>
      <c r="CN38" s="646"/>
      <c r="CO38" s="646"/>
      <c r="CP38" s="646"/>
      <c r="CQ38" s="647"/>
      <c r="CR38" s="630">
        <v>2488215</v>
      </c>
      <c r="CS38" s="631"/>
      <c r="CT38" s="631"/>
      <c r="CU38" s="631"/>
      <c r="CV38" s="631"/>
      <c r="CW38" s="631"/>
      <c r="CX38" s="631"/>
      <c r="CY38" s="632"/>
      <c r="CZ38" s="635">
        <v>6.8</v>
      </c>
      <c r="DA38" s="670"/>
      <c r="DB38" s="670"/>
      <c r="DC38" s="673"/>
      <c r="DD38" s="639">
        <v>2137822</v>
      </c>
      <c r="DE38" s="631"/>
      <c r="DF38" s="631"/>
      <c r="DG38" s="631"/>
      <c r="DH38" s="631"/>
      <c r="DI38" s="631"/>
      <c r="DJ38" s="631"/>
      <c r="DK38" s="632"/>
      <c r="DL38" s="639">
        <v>1790575</v>
      </c>
      <c r="DM38" s="631"/>
      <c r="DN38" s="631"/>
      <c r="DO38" s="631"/>
      <c r="DP38" s="631"/>
      <c r="DQ38" s="631"/>
      <c r="DR38" s="631"/>
      <c r="DS38" s="631"/>
      <c r="DT38" s="631"/>
      <c r="DU38" s="631"/>
      <c r="DV38" s="632"/>
      <c r="DW38" s="635">
        <v>7.9</v>
      </c>
      <c r="DX38" s="670"/>
      <c r="DY38" s="670"/>
      <c r="DZ38" s="670"/>
      <c r="EA38" s="670"/>
      <c r="EB38" s="670"/>
      <c r="EC38" s="671"/>
    </row>
    <row r="39" spans="2:133" ht="11.25" customHeight="1" x14ac:dyDescent="0.15">
      <c r="B39" s="627" t="s">
        <v>346</v>
      </c>
      <c r="C39" s="628"/>
      <c r="D39" s="628"/>
      <c r="E39" s="628"/>
      <c r="F39" s="628"/>
      <c r="G39" s="628"/>
      <c r="H39" s="628"/>
      <c r="I39" s="628"/>
      <c r="J39" s="628"/>
      <c r="K39" s="628"/>
      <c r="L39" s="628"/>
      <c r="M39" s="628"/>
      <c r="N39" s="628"/>
      <c r="O39" s="628"/>
      <c r="P39" s="628"/>
      <c r="Q39" s="629"/>
      <c r="R39" s="630">
        <v>944958</v>
      </c>
      <c r="S39" s="631"/>
      <c r="T39" s="631"/>
      <c r="U39" s="631"/>
      <c r="V39" s="631"/>
      <c r="W39" s="631"/>
      <c r="X39" s="631"/>
      <c r="Y39" s="632"/>
      <c r="Z39" s="633">
        <v>2.4</v>
      </c>
      <c r="AA39" s="633"/>
      <c r="AB39" s="633"/>
      <c r="AC39" s="633"/>
      <c r="AD39" s="634">
        <v>108</v>
      </c>
      <c r="AE39" s="634"/>
      <c r="AF39" s="634"/>
      <c r="AG39" s="634"/>
      <c r="AH39" s="634"/>
      <c r="AI39" s="634"/>
      <c r="AJ39" s="634"/>
      <c r="AK39" s="634"/>
      <c r="AL39" s="635">
        <v>0</v>
      </c>
      <c r="AM39" s="636"/>
      <c r="AN39" s="636"/>
      <c r="AO39" s="637"/>
      <c r="AQ39" s="708" t="s">
        <v>347</v>
      </c>
      <c r="AR39" s="709"/>
      <c r="AS39" s="709"/>
      <c r="AT39" s="709"/>
      <c r="AU39" s="709"/>
      <c r="AV39" s="709"/>
      <c r="AW39" s="709"/>
      <c r="AX39" s="709"/>
      <c r="AY39" s="710"/>
      <c r="AZ39" s="630">
        <v>382957</v>
      </c>
      <c r="BA39" s="631"/>
      <c r="BB39" s="631"/>
      <c r="BC39" s="631"/>
      <c r="BD39" s="668"/>
      <c r="BE39" s="668"/>
      <c r="BF39" s="699"/>
      <c r="BG39" s="645" t="s">
        <v>348</v>
      </c>
      <c r="BH39" s="646"/>
      <c r="BI39" s="646"/>
      <c r="BJ39" s="646"/>
      <c r="BK39" s="646"/>
      <c r="BL39" s="646"/>
      <c r="BM39" s="646"/>
      <c r="BN39" s="646"/>
      <c r="BO39" s="646"/>
      <c r="BP39" s="646"/>
      <c r="BQ39" s="646"/>
      <c r="BR39" s="646"/>
      <c r="BS39" s="646"/>
      <c r="BT39" s="646"/>
      <c r="BU39" s="647"/>
      <c r="BV39" s="630">
        <v>9728</v>
      </c>
      <c r="BW39" s="631"/>
      <c r="BX39" s="631"/>
      <c r="BY39" s="631"/>
      <c r="BZ39" s="631"/>
      <c r="CA39" s="631"/>
      <c r="CB39" s="640"/>
      <c r="CD39" s="645" t="s">
        <v>349</v>
      </c>
      <c r="CE39" s="646"/>
      <c r="CF39" s="646"/>
      <c r="CG39" s="646"/>
      <c r="CH39" s="646"/>
      <c r="CI39" s="646"/>
      <c r="CJ39" s="646"/>
      <c r="CK39" s="646"/>
      <c r="CL39" s="646"/>
      <c r="CM39" s="646"/>
      <c r="CN39" s="646"/>
      <c r="CO39" s="646"/>
      <c r="CP39" s="646"/>
      <c r="CQ39" s="647"/>
      <c r="CR39" s="630">
        <v>2212932</v>
      </c>
      <c r="CS39" s="668"/>
      <c r="CT39" s="668"/>
      <c r="CU39" s="668"/>
      <c r="CV39" s="668"/>
      <c r="CW39" s="668"/>
      <c r="CX39" s="668"/>
      <c r="CY39" s="669"/>
      <c r="CZ39" s="635">
        <v>6</v>
      </c>
      <c r="DA39" s="670"/>
      <c r="DB39" s="670"/>
      <c r="DC39" s="673"/>
      <c r="DD39" s="639">
        <v>2017362</v>
      </c>
      <c r="DE39" s="668"/>
      <c r="DF39" s="668"/>
      <c r="DG39" s="668"/>
      <c r="DH39" s="668"/>
      <c r="DI39" s="668"/>
      <c r="DJ39" s="668"/>
      <c r="DK39" s="669"/>
      <c r="DL39" s="639" t="s">
        <v>130</v>
      </c>
      <c r="DM39" s="668"/>
      <c r="DN39" s="668"/>
      <c r="DO39" s="668"/>
      <c r="DP39" s="668"/>
      <c r="DQ39" s="668"/>
      <c r="DR39" s="668"/>
      <c r="DS39" s="668"/>
      <c r="DT39" s="668"/>
      <c r="DU39" s="668"/>
      <c r="DV39" s="669"/>
      <c r="DW39" s="635" t="s">
        <v>130</v>
      </c>
      <c r="DX39" s="670"/>
      <c r="DY39" s="670"/>
      <c r="DZ39" s="670"/>
      <c r="EA39" s="670"/>
      <c r="EB39" s="670"/>
      <c r="EC39" s="671"/>
    </row>
    <row r="40" spans="2:133" ht="11.25" customHeight="1" x14ac:dyDescent="0.15">
      <c r="B40" s="627" t="s">
        <v>350</v>
      </c>
      <c r="C40" s="628"/>
      <c r="D40" s="628"/>
      <c r="E40" s="628"/>
      <c r="F40" s="628"/>
      <c r="G40" s="628"/>
      <c r="H40" s="628"/>
      <c r="I40" s="628"/>
      <c r="J40" s="628"/>
      <c r="K40" s="628"/>
      <c r="L40" s="628"/>
      <c r="M40" s="628"/>
      <c r="N40" s="628"/>
      <c r="O40" s="628"/>
      <c r="P40" s="628"/>
      <c r="Q40" s="629"/>
      <c r="R40" s="630">
        <v>3352280</v>
      </c>
      <c r="S40" s="631"/>
      <c r="T40" s="631"/>
      <c r="U40" s="631"/>
      <c r="V40" s="631"/>
      <c r="W40" s="631"/>
      <c r="X40" s="631"/>
      <c r="Y40" s="632"/>
      <c r="Z40" s="633">
        <v>8.6</v>
      </c>
      <c r="AA40" s="633"/>
      <c r="AB40" s="633"/>
      <c r="AC40" s="633"/>
      <c r="AD40" s="634" t="s">
        <v>130</v>
      </c>
      <c r="AE40" s="634"/>
      <c r="AF40" s="634"/>
      <c r="AG40" s="634"/>
      <c r="AH40" s="634"/>
      <c r="AI40" s="634"/>
      <c r="AJ40" s="634"/>
      <c r="AK40" s="634"/>
      <c r="AL40" s="635" t="s">
        <v>130</v>
      </c>
      <c r="AM40" s="636"/>
      <c r="AN40" s="636"/>
      <c r="AO40" s="637"/>
      <c r="AQ40" s="708" t="s">
        <v>351</v>
      </c>
      <c r="AR40" s="709"/>
      <c r="AS40" s="709"/>
      <c r="AT40" s="709"/>
      <c r="AU40" s="709"/>
      <c r="AV40" s="709"/>
      <c r="AW40" s="709"/>
      <c r="AX40" s="709"/>
      <c r="AY40" s="710"/>
      <c r="AZ40" s="630">
        <v>100817</v>
      </c>
      <c r="BA40" s="631"/>
      <c r="BB40" s="631"/>
      <c r="BC40" s="631"/>
      <c r="BD40" s="668"/>
      <c r="BE40" s="668"/>
      <c r="BF40" s="699"/>
      <c r="BG40" s="711" t="s">
        <v>352</v>
      </c>
      <c r="BH40" s="712"/>
      <c r="BI40" s="712"/>
      <c r="BJ40" s="712"/>
      <c r="BK40" s="712"/>
      <c r="BL40" s="364"/>
      <c r="BM40" s="646" t="s">
        <v>353</v>
      </c>
      <c r="BN40" s="646"/>
      <c r="BO40" s="646"/>
      <c r="BP40" s="646"/>
      <c r="BQ40" s="646"/>
      <c r="BR40" s="646"/>
      <c r="BS40" s="646"/>
      <c r="BT40" s="646"/>
      <c r="BU40" s="647"/>
      <c r="BV40" s="630">
        <v>98</v>
      </c>
      <c r="BW40" s="631"/>
      <c r="BX40" s="631"/>
      <c r="BY40" s="631"/>
      <c r="BZ40" s="631"/>
      <c r="CA40" s="631"/>
      <c r="CB40" s="640"/>
      <c r="CD40" s="645" t="s">
        <v>354</v>
      </c>
      <c r="CE40" s="646"/>
      <c r="CF40" s="646"/>
      <c r="CG40" s="646"/>
      <c r="CH40" s="646"/>
      <c r="CI40" s="646"/>
      <c r="CJ40" s="646"/>
      <c r="CK40" s="646"/>
      <c r="CL40" s="646"/>
      <c r="CM40" s="646"/>
      <c r="CN40" s="646"/>
      <c r="CO40" s="646"/>
      <c r="CP40" s="646"/>
      <c r="CQ40" s="647"/>
      <c r="CR40" s="630">
        <v>1248078</v>
      </c>
      <c r="CS40" s="631"/>
      <c r="CT40" s="631"/>
      <c r="CU40" s="631"/>
      <c r="CV40" s="631"/>
      <c r="CW40" s="631"/>
      <c r="CX40" s="631"/>
      <c r="CY40" s="632"/>
      <c r="CZ40" s="635">
        <v>3.4</v>
      </c>
      <c r="DA40" s="670"/>
      <c r="DB40" s="670"/>
      <c r="DC40" s="673"/>
      <c r="DD40" s="639">
        <v>757115</v>
      </c>
      <c r="DE40" s="631"/>
      <c r="DF40" s="631"/>
      <c r="DG40" s="631"/>
      <c r="DH40" s="631"/>
      <c r="DI40" s="631"/>
      <c r="DJ40" s="631"/>
      <c r="DK40" s="632"/>
      <c r="DL40" s="639" t="s">
        <v>130</v>
      </c>
      <c r="DM40" s="631"/>
      <c r="DN40" s="631"/>
      <c r="DO40" s="631"/>
      <c r="DP40" s="631"/>
      <c r="DQ40" s="631"/>
      <c r="DR40" s="631"/>
      <c r="DS40" s="631"/>
      <c r="DT40" s="631"/>
      <c r="DU40" s="631"/>
      <c r="DV40" s="632"/>
      <c r="DW40" s="635" t="s">
        <v>130</v>
      </c>
      <c r="DX40" s="670"/>
      <c r="DY40" s="670"/>
      <c r="DZ40" s="670"/>
      <c r="EA40" s="670"/>
      <c r="EB40" s="670"/>
      <c r="EC40" s="671"/>
    </row>
    <row r="41" spans="2:133" ht="11.25" customHeight="1" x14ac:dyDescent="0.15">
      <c r="B41" s="627" t="s">
        <v>355</v>
      </c>
      <c r="C41" s="628"/>
      <c r="D41" s="628"/>
      <c r="E41" s="628"/>
      <c r="F41" s="628"/>
      <c r="G41" s="628"/>
      <c r="H41" s="628"/>
      <c r="I41" s="628"/>
      <c r="J41" s="628"/>
      <c r="K41" s="628"/>
      <c r="L41" s="628"/>
      <c r="M41" s="628"/>
      <c r="N41" s="628"/>
      <c r="O41" s="628"/>
      <c r="P41" s="628"/>
      <c r="Q41" s="629"/>
      <c r="R41" s="630" t="s">
        <v>130</v>
      </c>
      <c r="S41" s="631"/>
      <c r="T41" s="631"/>
      <c r="U41" s="631"/>
      <c r="V41" s="631"/>
      <c r="W41" s="631"/>
      <c r="X41" s="631"/>
      <c r="Y41" s="632"/>
      <c r="Z41" s="633" t="s">
        <v>130</v>
      </c>
      <c r="AA41" s="633"/>
      <c r="AB41" s="633"/>
      <c r="AC41" s="633"/>
      <c r="AD41" s="634" t="s">
        <v>130</v>
      </c>
      <c r="AE41" s="634"/>
      <c r="AF41" s="634"/>
      <c r="AG41" s="634"/>
      <c r="AH41" s="634"/>
      <c r="AI41" s="634"/>
      <c r="AJ41" s="634"/>
      <c r="AK41" s="634"/>
      <c r="AL41" s="635" t="s">
        <v>130</v>
      </c>
      <c r="AM41" s="636"/>
      <c r="AN41" s="636"/>
      <c r="AO41" s="637"/>
      <c r="AQ41" s="708" t="s">
        <v>356</v>
      </c>
      <c r="AR41" s="709"/>
      <c r="AS41" s="709"/>
      <c r="AT41" s="709"/>
      <c r="AU41" s="709"/>
      <c r="AV41" s="709"/>
      <c r="AW41" s="709"/>
      <c r="AX41" s="709"/>
      <c r="AY41" s="710"/>
      <c r="AZ41" s="630">
        <v>496951</v>
      </c>
      <c r="BA41" s="631"/>
      <c r="BB41" s="631"/>
      <c r="BC41" s="631"/>
      <c r="BD41" s="668"/>
      <c r="BE41" s="668"/>
      <c r="BF41" s="699"/>
      <c r="BG41" s="711"/>
      <c r="BH41" s="712"/>
      <c r="BI41" s="712"/>
      <c r="BJ41" s="712"/>
      <c r="BK41" s="712"/>
      <c r="BL41" s="364"/>
      <c r="BM41" s="646" t="s">
        <v>357</v>
      </c>
      <c r="BN41" s="646"/>
      <c r="BO41" s="646"/>
      <c r="BP41" s="646"/>
      <c r="BQ41" s="646"/>
      <c r="BR41" s="646"/>
      <c r="BS41" s="646"/>
      <c r="BT41" s="646"/>
      <c r="BU41" s="647"/>
      <c r="BV41" s="630" t="s">
        <v>130</v>
      </c>
      <c r="BW41" s="631"/>
      <c r="BX41" s="631"/>
      <c r="BY41" s="631"/>
      <c r="BZ41" s="631"/>
      <c r="CA41" s="631"/>
      <c r="CB41" s="640"/>
      <c r="CD41" s="645" t="s">
        <v>358</v>
      </c>
      <c r="CE41" s="646"/>
      <c r="CF41" s="646"/>
      <c r="CG41" s="646"/>
      <c r="CH41" s="646"/>
      <c r="CI41" s="646"/>
      <c r="CJ41" s="646"/>
      <c r="CK41" s="646"/>
      <c r="CL41" s="646"/>
      <c r="CM41" s="646"/>
      <c r="CN41" s="646"/>
      <c r="CO41" s="646"/>
      <c r="CP41" s="646"/>
      <c r="CQ41" s="647"/>
      <c r="CR41" s="630" t="s">
        <v>130</v>
      </c>
      <c r="CS41" s="668"/>
      <c r="CT41" s="668"/>
      <c r="CU41" s="668"/>
      <c r="CV41" s="668"/>
      <c r="CW41" s="668"/>
      <c r="CX41" s="668"/>
      <c r="CY41" s="669"/>
      <c r="CZ41" s="635" t="s">
        <v>130</v>
      </c>
      <c r="DA41" s="670"/>
      <c r="DB41" s="670"/>
      <c r="DC41" s="673"/>
      <c r="DD41" s="639" t="s">
        <v>130</v>
      </c>
      <c r="DE41" s="668"/>
      <c r="DF41" s="668"/>
      <c r="DG41" s="668"/>
      <c r="DH41" s="668"/>
      <c r="DI41" s="668"/>
      <c r="DJ41" s="668"/>
      <c r="DK41" s="669"/>
      <c r="DL41" s="721"/>
      <c r="DM41" s="722"/>
      <c r="DN41" s="722"/>
      <c r="DO41" s="722"/>
      <c r="DP41" s="722"/>
      <c r="DQ41" s="722"/>
      <c r="DR41" s="722"/>
      <c r="DS41" s="722"/>
      <c r="DT41" s="722"/>
      <c r="DU41" s="722"/>
      <c r="DV41" s="723"/>
      <c r="DW41" s="715"/>
      <c r="DX41" s="716"/>
      <c r="DY41" s="716"/>
      <c r="DZ41" s="716"/>
      <c r="EA41" s="716"/>
      <c r="EB41" s="716"/>
      <c r="EC41" s="717"/>
    </row>
    <row r="42" spans="2:133" ht="11.25" customHeight="1" x14ac:dyDescent="0.15">
      <c r="B42" s="627" t="s">
        <v>359</v>
      </c>
      <c r="C42" s="628"/>
      <c r="D42" s="628"/>
      <c r="E42" s="628"/>
      <c r="F42" s="628"/>
      <c r="G42" s="628"/>
      <c r="H42" s="628"/>
      <c r="I42" s="628"/>
      <c r="J42" s="628"/>
      <c r="K42" s="628"/>
      <c r="L42" s="628"/>
      <c r="M42" s="628"/>
      <c r="N42" s="628"/>
      <c r="O42" s="628"/>
      <c r="P42" s="628"/>
      <c r="Q42" s="629"/>
      <c r="R42" s="630" t="s">
        <v>130</v>
      </c>
      <c r="S42" s="631"/>
      <c r="T42" s="631"/>
      <c r="U42" s="631"/>
      <c r="V42" s="631"/>
      <c r="W42" s="631"/>
      <c r="X42" s="631"/>
      <c r="Y42" s="632"/>
      <c r="Z42" s="633" t="s">
        <v>130</v>
      </c>
      <c r="AA42" s="633"/>
      <c r="AB42" s="633"/>
      <c r="AC42" s="633"/>
      <c r="AD42" s="634" t="s">
        <v>130</v>
      </c>
      <c r="AE42" s="634"/>
      <c r="AF42" s="634"/>
      <c r="AG42" s="634"/>
      <c r="AH42" s="634"/>
      <c r="AI42" s="634"/>
      <c r="AJ42" s="634"/>
      <c r="AK42" s="634"/>
      <c r="AL42" s="635" t="s">
        <v>130</v>
      </c>
      <c r="AM42" s="636"/>
      <c r="AN42" s="636"/>
      <c r="AO42" s="637"/>
      <c r="AQ42" s="718" t="s">
        <v>360</v>
      </c>
      <c r="AR42" s="719"/>
      <c r="AS42" s="719"/>
      <c r="AT42" s="719"/>
      <c r="AU42" s="719"/>
      <c r="AV42" s="719"/>
      <c r="AW42" s="719"/>
      <c r="AX42" s="719"/>
      <c r="AY42" s="720"/>
      <c r="AZ42" s="724">
        <v>1890447</v>
      </c>
      <c r="BA42" s="725"/>
      <c r="BB42" s="725"/>
      <c r="BC42" s="725"/>
      <c r="BD42" s="701"/>
      <c r="BE42" s="701"/>
      <c r="BF42" s="703"/>
      <c r="BG42" s="713"/>
      <c r="BH42" s="714"/>
      <c r="BI42" s="714"/>
      <c r="BJ42" s="714"/>
      <c r="BK42" s="714"/>
      <c r="BL42" s="365"/>
      <c r="BM42" s="659" t="s">
        <v>361</v>
      </c>
      <c r="BN42" s="659"/>
      <c r="BO42" s="659"/>
      <c r="BP42" s="659"/>
      <c r="BQ42" s="659"/>
      <c r="BR42" s="659"/>
      <c r="BS42" s="659"/>
      <c r="BT42" s="659"/>
      <c r="BU42" s="660"/>
      <c r="BV42" s="724">
        <v>377</v>
      </c>
      <c r="BW42" s="725"/>
      <c r="BX42" s="725"/>
      <c r="BY42" s="725"/>
      <c r="BZ42" s="725"/>
      <c r="CA42" s="725"/>
      <c r="CB42" s="737"/>
      <c r="CD42" s="627" t="s">
        <v>362</v>
      </c>
      <c r="CE42" s="628"/>
      <c r="CF42" s="628"/>
      <c r="CG42" s="628"/>
      <c r="CH42" s="628"/>
      <c r="CI42" s="628"/>
      <c r="CJ42" s="628"/>
      <c r="CK42" s="628"/>
      <c r="CL42" s="628"/>
      <c r="CM42" s="628"/>
      <c r="CN42" s="628"/>
      <c r="CO42" s="628"/>
      <c r="CP42" s="628"/>
      <c r="CQ42" s="629"/>
      <c r="CR42" s="630">
        <v>4736118</v>
      </c>
      <c r="CS42" s="668"/>
      <c r="CT42" s="668"/>
      <c r="CU42" s="668"/>
      <c r="CV42" s="668"/>
      <c r="CW42" s="668"/>
      <c r="CX42" s="668"/>
      <c r="CY42" s="669"/>
      <c r="CZ42" s="635">
        <v>12.9</v>
      </c>
      <c r="DA42" s="670"/>
      <c r="DB42" s="670"/>
      <c r="DC42" s="673"/>
      <c r="DD42" s="639">
        <v>704095</v>
      </c>
      <c r="DE42" s="668"/>
      <c r="DF42" s="668"/>
      <c r="DG42" s="668"/>
      <c r="DH42" s="668"/>
      <c r="DI42" s="668"/>
      <c r="DJ42" s="668"/>
      <c r="DK42" s="669"/>
      <c r="DL42" s="721"/>
      <c r="DM42" s="722"/>
      <c r="DN42" s="722"/>
      <c r="DO42" s="722"/>
      <c r="DP42" s="722"/>
      <c r="DQ42" s="722"/>
      <c r="DR42" s="722"/>
      <c r="DS42" s="722"/>
      <c r="DT42" s="722"/>
      <c r="DU42" s="722"/>
      <c r="DV42" s="723"/>
      <c r="DW42" s="715"/>
      <c r="DX42" s="716"/>
      <c r="DY42" s="716"/>
      <c r="DZ42" s="716"/>
      <c r="EA42" s="716"/>
      <c r="EB42" s="716"/>
      <c r="EC42" s="717"/>
    </row>
    <row r="43" spans="2:133" ht="11.25" customHeight="1" x14ac:dyDescent="0.15">
      <c r="B43" s="627" t="s">
        <v>363</v>
      </c>
      <c r="C43" s="628"/>
      <c r="D43" s="628"/>
      <c r="E43" s="628"/>
      <c r="F43" s="628"/>
      <c r="G43" s="628"/>
      <c r="H43" s="628"/>
      <c r="I43" s="628"/>
      <c r="J43" s="628"/>
      <c r="K43" s="628"/>
      <c r="L43" s="628"/>
      <c r="M43" s="628"/>
      <c r="N43" s="628"/>
      <c r="O43" s="628"/>
      <c r="P43" s="628"/>
      <c r="Q43" s="629"/>
      <c r="R43" s="630">
        <v>695480</v>
      </c>
      <c r="S43" s="631"/>
      <c r="T43" s="631"/>
      <c r="U43" s="631"/>
      <c r="V43" s="631"/>
      <c r="W43" s="631"/>
      <c r="X43" s="631"/>
      <c r="Y43" s="632"/>
      <c r="Z43" s="633">
        <v>1.8</v>
      </c>
      <c r="AA43" s="633"/>
      <c r="AB43" s="633"/>
      <c r="AC43" s="633"/>
      <c r="AD43" s="634" t="s">
        <v>130</v>
      </c>
      <c r="AE43" s="634"/>
      <c r="AF43" s="634"/>
      <c r="AG43" s="634"/>
      <c r="AH43" s="634"/>
      <c r="AI43" s="634"/>
      <c r="AJ43" s="634"/>
      <c r="AK43" s="634"/>
      <c r="AL43" s="635" t="s">
        <v>130</v>
      </c>
      <c r="AM43" s="636"/>
      <c r="AN43" s="636"/>
      <c r="AO43" s="637"/>
      <c r="BV43" s="219"/>
      <c r="BW43" s="219"/>
      <c r="BX43" s="219"/>
      <c r="BY43" s="219"/>
      <c r="BZ43" s="219"/>
      <c r="CA43" s="219"/>
      <c r="CB43" s="219"/>
      <c r="CD43" s="627" t="s">
        <v>364</v>
      </c>
      <c r="CE43" s="628"/>
      <c r="CF43" s="628"/>
      <c r="CG43" s="628"/>
      <c r="CH43" s="628"/>
      <c r="CI43" s="628"/>
      <c r="CJ43" s="628"/>
      <c r="CK43" s="628"/>
      <c r="CL43" s="628"/>
      <c r="CM43" s="628"/>
      <c r="CN43" s="628"/>
      <c r="CO43" s="628"/>
      <c r="CP43" s="628"/>
      <c r="CQ43" s="629"/>
      <c r="CR43" s="630">
        <v>38269</v>
      </c>
      <c r="CS43" s="668"/>
      <c r="CT43" s="668"/>
      <c r="CU43" s="668"/>
      <c r="CV43" s="668"/>
      <c r="CW43" s="668"/>
      <c r="CX43" s="668"/>
      <c r="CY43" s="669"/>
      <c r="CZ43" s="635">
        <v>0.1</v>
      </c>
      <c r="DA43" s="670"/>
      <c r="DB43" s="670"/>
      <c r="DC43" s="673"/>
      <c r="DD43" s="639">
        <v>38269</v>
      </c>
      <c r="DE43" s="668"/>
      <c r="DF43" s="668"/>
      <c r="DG43" s="668"/>
      <c r="DH43" s="668"/>
      <c r="DI43" s="668"/>
      <c r="DJ43" s="668"/>
      <c r="DK43" s="669"/>
      <c r="DL43" s="721"/>
      <c r="DM43" s="722"/>
      <c r="DN43" s="722"/>
      <c r="DO43" s="722"/>
      <c r="DP43" s="722"/>
      <c r="DQ43" s="722"/>
      <c r="DR43" s="722"/>
      <c r="DS43" s="722"/>
      <c r="DT43" s="722"/>
      <c r="DU43" s="722"/>
      <c r="DV43" s="723"/>
      <c r="DW43" s="715"/>
      <c r="DX43" s="716"/>
      <c r="DY43" s="716"/>
      <c r="DZ43" s="716"/>
      <c r="EA43" s="716"/>
      <c r="EB43" s="716"/>
      <c r="EC43" s="717"/>
    </row>
    <row r="44" spans="2:133" ht="11.25" customHeight="1" x14ac:dyDescent="0.15">
      <c r="B44" s="674" t="s">
        <v>365</v>
      </c>
      <c r="C44" s="675"/>
      <c r="D44" s="675"/>
      <c r="E44" s="675"/>
      <c r="F44" s="675"/>
      <c r="G44" s="675"/>
      <c r="H44" s="675"/>
      <c r="I44" s="675"/>
      <c r="J44" s="675"/>
      <c r="K44" s="675"/>
      <c r="L44" s="675"/>
      <c r="M44" s="675"/>
      <c r="N44" s="675"/>
      <c r="O44" s="675"/>
      <c r="P44" s="675"/>
      <c r="Q44" s="676"/>
      <c r="R44" s="724">
        <v>38887528</v>
      </c>
      <c r="S44" s="725"/>
      <c r="T44" s="725"/>
      <c r="U44" s="725"/>
      <c r="V44" s="725"/>
      <c r="W44" s="725"/>
      <c r="X44" s="725"/>
      <c r="Y44" s="726"/>
      <c r="Z44" s="727">
        <v>100</v>
      </c>
      <c r="AA44" s="727"/>
      <c r="AB44" s="727"/>
      <c r="AC44" s="727"/>
      <c r="AD44" s="728">
        <v>21889919</v>
      </c>
      <c r="AE44" s="728"/>
      <c r="AF44" s="728"/>
      <c r="AG44" s="728"/>
      <c r="AH44" s="728"/>
      <c r="AI44" s="728"/>
      <c r="AJ44" s="728"/>
      <c r="AK44" s="728"/>
      <c r="AL44" s="729">
        <v>100</v>
      </c>
      <c r="AM44" s="702"/>
      <c r="AN44" s="702"/>
      <c r="AO44" s="730"/>
      <c r="CD44" s="731" t="s">
        <v>312</v>
      </c>
      <c r="CE44" s="732"/>
      <c r="CF44" s="627" t="s">
        <v>366</v>
      </c>
      <c r="CG44" s="628"/>
      <c r="CH44" s="628"/>
      <c r="CI44" s="628"/>
      <c r="CJ44" s="628"/>
      <c r="CK44" s="628"/>
      <c r="CL44" s="628"/>
      <c r="CM44" s="628"/>
      <c r="CN44" s="628"/>
      <c r="CO44" s="628"/>
      <c r="CP44" s="628"/>
      <c r="CQ44" s="629"/>
      <c r="CR44" s="630">
        <v>4577002</v>
      </c>
      <c r="CS44" s="631"/>
      <c r="CT44" s="631"/>
      <c r="CU44" s="631"/>
      <c r="CV44" s="631"/>
      <c r="CW44" s="631"/>
      <c r="CX44" s="631"/>
      <c r="CY44" s="632"/>
      <c r="CZ44" s="635">
        <v>12.5</v>
      </c>
      <c r="DA44" s="636"/>
      <c r="DB44" s="636"/>
      <c r="DC44" s="648"/>
      <c r="DD44" s="639">
        <v>612744</v>
      </c>
      <c r="DE44" s="631"/>
      <c r="DF44" s="631"/>
      <c r="DG44" s="631"/>
      <c r="DH44" s="631"/>
      <c r="DI44" s="631"/>
      <c r="DJ44" s="631"/>
      <c r="DK44" s="632"/>
      <c r="DL44" s="721"/>
      <c r="DM44" s="722"/>
      <c r="DN44" s="722"/>
      <c r="DO44" s="722"/>
      <c r="DP44" s="722"/>
      <c r="DQ44" s="722"/>
      <c r="DR44" s="722"/>
      <c r="DS44" s="722"/>
      <c r="DT44" s="722"/>
      <c r="DU44" s="722"/>
      <c r="DV44" s="723"/>
      <c r="DW44" s="715"/>
      <c r="DX44" s="716"/>
      <c r="DY44" s="716"/>
      <c r="DZ44" s="716"/>
      <c r="EA44" s="716"/>
      <c r="EB44" s="716"/>
      <c r="EC44" s="717"/>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3"/>
      <c r="CE45" s="734"/>
      <c r="CF45" s="627" t="s">
        <v>367</v>
      </c>
      <c r="CG45" s="628"/>
      <c r="CH45" s="628"/>
      <c r="CI45" s="628"/>
      <c r="CJ45" s="628"/>
      <c r="CK45" s="628"/>
      <c r="CL45" s="628"/>
      <c r="CM45" s="628"/>
      <c r="CN45" s="628"/>
      <c r="CO45" s="628"/>
      <c r="CP45" s="628"/>
      <c r="CQ45" s="629"/>
      <c r="CR45" s="630">
        <v>2134996</v>
      </c>
      <c r="CS45" s="668"/>
      <c r="CT45" s="668"/>
      <c r="CU45" s="668"/>
      <c r="CV45" s="668"/>
      <c r="CW45" s="668"/>
      <c r="CX45" s="668"/>
      <c r="CY45" s="669"/>
      <c r="CZ45" s="635">
        <v>5.8</v>
      </c>
      <c r="DA45" s="670"/>
      <c r="DB45" s="670"/>
      <c r="DC45" s="673"/>
      <c r="DD45" s="639">
        <v>62778</v>
      </c>
      <c r="DE45" s="668"/>
      <c r="DF45" s="668"/>
      <c r="DG45" s="668"/>
      <c r="DH45" s="668"/>
      <c r="DI45" s="668"/>
      <c r="DJ45" s="668"/>
      <c r="DK45" s="669"/>
      <c r="DL45" s="721"/>
      <c r="DM45" s="722"/>
      <c r="DN45" s="722"/>
      <c r="DO45" s="722"/>
      <c r="DP45" s="722"/>
      <c r="DQ45" s="722"/>
      <c r="DR45" s="722"/>
      <c r="DS45" s="722"/>
      <c r="DT45" s="722"/>
      <c r="DU45" s="722"/>
      <c r="DV45" s="723"/>
      <c r="DW45" s="715"/>
      <c r="DX45" s="716"/>
      <c r="DY45" s="716"/>
      <c r="DZ45" s="716"/>
      <c r="EA45" s="716"/>
      <c r="EB45" s="716"/>
      <c r="EC45" s="717"/>
    </row>
    <row r="46" spans="2:133" ht="11.25" customHeight="1" x14ac:dyDescent="0.15">
      <c r="B46" s="221" t="s">
        <v>368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3"/>
      <c r="CE46" s="734"/>
      <c r="CF46" s="627" t="s">
        <v>369</v>
      </c>
      <c r="CG46" s="628"/>
      <c r="CH46" s="628"/>
      <c r="CI46" s="628"/>
      <c r="CJ46" s="628"/>
      <c r="CK46" s="628"/>
      <c r="CL46" s="628"/>
      <c r="CM46" s="628"/>
      <c r="CN46" s="628"/>
      <c r="CO46" s="628"/>
      <c r="CP46" s="628"/>
      <c r="CQ46" s="629"/>
      <c r="CR46" s="630">
        <v>2050020</v>
      </c>
      <c r="CS46" s="631"/>
      <c r="CT46" s="631"/>
      <c r="CU46" s="631"/>
      <c r="CV46" s="631"/>
      <c r="CW46" s="631"/>
      <c r="CX46" s="631"/>
      <c r="CY46" s="632"/>
      <c r="CZ46" s="635">
        <v>5.6</v>
      </c>
      <c r="DA46" s="636"/>
      <c r="DB46" s="636"/>
      <c r="DC46" s="648"/>
      <c r="DD46" s="639">
        <v>495624</v>
      </c>
      <c r="DE46" s="631"/>
      <c r="DF46" s="631"/>
      <c r="DG46" s="631"/>
      <c r="DH46" s="631"/>
      <c r="DI46" s="631"/>
      <c r="DJ46" s="631"/>
      <c r="DK46" s="632"/>
      <c r="DL46" s="721"/>
      <c r="DM46" s="722"/>
      <c r="DN46" s="722"/>
      <c r="DO46" s="722"/>
      <c r="DP46" s="722"/>
      <c r="DQ46" s="722"/>
      <c r="DR46" s="722"/>
      <c r="DS46" s="722"/>
      <c r="DT46" s="722"/>
      <c r="DU46" s="722"/>
      <c r="DV46" s="723"/>
      <c r="DW46" s="715"/>
      <c r="DX46" s="716"/>
      <c r="DY46" s="716"/>
      <c r="DZ46" s="716"/>
      <c r="EA46" s="716"/>
      <c r="EB46" s="716"/>
      <c r="EC46" s="717"/>
    </row>
    <row r="47" spans="2:133" ht="11.25" customHeight="1" x14ac:dyDescent="0.15">
      <c r="B47" s="749" t="s">
        <v>370</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371</v>
      </c>
      <c r="CG47" s="628"/>
      <c r="CH47" s="628"/>
      <c r="CI47" s="628"/>
      <c r="CJ47" s="628"/>
      <c r="CK47" s="628"/>
      <c r="CL47" s="628"/>
      <c r="CM47" s="628"/>
      <c r="CN47" s="628"/>
      <c r="CO47" s="628"/>
      <c r="CP47" s="628"/>
      <c r="CQ47" s="629"/>
      <c r="CR47" s="630">
        <v>159116</v>
      </c>
      <c r="CS47" s="668"/>
      <c r="CT47" s="668"/>
      <c r="CU47" s="668"/>
      <c r="CV47" s="668"/>
      <c r="CW47" s="668"/>
      <c r="CX47" s="668"/>
      <c r="CY47" s="669"/>
      <c r="CZ47" s="635">
        <v>0.4</v>
      </c>
      <c r="DA47" s="670"/>
      <c r="DB47" s="670"/>
      <c r="DC47" s="673"/>
      <c r="DD47" s="639">
        <v>91351</v>
      </c>
      <c r="DE47" s="668"/>
      <c r="DF47" s="668"/>
      <c r="DG47" s="668"/>
      <c r="DH47" s="668"/>
      <c r="DI47" s="668"/>
      <c r="DJ47" s="668"/>
      <c r="DK47" s="669"/>
      <c r="DL47" s="721"/>
      <c r="DM47" s="722"/>
      <c r="DN47" s="722"/>
      <c r="DO47" s="722"/>
      <c r="DP47" s="722"/>
      <c r="DQ47" s="722"/>
      <c r="DR47" s="722"/>
      <c r="DS47" s="722"/>
      <c r="DT47" s="722"/>
      <c r="DU47" s="722"/>
      <c r="DV47" s="723"/>
      <c r="DW47" s="715"/>
      <c r="DX47" s="716"/>
      <c r="DY47" s="716"/>
      <c r="DZ47" s="716"/>
      <c r="EA47" s="716"/>
      <c r="EB47" s="716"/>
      <c r="EC47" s="717"/>
    </row>
    <row r="48" spans="2:133" x14ac:dyDescent="0.15">
      <c r="B48" s="748" t="s">
        <v>372</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373</v>
      </c>
      <c r="CG48" s="628"/>
      <c r="CH48" s="628"/>
      <c r="CI48" s="628"/>
      <c r="CJ48" s="628"/>
      <c r="CK48" s="628"/>
      <c r="CL48" s="628"/>
      <c r="CM48" s="628"/>
      <c r="CN48" s="628"/>
      <c r="CO48" s="628"/>
      <c r="CP48" s="628"/>
      <c r="CQ48" s="629"/>
      <c r="CR48" s="630" t="s">
        <v>130</v>
      </c>
      <c r="CS48" s="631"/>
      <c r="CT48" s="631"/>
      <c r="CU48" s="631"/>
      <c r="CV48" s="631"/>
      <c r="CW48" s="631"/>
      <c r="CX48" s="631"/>
      <c r="CY48" s="632"/>
      <c r="CZ48" s="635" t="s">
        <v>130</v>
      </c>
      <c r="DA48" s="636"/>
      <c r="DB48" s="636"/>
      <c r="DC48" s="648"/>
      <c r="DD48" s="639" t="s">
        <v>130</v>
      </c>
      <c r="DE48" s="631"/>
      <c r="DF48" s="631"/>
      <c r="DG48" s="631"/>
      <c r="DH48" s="631"/>
      <c r="DI48" s="631"/>
      <c r="DJ48" s="631"/>
      <c r="DK48" s="632"/>
      <c r="DL48" s="721"/>
      <c r="DM48" s="722"/>
      <c r="DN48" s="722"/>
      <c r="DO48" s="722"/>
      <c r="DP48" s="722"/>
      <c r="DQ48" s="722"/>
      <c r="DR48" s="722"/>
      <c r="DS48" s="722"/>
      <c r="DT48" s="722"/>
      <c r="DU48" s="722"/>
      <c r="DV48" s="723"/>
      <c r="DW48" s="715"/>
      <c r="DX48" s="716"/>
      <c r="DY48" s="716"/>
      <c r="DZ48" s="716"/>
      <c r="EA48" s="716"/>
      <c r="EB48" s="716"/>
      <c r="EC48" s="717"/>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4" t="s">
        <v>374</v>
      </c>
      <c r="CE49" s="675"/>
      <c r="CF49" s="675"/>
      <c r="CG49" s="675"/>
      <c r="CH49" s="675"/>
      <c r="CI49" s="675"/>
      <c r="CJ49" s="675"/>
      <c r="CK49" s="675"/>
      <c r="CL49" s="675"/>
      <c r="CM49" s="675"/>
      <c r="CN49" s="675"/>
      <c r="CO49" s="675"/>
      <c r="CP49" s="675"/>
      <c r="CQ49" s="676"/>
      <c r="CR49" s="724">
        <v>36711101</v>
      </c>
      <c r="CS49" s="701"/>
      <c r="CT49" s="701"/>
      <c r="CU49" s="701"/>
      <c r="CV49" s="701"/>
      <c r="CW49" s="701"/>
      <c r="CX49" s="701"/>
      <c r="CY49" s="738"/>
      <c r="CZ49" s="729">
        <v>100</v>
      </c>
      <c r="DA49" s="739"/>
      <c r="DB49" s="739"/>
      <c r="DC49" s="740"/>
      <c r="DD49" s="741">
        <v>25458685</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W9I+fOMbCaQmqgbISzSJtb736Ui8CErAGp9ftZmteaQLzQpl8dwxBIZrNvZidZCPYefqt3iyVRBuIeQfc5/Dhw==" saltValue="qCUQAg9XFRV3sBAEhKLJ2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50" t="s">
        <v>375</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1" t="s">
        <v>376</v>
      </c>
      <c r="DK2" s="752"/>
      <c r="DL2" s="752"/>
      <c r="DM2" s="752"/>
      <c r="DN2" s="752"/>
      <c r="DO2" s="753"/>
      <c r="DP2" s="224"/>
      <c r="DQ2" s="751" t="s">
        <v>377</v>
      </c>
      <c r="DR2" s="752"/>
      <c r="DS2" s="752"/>
      <c r="DT2" s="752"/>
      <c r="DU2" s="752"/>
      <c r="DV2" s="752"/>
      <c r="DW2" s="752"/>
      <c r="DX2" s="752"/>
      <c r="DY2" s="752"/>
      <c r="DZ2" s="753"/>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4" t="s">
        <v>378</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28"/>
      <c r="BA4" s="228"/>
      <c r="BB4" s="228"/>
      <c r="BC4" s="228"/>
      <c r="BD4" s="228"/>
      <c r="BE4" s="229"/>
      <c r="BF4" s="229"/>
      <c r="BG4" s="229"/>
      <c r="BH4" s="229"/>
      <c r="BI4" s="229"/>
      <c r="BJ4" s="229"/>
      <c r="BK4" s="229"/>
      <c r="BL4" s="229"/>
      <c r="BM4" s="229"/>
      <c r="BN4" s="229"/>
      <c r="BO4" s="229"/>
      <c r="BP4" s="229"/>
      <c r="BQ4" s="755" t="s">
        <v>379</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0"/>
    </row>
    <row r="5" spans="1:131" s="231" customFormat="1" ht="26.25" customHeight="1" x14ac:dyDescent="0.15">
      <c r="A5" s="756" t="s">
        <v>380</v>
      </c>
      <c r="B5" s="757"/>
      <c r="C5" s="757"/>
      <c r="D5" s="757"/>
      <c r="E5" s="757"/>
      <c r="F5" s="757"/>
      <c r="G5" s="757"/>
      <c r="H5" s="757"/>
      <c r="I5" s="757"/>
      <c r="J5" s="757"/>
      <c r="K5" s="757"/>
      <c r="L5" s="757"/>
      <c r="M5" s="757"/>
      <c r="N5" s="757"/>
      <c r="O5" s="757"/>
      <c r="P5" s="758"/>
      <c r="Q5" s="762" t="s">
        <v>381</v>
      </c>
      <c r="R5" s="763"/>
      <c r="S5" s="763"/>
      <c r="T5" s="763"/>
      <c r="U5" s="764"/>
      <c r="V5" s="762" t="s">
        <v>382</v>
      </c>
      <c r="W5" s="763"/>
      <c r="X5" s="763"/>
      <c r="Y5" s="763"/>
      <c r="Z5" s="764"/>
      <c r="AA5" s="762" t="s">
        <v>383</v>
      </c>
      <c r="AB5" s="763"/>
      <c r="AC5" s="763"/>
      <c r="AD5" s="763"/>
      <c r="AE5" s="763"/>
      <c r="AF5" s="768" t="s">
        <v>384</v>
      </c>
      <c r="AG5" s="763"/>
      <c r="AH5" s="763"/>
      <c r="AI5" s="763"/>
      <c r="AJ5" s="769"/>
      <c r="AK5" s="763" t="s">
        <v>385</v>
      </c>
      <c r="AL5" s="763"/>
      <c r="AM5" s="763"/>
      <c r="AN5" s="763"/>
      <c r="AO5" s="764"/>
      <c r="AP5" s="762" t="s">
        <v>386</v>
      </c>
      <c r="AQ5" s="763"/>
      <c r="AR5" s="763"/>
      <c r="AS5" s="763"/>
      <c r="AT5" s="764"/>
      <c r="AU5" s="762" t="s">
        <v>387</v>
      </c>
      <c r="AV5" s="763"/>
      <c r="AW5" s="763"/>
      <c r="AX5" s="763"/>
      <c r="AY5" s="769"/>
      <c r="AZ5" s="228"/>
      <c r="BA5" s="228"/>
      <c r="BB5" s="228"/>
      <c r="BC5" s="228"/>
      <c r="BD5" s="228"/>
      <c r="BE5" s="229"/>
      <c r="BF5" s="229"/>
      <c r="BG5" s="229"/>
      <c r="BH5" s="229"/>
      <c r="BI5" s="229"/>
      <c r="BJ5" s="229"/>
      <c r="BK5" s="229"/>
      <c r="BL5" s="229"/>
      <c r="BM5" s="229"/>
      <c r="BN5" s="229"/>
      <c r="BO5" s="229"/>
      <c r="BP5" s="229"/>
      <c r="BQ5" s="756" t="s">
        <v>388</v>
      </c>
      <c r="BR5" s="757"/>
      <c r="BS5" s="757"/>
      <c r="BT5" s="757"/>
      <c r="BU5" s="757"/>
      <c r="BV5" s="757"/>
      <c r="BW5" s="757"/>
      <c r="BX5" s="757"/>
      <c r="BY5" s="757"/>
      <c r="BZ5" s="757"/>
      <c r="CA5" s="757"/>
      <c r="CB5" s="757"/>
      <c r="CC5" s="757"/>
      <c r="CD5" s="757"/>
      <c r="CE5" s="757"/>
      <c r="CF5" s="757"/>
      <c r="CG5" s="758"/>
      <c r="CH5" s="762" t="s">
        <v>389</v>
      </c>
      <c r="CI5" s="763"/>
      <c r="CJ5" s="763"/>
      <c r="CK5" s="763"/>
      <c r="CL5" s="764"/>
      <c r="CM5" s="762" t="s">
        <v>390</v>
      </c>
      <c r="CN5" s="763"/>
      <c r="CO5" s="763"/>
      <c r="CP5" s="763"/>
      <c r="CQ5" s="764"/>
      <c r="CR5" s="762" t="s">
        <v>391</v>
      </c>
      <c r="CS5" s="763"/>
      <c r="CT5" s="763"/>
      <c r="CU5" s="763"/>
      <c r="CV5" s="764"/>
      <c r="CW5" s="762" t="s">
        <v>392</v>
      </c>
      <c r="CX5" s="763"/>
      <c r="CY5" s="763"/>
      <c r="CZ5" s="763"/>
      <c r="DA5" s="764"/>
      <c r="DB5" s="762" t="s">
        <v>393</v>
      </c>
      <c r="DC5" s="763"/>
      <c r="DD5" s="763"/>
      <c r="DE5" s="763"/>
      <c r="DF5" s="764"/>
      <c r="DG5" s="792" t="s">
        <v>394</v>
      </c>
      <c r="DH5" s="793"/>
      <c r="DI5" s="793"/>
      <c r="DJ5" s="793"/>
      <c r="DK5" s="794"/>
      <c r="DL5" s="792" t="s">
        <v>395</v>
      </c>
      <c r="DM5" s="793"/>
      <c r="DN5" s="793"/>
      <c r="DO5" s="793"/>
      <c r="DP5" s="794"/>
      <c r="DQ5" s="762" t="s">
        <v>396</v>
      </c>
      <c r="DR5" s="763"/>
      <c r="DS5" s="763"/>
      <c r="DT5" s="763"/>
      <c r="DU5" s="764"/>
      <c r="DV5" s="762" t="s">
        <v>387</v>
      </c>
      <c r="DW5" s="763"/>
      <c r="DX5" s="763"/>
      <c r="DY5" s="763"/>
      <c r="DZ5" s="769"/>
      <c r="EA5" s="230"/>
    </row>
    <row r="6" spans="1:131" s="231" customFormat="1" ht="26.25" customHeight="1" thickBot="1" x14ac:dyDescent="0.2">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28"/>
      <c r="BA6" s="228"/>
      <c r="BB6" s="228"/>
      <c r="BC6" s="228"/>
      <c r="BD6" s="228"/>
      <c r="BE6" s="229"/>
      <c r="BF6" s="229"/>
      <c r="BG6" s="229"/>
      <c r="BH6" s="229"/>
      <c r="BI6" s="229"/>
      <c r="BJ6" s="229"/>
      <c r="BK6" s="229"/>
      <c r="BL6" s="229"/>
      <c r="BM6" s="229"/>
      <c r="BN6" s="229"/>
      <c r="BO6" s="229"/>
      <c r="BP6" s="229"/>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0"/>
    </row>
    <row r="7" spans="1:131" s="231" customFormat="1" ht="26.25" customHeight="1" thickTop="1" x14ac:dyDescent="0.15">
      <c r="A7" s="232">
        <v>1</v>
      </c>
      <c r="B7" s="778" t="s">
        <v>397</v>
      </c>
      <c r="C7" s="779"/>
      <c r="D7" s="779"/>
      <c r="E7" s="779"/>
      <c r="F7" s="779"/>
      <c r="G7" s="779"/>
      <c r="H7" s="779"/>
      <c r="I7" s="779"/>
      <c r="J7" s="779"/>
      <c r="K7" s="779"/>
      <c r="L7" s="779"/>
      <c r="M7" s="779"/>
      <c r="N7" s="779"/>
      <c r="O7" s="779"/>
      <c r="P7" s="780"/>
      <c r="Q7" s="781">
        <v>38844</v>
      </c>
      <c r="R7" s="782"/>
      <c r="S7" s="782"/>
      <c r="T7" s="782"/>
      <c r="U7" s="782"/>
      <c r="V7" s="782">
        <v>36675</v>
      </c>
      <c r="W7" s="782"/>
      <c r="X7" s="782"/>
      <c r="Y7" s="782"/>
      <c r="Z7" s="782"/>
      <c r="AA7" s="782">
        <v>2169</v>
      </c>
      <c r="AB7" s="782"/>
      <c r="AC7" s="782"/>
      <c r="AD7" s="782"/>
      <c r="AE7" s="783"/>
      <c r="AF7" s="784">
        <v>2053</v>
      </c>
      <c r="AG7" s="785"/>
      <c r="AH7" s="785"/>
      <c r="AI7" s="785"/>
      <c r="AJ7" s="786"/>
      <c r="AK7" s="787">
        <v>1104</v>
      </c>
      <c r="AL7" s="788"/>
      <c r="AM7" s="788"/>
      <c r="AN7" s="788"/>
      <c r="AO7" s="788"/>
      <c r="AP7" s="788">
        <v>40930</v>
      </c>
      <c r="AQ7" s="788"/>
      <c r="AR7" s="788"/>
      <c r="AS7" s="788"/>
      <c r="AT7" s="788"/>
      <c r="AU7" s="789"/>
      <c r="AV7" s="789"/>
      <c r="AW7" s="789"/>
      <c r="AX7" s="789"/>
      <c r="AY7" s="790"/>
      <c r="AZ7" s="228"/>
      <c r="BA7" s="228"/>
      <c r="BB7" s="228"/>
      <c r="BC7" s="228"/>
      <c r="BD7" s="228"/>
      <c r="BE7" s="229"/>
      <c r="BF7" s="229"/>
      <c r="BG7" s="229"/>
      <c r="BH7" s="229"/>
      <c r="BI7" s="229"/>
      <c r="BJ7" s="229"/>
      <c r="BK7" s="229"/>
      <c r="BL7" s="229"/>
      <c r="BM7" s="229"/>
      <c r="BN7" s="229"/>
      <c r="BO7" s="229"/>
      <c r="BP7" s="229"/>
      <c r="BQ7" s="232">
        <v>1</v>
      </c>
      <c r="BR7" s="233"/>
      <c r="BS7" s="775" t="s">
        <v>602</v>
      </c>
      <c r="BT7" s="776"/>
      <c r="BU7" s="776"/>
      <c r="BV7" s="776"/>
      <c r="BW7" s="776"/>
      <c r="BX7" s="776"/>
      <c r="BY7" s="776"/>
      <c r="BZ7" s="776"/>
      <c r="CA7" s="776"/>
      <c r="CB7" s="776"/>
      <c r="CC7" s="776"/>
      <c r="CD7" s="776"/>
      <c r="CE7" s="776"/>
      <c r="CF7" s="776"/>
      <c r="CG7" s="791"/>
      <c r="CH7" s="772">
        <v>-30</v>
      </c>
      <c r="CI7" s="773"/>
      <c r="CJ7" s="773"/>
      <c r="CK7" s="773"/>
      <c r="CL7" s="774"/>
      <c r="CM7" s="772">
        <v>-23</v>
      </c>
      <c r="CN7" s="773"/>
      <c r="CO7" s="773"/>
      <c r="CP7" s="773"/>
      <c r="CQ7" s="774"/>
      <c r="CR7" s="772">
        <v>60</v>
      </c>
      <c r="CS7" s="773"/>
      <c r="CT7" s="773"/>
      <c r="CU7" s="773"/>
      <c r="CV7" s="774"/>
      <c r="CW7" s="772">
        <v>1</v>
      </c>
      <c r="CX7" s="773"/>
      <c r="CY7" s="773"/>
      <c r="CZ7" s="773"/>
      <c r="DA7" s="774"/>
      <c r="DB7" s="772">
        <v>66</v>
      </c>
      <c r="DC7" s="773"/>
      <c r="DD7" s="773"/>
      <c r="DE7" s="773"/>
      <c r="DF7" s="774"/>
      <c r="DG7" s="772" t="s">
        <v>525</v>
      </c>
      <c r="DH7" s="773"/>
      <c r="DI7" s="773"/>
      <c r="DJ7" s="773"/>
      <c r="DK7" s="774"/>
      <c r="DL7" s="772" t="s">
        <v>525</v>
      </c>
      <c r="DM7" s="773"/>
      <c r="DN7" s="773"/>
      <c r="DO7" s="773"/>
      <c r="DP7" s="774"/>
      <c r="DQ7" s="772" t="s">
        <v>525</v>
      </c>
      <c r="DR7" s="773"/>
      <c r="DS7" s="773"/>
      <c r="DT7" s="773"/>
      <c r="DU7" s="774"/>
      <c r="DV7" s="775"/>
      <c r="DW7" s="776"/>
      <c r="DX7" s="776"/>
      <c r="DY7" s="776"/>
      <c r="DZ7" s="777"/>
      <c r="EA7" s="230"/>
    </row>
    <row r="8" spans="1:131" s="231" customFormat="1" ht="26.25" customHeight="1" x14ac:dyDescent="0.15">
      <c r="A8" s="234">
        <v>2</v>
      </c>
      <c r="B8" s="809" t="s">
        <v>398</v>
      </c>
      <c r="C8" s="810"/>
      <c r="D8" s="810"/>
      <c r="E8" s="810"/>
      <c r="F8" s="810"/>
      <c r="G8" s="810"/>
      <c r="H8" s="810"/>
      <c r="I8" s="810"/>
      <c r="J8" s="810"/>
      <c r="K8" s="810"/>
      <c r="L8" s="810"/>
      <c r="M8" s="810"/>
      <c r="N8" s="810"/>
      <c r="O8" s="810"/>
      <c r="P8" s="811"/>
      <c r="Q8" s="812">
        <v>178</v>
      </c>
      <c r="R8" s="813"/>
      <c r="S8" s="813"/>
      <c r="T8" s="813"/>
      <c r="U8" s="813"/>
      <c r="V8" s="813">
        <v>171</v>
      </c>
      <c r="W8" s="813"/>
      <c r="X8" s="813"/>
      <c r="Y8" s="813"/>
      <c r="Z8" s="813"/>
      <c r="AA8" s="813">
        <v>7</v>
      </c>
      <c r="AB8" s="813"/>
      <c r="AC8" s="813"/>
      <c r="AD8" s="813"/>
      <c r="AE8" s="814"/>
      <c r="AF8" s="815">
        <v>7</v>
      </c>
      <c r="AG8" s="816"/>
      <c r="AH8" s="816"/>
      <c r="AI8" s="816"/>
      <c r="AJ8" s="817"/>
      <c r="AK8" s="798">
        <v>122</v>
      </c>
      <c r="AL8" s="799"/>
      <c r="AM8" s="799"/>
      <c r="AN8" s="799"/>
      <c r="AO8" s="799"/>
      <c r="AP8" s="799">
        <v>74</v>
      </c>
      <c r="AQ8" s="799"/>
      <c r="AR8" s="799"/>
      <c r="AS8" s="799"/>
      <c r="AT8" s="799"/>
      <c r="AU8" s="800"/>
      <c r="AV8" s="800"/>
      <c r="AW8" s="800"/>
      <c r="AX8" s="800"/>
      <c r="AY8" s="801"/>
      <c r="AZ8" s="228"/>
      <c r="BA8" s="228"/>
      <c r="BB8" s="228"/>
      <c r="BC8" s="228"/>
      <c r="BD8" s="228"/>
      <c r="BE8" s="229"/>
      <c r="BF8" s="229"/>
      <c r="BG8" s="229"/>
      <c r="BH8" s="229"/>
      <c r="BI8" s="229"/>
      <c r="BJ8" s="229"/>
      <c r="BK8" s="229"/>
      <c r="BL8" s="229"/>
      <c r="BM8" s="229"/>
      <c r="BN8" s="229"/>
      <c r="BO8" s="229"/>
      <c r="BP8" s="229"/>
      <c r="BQ8" s="234">
        <v>2</v>
      </c>
      <c r="BR8" s="235"/>
      <c r="BS8" s="802" t="s">
        <v>603</v>
      </c>
      <c r="BT8" s="803"/>
      <c r="BU8" s="803"/>
      <c r="BV8" s="803"/>
      <c r="BW8" s="803"/>
      <c r="BX8" s="803"/>
      <c r="BY8" s="803"/>
      <c r="BZ8" s="803"/>
      <c r="CA8" s="803"/>
      <c r="CB8" s="803"/>
      <c r="CC8" s="803"/>
      <c r="CD8" s="803"/>
      <c r="CE8" s="803"/>
      <c r="CF8" s="803"/>
      <c r="CG8" s="804"/>
      <c r="CH8" s="805">
        <v>0</v>
      </c>
      <c r="CI8" s="806"/>
      <c r="CJ8" s="806"/>
      <c r="CK8" s="806"/>
      <c r="CL8" s="807"/>
      <c r="CM8" s="805">
        <v>94</v>
      </c>
      <c r="CN8" s="806"/>
      <c r="CO8" s="806"/>
      <c r="CP8" s="806"/>
      <c r="CQ8" s="807"/>
      <c r="CR8" s="805">
        <v>58</v>
      </c>
      <c r="CS8" s="806"/>
      <c r="CT8" s="806"/>
      <c r="CU8" s="806"/>
      <c r="CV8" s="807"/>
      <c r="CW8" s="805">
        <v>0</v>
      </c>
      <c r="CX8" s="806"/>
      <c r="CY8" s="806"/>
      <c r="CZ8" s="806"/>
      <c r="DA8" s="807"/>
      <c r="DB8" s="805" t="s">
        <v>525</v>
      </c>
      <c r="DC8" s="806"/>
      <c r="DD8" s="806"/>
      <c r="DE8" s="806"/>
      <c r="DF8" s="807"/>
      <c r="DG8" s="805" t="s">
        <v>525</v>
      </c>
      <c r="DH8" s="806"/>
      <c r="DI8" s="806"/>
      <c r="DJ8" s="806"/>
      <c r="DK8" s="807"/>
      <c r="DL8" s="805" t="s">
        <v>525</v>
      </c>
      <c r="DM8" s="806"/>
      <c r="DN8" s="806"/>
      <c r="DO8" s="806"/>
      <c r="DP8" s="807"/>
      <c r="DQ8" s="805" t="s">
        <v>525</v>
      </c>
      <c r="DR8" s="806"/>
      <c r="DS8" s="806"/>
      <c r="DT8" s="806"/>
      <c r="DU8" s="807"/>
      <c r="DV8" s="802"/>
      <c r="DW8" s="803"/>
      <c r="DX8" s="803"/>
      <c r="DY8" s="803"/>
      <c r="DZ8" s="808"/>
      <c r="EA8" s="230"/>
    </row>
    <row r="9" spans="1:131" s="231" customFormat="1" ht="26.25" customHeight="1" x14ac:dyDescent="0.15">
      <c r="A9" s="234">
        <v>3</v>
      </c>
      <c r="B9" s="809"/>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c r="AG9" s="816"/>
      <c r="AH9" s="816"/>
      <c r="AI9" s="816"/>
      <c r="AJ9" s="817"/>
      <c r="AK9" s="798"/>
      <c r="AL9" s="799"/>
      <c r="AM9" s="799"/>
      <c r="AN9" s="799"/>
      <c r="AO9" s="799"/>
      <c r="AP9" s="799"/>
      <c r="AQ9" s="799"/>
      <c r="AR9" s="799"/>
      <c r="AS9" s="799"/>
      <c r="AT9" s="799"/>
      <c r="AU9" s="800"/>
      <c r="AV9" s="800"/>
      <c r="AW9" s="800"/>
      <c r="AX9" s="800"/>
      <c r="AY9" s="801"/>
      <c r="AZ9" s="228"/>
      <c r="BA9" s="228"/>
      <c r="BB9" s="228"/>
      <c r="BC9" s="228"/>
      <c r="BD9" s="228"/>
      <c r="BE9" s="229"/>
      <c r="BF9" s="229"/>
      <c r="BG9" s="229"/>
      <c r="BH9" s="229"/>
      <c r="BI9" s="229"/>
      <c r="BJ9" s="229"/>
      <c r="BK9" s="229"/>
      <c r="BL9" s="229"/>
      <c r="BM9" s="229"/>
      <c r="BN9" s="229"/>
      <c r="BO9" s="229"/>
      <c r="BP9" s="229"/>
      <c r="BQ9" s="234">
        <v>3</v>
      </c>
      <c r="BR9" s="235"/>
      <c r="BS9" s="802" t="s">
        <v>604</v>
      </c>
      <c r="BT9" s="803"/>
      <c r="BU9" s="803"/>
      <c r="BV9" s="803"/>
      <c r="BW9" s="803"/>
      <c r="BX9" s="803"/>
      <c r="BY9" s="803"/>
      <c r="BZ9" s="803"/>
      <c r="CA9" s="803"/>
      <c r="CB9" s="803"/>
      <c r="CC9" s="803"/>
      <c r="CD9" s="803"/>
      <c r="CE9" s="803"/>
      <c r="CF9" s="803"/>
      <c r="CG9" s="804"/>
      <c r="CH9" s="805">
        <v>4</v>
      </c>
      <c r="CI9" s="806"/>
      <c r="CJ9" s="806"/>
      <c r="CK9" s="806"/>
      <c r="CL9" s="807"/>
      <c r="CM9" s="805">
        <v>54</v>
      </c>
      <c r="CN9" s="806"/>
      <c r="CO9" s="806"/>
      <c r="CP9" s="806"/>
      <c r="CQ9" s="807"/>
      <c r="CR9" s="805">
        <v>10</v>
      </c>
      <c r="CS9" s="806"/>
      <c r="CT9" s="806"/>
      <c r="CU9" s="806"/>
      <c r="CV9" s="807"/>
      <c r="CW9" s="805">
        <v>2</v>
      </c>
      <c r="CX9" s="806"/>
      <c r="CY9" s="806"/>
      <c r="CZ9" s="806"/>
      <c r="DA9" s="807"/>
      <c r="DB9" s="805" t="s">
        <v>525</v>
      </c>
      <c r="DC9" s="806"/>
      <c r="DD9" s="806"/>
      <c r="DE9" s="806"/>
      <c r="DF9" s="807"/>
      <c r="DG9" s="805" t="s">
        <v>525</v>
      </c>
      <c r="DH9" s="806"/>
      <c r="DI9" s="806"/>
      <c r="DJ9" s="806"/>
      <c r="DK9" s="807"/>
      <c r="DL9" s="805" t="s">
        <v>525</v>
      </c>
      <c r="DM9" s="806"/>
      <c r="DN9" s="806"/>
      <c r="DO9" s="806"/>
      <c r="DP9" s="807"/>
      <c r="DQ9" s="805" t="s">
        <v>525</v>
      </c>
      <c r="DR9" s="806"/>
      <c r="DS9" s="806"/>
      <c r="DT9" s="806"/>
      <c r="DU9" s="807"/>
      <c r="DV9" s="802"/>
      <c r="DW9" s="803"/>
      <c r="DX9" s="803"/>
      <c r="DY9" s="803"/>
      <c r="DZ9" s="808"/>
      <c r="EA9" s="230"/>
    </row>
    <row r="10" spans="1:131" s="231" customFormat="1" ht="26.25" customHeight="1" x14ac:dyDescent="0.15">
      <c r="A10" s="234">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28"/>
      <c r="BA10" s="228"/>
      <c r="BB10" s="228"/>
      <c r="BC10" s="228"/>
      <c r="BD10" s="228"/>
      <c r="BE10" s="229"/>
      <c r="BF10" s="229"/>
      <c r="BG10" s="229"/>
      <c r="BH10" s="229"/>
      <c r="BI10" s="229"/>
      <c r="BJ10" s="229"/>
      <c r="BK10" s="229"/>
      <c r="BL10" s="229"/>
      <c r="BM10" s="229"/>
      <c r="BN10" s="229"/>
      <c r="BO10" s="229"/>
      <c r="BP10" s="229"/>
      <c r="BQ10" s="234">
        <v>4</v>
      </c>
      <c r="BR10" s="235"/>
      <c r="BS10" s="802" t="s">
        <v>605</v>
      </c>
      <c r="BT10" s="803"/>
      <c r="BU10" s="803"/>
      <c r="BV10" s="803"/>
      <c r="BW10" s="803"/>
      <c r="BX10" s="803"/>
      <c r="BY10" s="803"/>
      <c r="BZ10" s="803"/>
      <c r="CA10" s="803"/>
      <c r="CB10" s="803"/>
      <c r="CC10" s="803"/>
      <c r="CD10" s="803"/>
      <c r="CE10" s="803"/>
      <c r="CF10" s="803"/>
      <c r="CG10" s="804"/>
      <c r="CH10" s="805">
        <v>-2</v>
      </c>
      <c r="CI10" s="806"/>
      <c r="CJ10" s="806"/>
      <c r="CK10" s="806"/>
      <c r="CL10" s="807"/>
      <c r="CM10" s="805">
        <v>95</v>
      </c>
      <c r="CN10" s="806"/>
      <c r="CO10" s="806"/>
      <c r="CP10" s="806"/>
      <c r="CQ10" s="807"/>
      <c r="CR10" s="805">
        <v>15</v>
      </c>
      <c r="CS10" s="806"/>
      <c r="CT10" s="806"/>
      <c r="CU10" s="806"/>
      <c r="CV10" s="807"/>
      <c r="CW10" s="805">
        <v>6</v>
      </c>
      <c r="CX10" s="806"/>
      <c r="CY10" s="806"/>
      <c r="CZ10" s="806"/>
      <c r="DA10" s="807"/>
      <c r="DB10" s="805" t="s">
        <v>525</v>
      </c>
      <c r="DC10" s="806"/>
      <c r="DD10" s="806"/>
      <c r="DE10" s="806"/>
      <c r="DF10" s="807"/>
      <c r="DG10" s="805" t="s">
        <v>525</v>
      </c>
      <c r="DH10" s="806"/>
      <c r="DI10" s="806"/>
      <c r="DJ10" s="806"/>
      <c r="DK10" s="807"/>
      <c r="DL10" s="805" t="s">
        <v>525</v>
      </c>
      <c r="DM10" s="806"/>
      <c r="DN10" s="806"/>
      <c r="DO10" s="806"/>
      <c r="DP10" s="807"/>
      <c r="DQ10" s="805" t="s">
        <v>525</v>
      </c>
      <c r="DR10" s="806"/>
      <c r="DS10" s="806"/>
      <c r="DT10" s="806"/>
      <c r="DU10" s="807"/>
      <c r="DV10" s="802"/>
      <c r="DW10" s="803"/>
      <c r="DX10" s="803"/>
      <c r="DY10" s="803"/>
      <c r="DZ10" s="808"/>
      <c r="EA10" s="230"/>
    </row>
    <row r="11" spans="1:131" s="231" customFormat="1" ht="26.25" customHeight="1" x14ac:dyDescent="0.15">
      <c r="A11" s="234">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28"/>
      <c r="BA11" s="228"/>
      <c r="BB11" s="228"/>
      <c r="BC11" s="228"/>
      <c r="BD11" s="228"/>
      <c r="BE11" s="229"/>
      <c r="BF11" s="229"/>
      <c r="BG11" s="229"/>
      <c r="BH11" s="229"/>
      <c r="BI11" s="229"/>
      <c r="BJ11" s="229"/>
      <c r="BK11" s="229"/>
      <c r="BL11" s="229"/>
      <c r="BM11" s="229"/>
      <c r="BN11" s="229"/>
      <c r="BO11" s="229"/>
      <c r="BP11" s="229"/>
      <c r="BQ11" s="234">
        <v>5</v>
      </c>
      <c r="BR11" s="235"/>
      <c r="BS11" s="802" t="s">
        <v>606</v>
      </c>
      <c r="BT11" s="803"/>
      <c r="BU11" s="803"/>
      <c r="BV11" s="803"/>
      <c r="BW11" s="803"/>
      <c r="BX11" s="803"/>
      <c r="BY11" s="803"/>
      <c r="BZ11" s="803"/>
      <c r="CA11" s="803"/>
      <c r="CB11" s="803"/>
      <c r="CC11" s="803"/>
      <c r="CD11" s="803"/>
      <c r="CE11" s="803"/>
      <c r="CF11" s="803"/>
      <c r="CG11" s="804"/>
      <c r="CH11" s="805">
        <v>0</v>
      </c>
      <c r="CI11" s="806"/>
      <c r="CJ11" s="806"/>
      <c r="CK11" s="806"/>
      <c r="CL11" s="807"/>
      <c r="CM11" s="805">
        <v>7</v>
      </c>
      <c r="CN11" s="806"/>
      <c r="CO11" s="806"/>
      <c r="CP11" s="806"/>
      <c r="CQ11" s="807"/>
      <c r="CR11" s="805">
        <v>6</v>
      </c>
      <c r="CS11" s="806"/>
      <c r="CT11" s="806"/>
      <c r="CU11" s="806"/>
      <c r="CV11" s="807"/>
      <c r="CW11" s="805">
        <v>1</v>
      </c>
      <c r="CX11" s="806"/>
      <c r="CY11" s="806"/>
      <c r="CZ11" s="806"/>
      <c r="DA11" s="807"/>
      <c r="DB11" s="805" t="s">
        <v>525</v>
      </c>
      <c r="DC11" s="806"/>
      <c r="DD11" s="806"/>
      <c r="DE11" s="806"/>
      <c r="DF11" s="807"/>
      <c r="DG11" s="805" t="s">
        <v>525</v>
      </c>
      <c r="DH11" s="806"/>
      <c r="DI11" s="806"/>
      <c r="DJ11" s="806"/>
      <c r="DK11" s="807"/>
      <c r="DL11" s="805" t="s">
        <v>525</v>
      </c>
      <c r="DM11" s="806"/>
      <c r="DN11" s="806"/>
      <c r="DO11" s="806"/>
      <c r="DP11" s="807"/>
      <c r="DQ11" s="805" t="s">
        <v>525</v>
      </c>
      <c r="DR11" s="806"/>
      <c r="DS11" s="806"/>
      <c r="DT11" s="806"/>
      <c r="DU11" s="807"/>
      <c r="DV11" s="802"/>
      <c r="DW11" s="803"/>
      <c r="DX11" s="803"/>
      <c r="DY11" s="803"/>
      <c r="DZ11" s="808"/>
      <c r="EA11" s="230"/>
    </row>
    <row r="12" spans="1:131" s="231" customFormat="1" ht="26.25" customHeight="1" x14ac:dyDescent="0.15">
      <c r="A12" s="234">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28"/>
      <c r="BA12" s="228"/>
      <c r="BB12" s="228"/>
      <c r="BC12" s="228"/>
      <c r="BD12" s="228"/>
      <c r="BE12" s="229"/>
      <c r="BF12" s="229"/>
      <c r="BG12" s="229"/>
      <c r="BH12" s="229"/>
      <c r="BI12" s="229"/>
      <c r="BJ12" s="229"/>
      <c r="BK12" s="229"/>
      <c r="BL12" s="229"/>
      <c r="BM12" s="229"/>
      <c r="BN12" s="229"/>
      <c r="BO12" s="229"/>
      <c r="BP12" s="229"/>
      <c r="BQ12" s="234">
        <v>6</v>
      </c>
      <c r="BR12" s="235"/>
      <c r="BS12" s="802" t="s">
        <v>607</v>
      </c>
      <c r="BT12" s="803"/>
      <c r="BU12" s="803"/>
      <c r="BV12" s="803"/>
      <c r="BW12" s="803"/>
      <c r="BX12" s="803"/>
      <c r="BY12" s="803"/>
      <c r="BZ12" s="803"/>
      <c r="CA12" s="803"/>
      <c r="CB12" s="803"/>
      <c r="CC12" s="803"/>
      <c r="CD12" s="803"/>
      <c r="CE12" s="803"/>
      <c r="CF12" s="803"/>
      <c r="CG12" s="804"/>
      <c r="CH12" s="805">
        <v>-17</v>
      </c>
      <c r="CI12" s="806"/>
      <c r="CJ12" s="806"/>
      <c r="CK12" s="806"/>
      <c r="CL12" s="807"/>
      <c r="CM12" s="805">
        <v>-36</v>
      </c>
      <c r="CN12" s="806"/>
      <c r="CO12" s="806"/>
      <c r="CP12" s="806"/>
      <c r="CQ12" s="807"/>
      <c r="CR12" s="805">
        <v>22</v>
      </c>
      <c r="CS12" s="806"/>
      <c r="CT12" s="806"/>
      <c r="CU12" s="806"/>
      <c r="CV12" s="807"/>
      <c r="CW12" s="805">
        <v>2</v>
      </c>
      <c r="CX12" s="806"/>
      <c r="CY12" s="806"/>
      <c r="CZ12" s="806"/>
      <c r="DA12" s="807"/>
      <c r="DB12" s="805">
        <v>69</v>
      </c>
      <c r="DC12" s="806"/>
      <c r="DD12" s="806"/>
      <c r="DE12" s="806"/>
      <c r="DF12" s="807"/>
      <c r="DG12" s="805" t="s">
        <v>525</v>
      </c>
      <c r="DH12" s="806"/>
      <c r="DI12" s="806"/>
      <c r="DJ12" s="806"/>
      <c r="DK12" s="807"/>
      <c r="DL12" s="805" t="s">
        <v>525</v>
      </c>
      <c r="DM12" s="806"/>
      <c r="DN12" s="806"/>
      <c r="DO12" s="806"/>
      <c r="DP12" s="807"/>
      <c r="DQ12" s="805" t="s">
        <v>525</v>
      </c>
      <c r="DR12" s="806"/>
      <c r="DS12" s="806"/>
      <c r="DT12" s="806"/>
      <c r="DU12" s="807"/>
      <c r="DV12" s="802"/>
      <c r="DW12" s="803"/>
      <c r="DX12" s="803"/>
      <c r="DY12" s="803"/>
      <c r="DZ12" s="808"/>
      <c r="EA12" s="230"/>
    </row>
    <row r="13" spans="1:131" s="231" customFormat="1" ht="26.25" customHeight="1" x14ac:dyDescent="0.15">
      <c r="A13" s="234">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28"/>
      <c r="BA13" s="228"/>
      <c r="BB13" s="228"/>
      <c r="BC13" s="228"/>
      <c r="BD13" s="228"/>
      <c r="BE13" s="229"/>
      <c r="BF13" s="229"/>
      <c r="BG13" s="229"/>
      <c r="BH13" s="229"/>
      <c r="BI13" s="229"/>
      <c r="BJ13" s="229"/>
      <c r="BK13" s="229"/>
      <c r="BL13" s="229"/>
      <c r="BM13" s="229"/>
      <c r="BN13" s="229"/>
      <c r="BO13" s="229"/>
      <c r="BP13" s="229"/>
      <c r="BQ13" s="234">
        <v>7</v>
      </c>
      <c r="BR13" s="235"/>
      <c r="BS13" s="802" t="s">
        <v>608</v>
      </c>
      <c r="BT13" s="803"/>
      <c r="BU13" s="803"/>
      <c r="BV13" s="803"/>
      <c r="BW13" s="803"/>
      <c r="BX13" s="803"/>
      <c r="BY13" s="803"/>
      <c r="BZ13" s="803"/>
      <c r="CA13" s="803"/>
      <c r="CB13" s="803"/>
      <c r="CC13" s="803"/>
      <c r="CD13" s="803"/>
      <c r="CE13" s="803"/>
      <c r="CF13" s="803"/>
      <c r="CG13" s="804"/>
      <c r="CH13" s="805">
        <v>11</v>
      </c>
      <c r="CI13" s="806"/>
      <c r="CJ13" s="806"/>
      <c r="CK13" s="806"/>
      <c r="CL13" s="807"/>
      <c r="CM13" s="805">
        <v>51</v>
      </c>
      <c r="CN13" s="806"/>
      <c r="CO13" s="806"/>
      <c r="CP13" s="806"/>
      <c r="CQ13" s="807"/>
      <c r="CR13" s="805">
        <v>18</v>
      </c>
      <c r="CS13" s="806"/>
      <c r="CT13" s="806"/>
      <c r="CU13" s="806"/>
      <c r="CV13" s="807"/>
      <c r="CW13" s="805">
        <v>2</v>
      </c>
      <c r="CX13" s="806"/>
      <c r="CY13" s="806"/>
      <c r="CZ13" s="806"/>
      <c r="DA13" s="807"/>
      <c r="DB13" s="805" t="s">
        <v>525</v>
      </c>
      <c r="DC13" s="806"/>
      <c r="DD13" s="806"/>
      <c r="DE13" s="806"/>
      <c r="DF13" s="807"/>
      <c r="DG13" s="805" t="s">
        <v>525</v>
      </c>
      <c r="DH13" s="806"/>
      <c r="DI13" s="806"/>
      <c r="DJ13" s="806"/>
      <c r="DK13" s="807"/>
      <c r="DL13" s="805" t="s">
        <v>525</v>
      </c>
      <c r="DM13" s="806"/>
      <c r="DN13" s="806"/>
      <c r="DO13" s="806"/>
      <c r="DP13" s="807"/>
      <c r="DQ13" s="805" t="s">
        <v>525</v>
      </c>
      <c r="DR13" s="806"/>
      <c r="DS13" s="806"/>
      <c r="DT13" s="806"/>
      <c r="DU13" s="807"/>
      <c r="DV13" s="802"/>
      <c r="DW13" s="803"/>
      <c r="DX13" s="803"/>
      <c r="DY13" s="803"/>
      <c r="DZ13" s="808"/>
      <c r="EA13" s="230"/>
    </row>
    <row r="14" spans="1:131" s="231" customFormat="1" ht="26.25" customHeight="1" x14ac:dyDescent="0.15">
      <c r="A14" s="234">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28"/>
      <c r="BA14" s="228"/>
      <c r="BB14" s="228"/>
      <c r="BC14" s="228"/>
      <c r="BD14" s="228"/>
      <c r="BE14" s="229"/>
      <c r="BF14" s="229"/>
      <c r="BG14" s="229"/>
      <c r="BH14" s="229"/>
      <c r="BI14" s="229"/>
      <c r="BJ14" s="229"/>
      <c r="BK14" s="229"/>
      <c r="BL14" s="229"/>
      <c r="BM14" s="229"/>
      <c r="BN14" s="229"/>
      <c r="BO14" s="229"/>
      <c r="BP14" s="229"/>
      <c r="BQ14" s="234">
        <v>8</v>
      </c>
      <c r="BR14" s="235"/>
      <c r="BS14" s="802" t="s">
        <v>609</v>
      </c>
      <c r="BT14" s="803"/>
      <c r="BU14" s="803"/>
      <c r="BV14" s="803"/>
      <c r="BW14" s="803"/>
      <c r="BX14" s="803"/>
      <c r="BY14" s="803"/>
      <c r="BZ14" s="803"/>
      <c r="CA14" s="803"/>
      <c r="CB14" s="803"/>
      <c r="CC14" s="803"/>
      <c r="CD14" s="803"/>
      <c r="CE14" s="803"/>
      <c r="CF14" s="803"/>
      <c r="CG14" s="804"/>
      <c r="CH14" s="805">
        <v>-30</v>
      </c>
      <c r="CI14" s="806"/>
      <c r="CJ14" s="806"/>
      <c r="CK14" s="806"/>
      <c r="CL14" s="807"/>
      <c r="CM14" s="805">
        <v>-97</v>
      </c>
      <c r="CN14" s="806"/>
      <c r="CO14" s="806"/>
      <c r="CP14" s="806"/>
      <c r="CQ14" s="807"/>
      <c r="CR14" s="805">
        <v>23</v>
      </c>
      <c r="CS14" s="806"/>
      <c r="CT14" s="806"/>
      <c r="CU14" s="806"/>
      <c r="CV14" s="807"/>
      <c r="CW14" s="805">
        <v>6</v>
      </c>
      <c r="CX14" s="806"/>
      <c r="CY14" s="806"/>
      <c r="CZ14" s="806"/>
      <c r="DA14" s="807"/>
      <c r="DB14" s="805">
        <v>198</v>
      </c>
      <c r="DC14" s="806"/>
      <c r="DD14" s="806"/>
      <c r="DE14" s="806"/>
      <c r="DF14" s="807"/>
      <c r="DG14" s="805" t="s">
        <v>525</v>
      </c>
      <c r="DH14" s="806"/>
      <c r="DI14" s="806"/>
      <c r="DJ14" s="806"/>
      <c r="DK14" s="807"/>
      <c r="DL14" s="805" t="s">
        <v>525</v>
      </c>
      <c r="DM14" s="806"/>
      <c r="DN14" s="806"/>
      <c r="DO14" s="806"/>
      <c r="DP14" s="807"/>
      <c r="DQ14" s="805" t="s">
        <v>525</v>
      </c>
      <c r="DR14" s="806"/>
      <c r="DS14" s="806"/>
      <c r="DT14" s="806"/>
      <c r="DU14" s="807"/>
      <c r="DV14" s="802"/>
      <c r="DW14" s="803"/>
      <c r="DX14" s="803"/>
      <c r="DY14" s="803"/>
      <c r="DZ14" s="808"/>
      <c r="EA14" s="230"/>
    </row>
    <row r="15" spans="1:131" s="231" customFormat="1" ht="26.25" customHeight="1" x14ac:dyDescent="0.15">
      <c r="A15" s="234">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28"/>
      <c r="BA15" s="228"/>
      <c r="BB15" s="228"/>
      <c r="BC15" s="228"/>
      <c r="BD15" s="228"/>
      <c r="BE15" s="229"/>
      <c r="BF15" s="229"/>
      <c r="BG15" s="229"/>
      <c r="BH15" s="229"/>
      <c r="BI15" s="229"/>
      <c r="BJ15" s="229"/>
      <c r="BK15" s="229"/>
      <c r="BL15" s="229"/>
      <c r="BM15" s="229"/>
      <c r="BN15" s="229"/>
      <c r="BO15" s="229"/>
      <c r="BP15" s="229"/>
      <c r="BQ15" s="234">
        <v>9</v>
      </c>
      <c r="BR15" s="235"/>
      <c r="BS15" s="802" t="s">
        <v>610</v>
      </c>
      <c r="BT15" s="803"/>
      <c r="BU15" s="803"/>
      <c r="BV15" s="803"/>
      <c r="BW15" s="803"/>
      <c r="BX15" s="803"/>
      <c r="BY15" s="803"/>
      <c r="BZ15" s="803"/>
      <c r="CA15" s="803"/>
      <c r="CB15" s="803"/>
      <c r="CC15" s="803"/>
      <c r="CD15" s="803"/>
      <c r="CE15" s="803"/>
      <c r="CF15" s="803"/>
      <c r="CG15" s="804"/>
      <c r="CH15" s="805">
        <v>-2</v>
      </c>
      <c r="CI15" s="806"/>
      <c r="CJ15" s="806"/>
      <c r="CK15" s="806"/>
      <c r="CL15" s="807"/>
      <c r="CM15" s="805">
        <v>114</v>
      </c>
      <c r="CN15" s="806"/>
      <c r="CO15" s="806"/>
      <c r="CP15" s="806"/>
      <c r="CQ15" s="807"/>
      <c r="CR15" s="805">
        <v>33</v>
      </c>
      <c r="CS15" s="806"/>
      <c r="CT15" s="806"/>
      <c r="CU15" s="806"/>
      <c r="CV15" s="807"/>
      <c r="CW15" s="805">
        <v>24</v>
      </c>
      <c r="CX15" s="806"/>
      <c r="CY15" s="806"/>
      <c r="CZ15" s="806"/>
      <c r="DA15" s="807"/>
      <c r="DB15" s="805">
        <v>45</v>
      </c>
      <c r="DC15" s="806"/>
      <c r="DD15" s="806"/>
      <c r="DE15" s="806"/>
      <c r="DF15" s="807"/>
      <c r="DG15" s="805" t="s">
        <v>525</v>
      </c>
      <c r="DH15" s="806"/>
      <c r="DI15" s="806"/>
      <c r="DJ15" s="806"/>
      <c r="DK15" s="807"/>
      <c r="DL15" s="805" t="s">
        <v>525</v>
      </c>
      <c r="DM15" s="806"/>
      <c r="DN15" s="806"/>
      <c r="DO15" s="806"/>
      <c r="DP15" s="807"/>
      <c r="DQ15" s="805" t="s">
        <v>525</v>
      </c>
      <c r="DR15" s="806"/>
      <c r="DS15" s="806"/>
      <c r="DT15" s="806"/>
      <c r="DU15" s="807"/>
      <c r="DV15" s="802"/>
      <c r="DW15" s="803"/>
      <c r="DX15" s="803"/>
      <c r="DY15" s="803"/>
      <c r="DZ15" s="808"/>
      <c r="EA15" s="230"/>
    </row>
    <row r="16" spans="1:131" s="231" customFormat="1" ht="26.25" customHeight="1" x14ac:dyDescent="0.15">
      <c r="A16" s="234">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28"/>
      <c r="BA16" s="228"/>
      <c r="BB16" s="228"/>
      <c r="BC16" s="228"/>
      <c r="BD16" s="228"/>
      <c r="BE16" s="229"/>
      <c r="BF16" s="229"/>
      <c r="BG16" s="229"/>
      <c r="BH16" s="229"/>
      <c r="BI16" s="229"/>
      <c r="BJ16" s="229"/>
      <c r="BK16" s="229"/>
      <c r="BL16" s="229"/>
      <c r="BM16" s="229"/>
      <c r="BN16" s="229"/>
      <c r="BO16" s="229"/>
      <c r="BP16" s="229"/>
      <c r="BQ16" s="234">
        <v>10</v>
      </c>
      <c r="BR16" s="235"/>
      <c r="BS16" s="802" t="s">
        <v>611</v>
      </c>
      <c r="BT16" s="803"/>
      <c r="BU16" s="803"/>
      <c r="BV16" s="803"/>
      <c r="BW16" s="803"/>
      <c r="BX16" s="803"/>
      <c r="BY16" s="803"/>
      <c r="BZ16" s="803"/>
      <c r="CA16" s="803"/>
      <c r="CB16" s="803"/>
      <c r="CC16" s="803"/>
      <c r="CD16" s="803"/>
      <c r="CE16" s="803"/>
      <c r="CF16" s="803"/>
      <c r="CG16" s="804"/>
      <c r="CH16" s="805">
        <v>-51</v>
      </c>
      <c r="CI16" s="806"/>
      <c r="CJ16" s="806"/>
      <c r="CK16" s="806"/>
      <c r="CL16" s="807"/>
      <c r="CM16" s="805">
        <v>315</v>
      </c>
      <c r="CN16" s="806"/>
      <c r="CO16" s="806"/>
      <c r="CP16" s="806"/>
      <c r="CQ16" s="807"/>
      <c r="CR16" s="805">
        <v>207</v>
      </c>
      <c r="CS16" s="806"/>
      <c r="CT16" s="806"/>
      <c r="CU16" s="806"/>
      <c r="CV16" s="807"/>
      <c r="CW16" s="805">
        <v>1</v>
      </c>
      <c r="CX16" s="806"/>
      <c r="CY16" s="806"/>
      <c r="CZ16" s="806"/>
      <c r="DA16" s="807"/>
      <c r="DB16" s="805" t="s">
        <v>525</v>
      </c>
      <c r="DC16" s="806"/>
      <c r="DD16" s="806"/>
      <c r="DE16" s="806"/>
      <c r="DF16" s="807"/>
      <c r="DG16" s="805" t="s">
        <v>525</v>
      </c>
      <c r="DH16" s="806"/>
      <c r="DI16" s="806"/>
      <c r="DJ16" s="806"/>
      <c r="DK16" s="807"/>
      <c r="DL16" s="805" t="s">
        <v>525</v>
      </c>
      <c r="DM16" s="806"/>
      <c r="DN16" s="806"/>
      <c r="DO16" s="806"/>
      <c r="DP16" s="807"/>
      <c r="DQ16" s="805" t="s">
        <v>525</v>
      </c>
      <c r="DR16" s="806"/>
      <c r="DS16" s="806"/>
      <c r="DT16" s="806"/>
      <c r="DU16" s="807"/>
      <c r="DV16" s="802"/>
      <c r="DW16" s="803"/>
      <c r="DX16" s="803"/>
      <c r="DY16" s="803"/>
      <c r="DZ16" s="808"/>
      <c r="EA16" s="230"/>
    </row>
    <row r="17" spans="1:131" s="231" customFormat="1" ht="26.25" customHeight="1" x14ac:dyDescent="0.15">
      <c r="A17" s="234">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28"/>
      <c r="BA17" s="228"/>
      <c r="BB17" s="228"/>
      <c r="BC17" s="228"/>
      <c r="BD17" s="228"/>
      <c r="BE17" s="229"/>
      <c r="BF17" s="229"/>
      <c r="BG17" s="229"/>
      <c r="BH17" s="229"/>
      <c r="BI17" s="229"/>
      <c r="BJ17" s="229"/>
      <c r="BK17" s="229"/>
      <c r="BL17" s="229"/>
      <c r="BM17" s="229"/>
      <c r="BN17" s="229"/>
      <c r="BO17" s="229"/>
      <c r="BP17" s="229"/>
      <c r="BQ17" s="234">
        <v>11</v>
      </c>
      <c r="BR17" s="235"/>
      <c r="BS17" s="802" t="s">
        <v>612</v>
      </c>
      <c r="BT17" s="803"/>
      <c r="BU17" s="803"/>
      <c r="BV17" s="803"/>
      <c r="BW17" s="803"/>
      <c r="BX17" s="803"/>
      <c r="BY17" s="803"/>
      <c r="BZ17" s="803"/>
      <c r="CA17" s="803"/>
      <c r="CB17" s="803"/>
      <c r="CC17" s="803"/>
      <c r="CD17" s="803"/>
      <c r="CE17" s="803"/>
      <c r="CF17" s="803"/>
      <c r="CG17" s="804"/>
      <c r="CH17" s="805">
        <v>4</v>
      </c>
      <c r="CI17" s="806"/>
      <c r="CJ17" s="806"/>
      <c r="CK17" s="806"/>
      <c r="CL17" s="807"/>
      <c r="CM17" s="805">
        <v>21</v>
      </c>
      <c r="CN17" s="806"/>
      <c r="CO17" s="806"/>
      <c r="CP17" s="806"/>
      <c r="CQ17" s="807"/>
      <c r="CR17" s="805">
        <v>5</v>
      </c>
      <c r="CS17" s="806"/>
      <c r="CT17" s="806"/>
      <c r="CU17" s="806"/>
      <c r="CV17" s="807"/>
      <c r="CW17" s="805">
        <v>0</v>
      </c>
      <c r="CX17" s="806"/>
      <c r="CY17" s="806"/>
      <c r="CZ17" s="806"/>
      <c r="DA17" s="807"/>
      <c r="DB17" s="805" t="s">
        <v>525</v>
      </c>
      <c r="DC17" s="806"/>
      <c r="DD17" s="806"/>
      <c r="DE17" s="806"/>
      <c r="DF17" s="807"/>
      <c r="DG17" s="805" t="s">
        <v>525</v>
      </c>
      <c r="DH17" s="806"/>
      <c r="DI17" s="806"/>
      <c r="DJ17" s="806"/>
      <c r="DK17" s="807"/>
      <c r="DL17" s="805" t="s">
        <v>525</v>
      </c>
      <c r="DM17" s="806"/>
      <c r="DN17" s="806"/>
      <c r="DO17" s="806"/>
      <c r="DP17" s="807"/>
      <c r="DQ17" s="805" t="s">
        <v>525</v>
      </c>
      <c r="DR17" s="806"/>
      <c r="DS17" s="806"/>
      <c r="DT17" s="806"/>
      <c r="DU17" s="807"/>
      <c r="DV17" s="802"/>
      <c r="DW17" s="803"/>
      <c r="DX17" s="803"/>
      <c r="DY17" s="803"/>
      <c r="DZ17" s="808"/>
      <c r="EA17" s="230"/>
    </row>
    <row r="18" spans="1:131" s="231" customFormat="1" ht="26.25" customHeight="1" x14ac:dyDescent="0.15">
      <c r="A18" s="234">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28"/>
      <c r="BA18" s="228"/>
      <c r="BB18" s="228"/>
      <c r="BC18" s="228"/>
      <c r="BD18" s="228"/>
      <c r="BE18" s="229"/>
      <c r="BF18" s="229"/>
      <c r="BG18" s="229"/>
      <c r="BH18" s="229"/>
      <c r="BI18" s="229"/>
      <c r="BJ18" s="229"/>
      <c r="BK18" s="229"/>
      <c r="BL18" s="229"/>
      <c r="BM18" s="229"/>
      <c r="BN18" s="229"/>
      <c r="BO18" s="229"/>
      <c r="BP18" s="229"/>
      <c r="BQ18" s="234">
        <v>12</v>
      </c>
      <c r="BR18" s="235"/>
      <c r="BS18" s="802" t="s">
        <v>613</v>
      </c>
      <c r="BT18" s="803"/>
      <c r="BU18" s="803"/>
      <c r="BV18" s="803"/>
      <c r="BW18" s="803"/>
      <c r="BX18" s="803"/>
      <c r="BY18" s="803"/>
      <c r="BZ18" s="803"/>
      <c r="CA18" s="803"/>
      <c r="CB18" s="803"/>
      <c r="CC18" s="803"/>
      <c r="CD18" s="803"/>
      <c r="CE18" s="803"/>
      <c r="CF18" s="803"/>
      <c r="CG18" s="804"/>
      <c r="CH18" s="805">
        <v>7</v>
      </c>
      <c r="CI18" s="806"/>
      <c r="CJ18" s="806"/>
      <c r="CK18" s="806"/>
      <c r="CL18" s="807"/>
      <c r="CM18" s="805">
        <v>-159</v>
      </c>
      <c r="CN18" s="806"/>
      <c r="CO18" s="806"/>
      <c r="CP18" s="806"/>
      <c r="CQ18" s="807"/>
      <c r="CR18" s="805">
        <v>22</v>
      </c>
      <c r="CS18" s="806"/>
      <c r="CT18" s="806"/>
      <c r="CU18" s="806"/>
      <c r="CV18" s="807"/>
      <c r="CW18" s="805">
        <v>18</v>
      </c>
      <c r="CX18" s="806"/>
      <c r="CY18" s="806"/>
      <c r="CZ18" s="806"/>
      <c r="DA18" s="807"/>
      <c r="DB18" s="805" t="s">
        <v>525</v>
      </c>
      <c r="DC18" s="806"/>
      <c r="DD18" s="806"/>
      <c r="DE18" s="806"/>
      <c r="DF18" s="807"/>
      <c r="DG18" s="805" t="s">
        <v>525</v>
      </c>
      <c r="DH18" s="806"/>
      <c r="DI18" s="806"/>
      <c r="DJ18" s="806"/>
      <c r="DK18" s="807"/>
      <c r="DL18" s="805" t="s">
        <v>525</v>
      </c>
      <c r="DM18" s="806"/>
      <c r="DN18" s="806"/>
      <c r="DO18" s="806"/>
      <c r="DP18" s="807"/>
      <c r="DQ18" s="805" t="s">
        <v>525</v>
      </c>
      <c r="DR18" s="806"/>
      <c r="DS18" s="806"/>
      <c r="DT18" s="806"/>
      <c r="DU18" s="807"/>
      <c r="DV18" s="802"/>
      <c r="DW18" s="803"/>
      <c r="DX18" s="803"/>
      <c r="DY18" s="803"/>
      <c r="DZ18" s="808"/>
      <c r="EA18" s="230"/>
    </row>
    <row r="19" spans="1:131" s="231" customFormat="1" ht="26.25" customHeight="1" x14ac:dyDescent="0.15">
      <c r="A19" s="234">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28"/>
      <c r="BA19" s="228"/>
      <c r="BB19" s="228"/>
      <c r="BC19" s="228"/>
      <c r="BD19" s="228"/>
      <c r="BE19" s="229"/>
      <c r="BF19" s="229"/>
      <c r="BG19" s="229"/>
      <c r="BH19" s="229"/>
      <c r="BI19" s="229"/>
      <c r="BJ19" s="229"/>
      <c r="BK19" s="229"/>
      <c r="BL19" s="229"/>
      <c r="BM19" s="229"/>
      <c r="BN19" s="229"/>
      <c r="BO19" s="229"/>
      <c r="BP19" s="229"/>
      <c r="BQ19" s="234">
        <v>13</v>
      </c>
      <c r="BR19" s="235"/>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0"/>
    </row>
    <row r="20" spans="1:131" s="231" customFormat="1" ht="26.25" customHeight="1" x14ac:dyDescent="0.15">
      <c r="A20" s="234">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28"/>
      <c r="BA20" s="228"/>
      <c r="BB20" s="228"/>
      <c r="BC20" s="228"/>
      <c r="BD20" s="228"/>
      <c r="BE20" s="229"/>
      <c r="BF20" s="229"/>
      <c r="BG20" s="229"/>
      <c r="BH20" s="229"/>
      <c r="BI20" s="229"/>
      <c r="BJ20" s="229"/>
      <c r="BK20" s="229"/>
      <c r="BL20" s="229"/>
      <c r="BM20" s="229"/>
      <c r="BN20" s="229"/>
      <c r="BO20" s="229"/>
      <c r="BP20" s="229"/>
      <c r="BQ20" s="234">
        <v>14</v>
      </c>
      <c r="BR20" s="235"/>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0"/>
    </row>
    <row r="21" spans="1:131" s="231" customFormat="1" ht="26.25" customHeight="1" thickBot="1" x14ac:dyDescent="0.2">
      <c r="A21" s="234">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28"/>
      <c r="BA21" s="228"/>
      <c r="BB21" s="228"/>
      <c r="BC21" s="228"/>
      <c r="BD21" s="228"/>
      <c r="BE21" s="229"/>
      <c r="BF21" s="229"/>
      <c r="BG21" s="229"/>
      <c r="BH21" s="229"/>
      <c r="BI21" s="229"/>
      <c r="BJ21" s="229"/>
      <c r="BK21" s="229"/>
      <c r="BL21" s="229"/>
      <c r="BM21" s="229"/>
      <c r="BN21" s="229"/>
      <c r="BO21" s="229"/>
      <c r="BP21" s="229"/>
      <c r="BQ21" s="234">
        <v>15</v>
      </c>
      <c r="BR21" s="235"/>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0"/>
    </row>
    <row r="22" spans="1:131" s="231" customFormat="1" ht="26.25" customHeight="1" x14ac:dyDescent="0.15">
      <c r="A22" s="234">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399</v>
      </c>
      <c r="BA22" s="835"/>
      <c r="BB22" s="835"/>
      <c r="BC22" s="835"/>
      <c r="BD22" s="836"/>
      <c r="BE22" s="229"/>
      <c r="BF22" s="229"/>
      <c r="BG22" s="229"/>
      <c r="BH22" s="229"/>
      <c r="BI22" s="229"/>
      <c r="BJ22" s="229"/>
      <c r="BK22" s="229"/>
      <c r="BL22" s="229"/>
      <c r="BM22" s="229"/>
      <c r="BN22" s="229"/>
      <c r="BO22" s="229"/>
      <c r="BP22" s="229"/>
      <c r="BQ22" s="234">
        <v>16</v>
      </c>
      <c r="BR22" s="235"/>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0"/>
    </row>
    <row r="23" spans="1:131" s="231" customFormat="1" ht="26.25" customHeight="1" thickBot="1" x14ac:dyDescent="0.2">
      <c r="A23" s="236" t="s">
        <v>400</v>
      </c>
      <c r="B23" s="818" t="s">
        <v>401</v>
      </c>
      <c r="C23" s="819"/>
      <c r="D23" s="819"/>
      <c r="E23" s="819"/>
      <c r="F23" s="819"/>
      <c r="G23" s="819"/>
      <c r="H23" s="819"/>
      <c r="I23" s="819"/>
      <c r="J23" s="819"/>
      <c r="K23" s="819"/>
      <c r="L23" s="819"/>
      <c r="M23" s="819"/>
      <c r="N23" s="819"/>
      <c r="O23" s="819"/>
      <c r="P23" s="820"/>
      <c r="Q23" s="821">
        <v>38892</v>
      </c>
      <c r="R23" s="822"/>
      <c r="S23" s="822"/>
      <c r="T23" s="822"/>
      <c r="U23" s="822"/>
      <c r="V23" s="822">
        <v>36716</v>
      </c>
      <c r="W23" s="822"/>
      <c r="X23" s="822"/>
      <c r="Y23" s="822"/>
      <c r="Z23" s="822"/>
      <c r="AA23" s="822">
        <v>2176</v>
      </c>
      <c r="AB23" s="822"/>
      <c r="AC23" s="822"/>
      <c r="AD23" s="822"/>
      <c r="AE23" s="823"/>
      <c r="AF23" s="824">
        <v>2060</v>
      </c>
      <c r="AG23" s="822"/>
      <c r="AH23" s="822"/>
      <c r="AI23" s="822"/>
      <c r="AJ23" s="825"/>
      <c r="AK23" s="826"/>
      <c r="AL23" s="827"/>
      <c r="AM23" s="827"/>
      <c r="AN23" s="827"/>
      <c r="AO23" s="827"/>
      <c r="AP23" s="822">
        <v>41004</v>
      </c>
      <c r="AQ23" s="822"/>
      <c r="AR23" s="822"/>
      <c r="AS23" s="822"/>
      <c r="AT23" s="822"/>
      <c r="AU23" s="838"/>
      <c r="AV23" s="838"/>
      <c r="AW23" s="838"/>
      <c r="AX23" s="838"/>
      <c r="AY23" s="839"/>
      <c r="AZ23" s="840" t="s">
        <v>402</v>
      </c>
      <c r="BA23" s="841"/>
      <c r="BB23" s="841"/>
      <c r="BC23" s="841"/>
      <c r="BD23" s="842"/>
      <c r="BE23" s="229"/>
      <c r="BF23" s="229"/>
      <c r="BG23" s="229"/>
      <c r="BH23" s="229"/>
      <c r="BI23" s="229"/>
      <c r="BJ23" s="229"/>
      <c r="BK23" s="229"/>
      <c r="BL23" s="229"/>
      <c r="BM23" s="229"/>
      <c r="BN23" s="229"/>
      <c r="BO23" s="229"/>
      <c r="BP23" s="229"/>
      <c r="BQ23" s="234">
        <v>17</v>
      </c>
      <c r="BR23" s="235"/>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0"/>
    </row>
    <row r="24" spans="1:131" s="231" customFormat="1" ht="26.25" customHeight="1" x14ac:dyDescent="0.15">
      <c r="A24" s="837" t="s">
        <v>403</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28"/>
      <c r="BA24" s="228"/>
      <c r="BB24" s="228"/>
      <c r="BC24" s="228"/>
      <c r="BD24" s="228"/>
      <c r="BE24" s="229"/>
      <c r="BF24" s="229"/>
      <c r="BG24" s="229"/>
      <c r="BH24" s="229"/>
      <c r="BI24" s="229"/>
      <c r="BJ24" s="229"/>
      <c r="BK24" s="229"/>
      <c r="BL24" s="229"/>
      <c r="BM24" s="229"/>
      <c r="BN24" s="229"/>
      <c r="BO24" s="229"/>
      <c r="BP24" s="229"/>
      <c r="BQ24" s="234">
        <v>18</v>
      </c>
      <c r="BR24" s="235"/>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0"/>
    </row>
    <row r="25" spans="1:131" ht="26.25" customHeight="1" thickBot="1" x14ac:dyDescent="0.2">
      <c r="A25" s="754" t="s">
        <v>404</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28"/>
      <c r="BK25" s="228"/>
      <c r="BL25" s="228"/>
      <c r="BM25" s="228"/>
      <c r="BN25" s="228"/>
      <c r="BO25" s="237"/>
      <c r="BP25" s="237"/>
      <c r="BQ25" s="234">
        <v>19</v>
      </c>
      <c r="BR25" s="235"/>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26"/>
    </row>
    <row r="26" spans="1:131" ht="26.25" customHeight="1" x14ac:dyDescent="0.15">
      <c r="A26" s="756" t="s">
        <v>380</v>
      </c>
      <c r="B26" s="757"/>
      <c r="C26" s="757"/>
      <c r="D26" s="757"/>
      <c r="E26" s="757"/>
      <c r="F26" s="757"/>
      <c r="G26" s="757"/>
      <c r="H26" s="757"/>
      <c r="I26" s="757"/>
      <c r="J26" s="757"/>
      <c r="K26" s="757"/>
      <c r="L26" s="757"/>
      <c r="M26" s="757"/>
      <c r="N26" s="757"/>
      <c r="O26" s="757"/>
      <c r="P26" s="758"/>
      <c r="Q26" s="762" t="s">
        <v>405</v>
      </c>
      <c r="R26" s="763"/>
      <c r="S26" s="763"/>
      <c r="T26" s="763"/>
      <c r="U26" s="764"/>
      <c r="V26" s="762" t="s">
        <v>406</v>
      </c>
      <c r="W26" s="763"/>
      <c r="X26" s="763"/>
      <c r="Y26" s="763"/>
      <c r="Z26" s="764"/>
      <c r="AA26" s="762" t="s">
        <v>407</v>
      </c>
      <c r="AB26" s="763"/>
      <c r="AC26" s="763"/>
      <c r="AD26" s="763"/>
      <c r="AE26" s="763"/>
      <c r="AF26" s="843" t="s">
        <v>408</v>
      </c>
      <c r="AG26" s="844"/>
      <c r="AH26" s="844"/>
      <c r="AI26" s="844"/>
      <c r="AJ26" s="845"/>
      <c r="AK26" s="763" t="s">
        <v>409</v>
      </c>
      <c r="AL26" s="763"/>
      <c r="AM26" s="763"/>
      <c r="AN26" s="763"/>
      <c r="AO26" s="764"/>
      <c r="AP26" s="762" t="s">
        <v>410</v>
      </c>
      <c r="AQ26" s="763"/>
      <c r="AR26" s="763"/>
      <c r="AS26" s="763"/>
      <c r="AT26" s="764"/>
      <c r="AU26" s="762" t="s">
        <v>411</v>
      </c>
      <c r="AV26" s="763"/>
      <c r="AW26" s="763"/>
      <c r="AX26" s="763"/>
      <c r="AY26" s="764"/>
      <c r="AZ26" s="762" t="s">
        <v>412</v>
      </c>
      <c r="BA26" s="763"/>
      <c r="BB26" s="763"/>
      <c r="BC26" s="763"/>
      <c r="BD26" s="764"/>
      <c r="BE26" s="762" t="s">
        <v>387</v>
      </c>
      <c r="BF26" s="763"/>
      <c r="BG26" s="763"/>
      <c r="BH26" s="763"/>
      <c r="BI26" s="769"/>
      <c r="BJ26" s="228"/>
      <c r="BK26" s="228"/>
      <c r="BL26" s="228"/>
      <c r="BM26" s="228"/>
      <c r="BN26" s="228"/>
      <c r="BO26" s="237"/>
      <c r="BP26" s="237"/>
      <c r="BQ26" s="234">
        <v>20</v>
      </c>
      <c r="BR26" s="235"/>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26"/>
    </row>
    <row r="27" spans="1:131" ht="26.25" customHeight="1" thickBot="1" x14ac:dyDescent="0.2">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28"/>
      <c r="BK27" s="228"/>
      <c r="BL27" s="228"/>
      <c r="BM27" s="228"/>
      <c r="BN27" s="228"/>
      <c r="BO27" s="237"/>
      <c r="BP27" s="237"/>
      <c r="BQ27" s="234">
        <v>21</v>
      </c>
      <c r="BR27" s="235"/>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26"/>
    </row>
    <row r="28" spans="1:131" ht="26.25" customHeight="1" thickTop="1" x14ac:dyDescent="0.15">
      <c r="A28" s="238">
        <v>1</v>
      </c>
      <c r="B28" s="778" t="s">
        <v>413</v>
      </c>
      <c r="C28" s="779"/>
      <c r="D28" s="779"/>
      <c r="E28" s="779"/>
      <c r="F28" s="779"/>
      <c r="G28" s="779"/>
      <c r="H28" s="779"/>
      <c r="I28" s="779"/>
      <c r="J28" s="779"/>
      <c r="K28" s="779"/>
      <c r="L28" s="779"/>
      <c r="M28" s="779"/>
      <c r="N28" s="779"/>
      <c r="O28" s="779"/>
      <c r="P28" s="780"/>
      <c r="Q28" s="851">
        <v>5285</v>
      </c>
      <c r="R28" s="852"/>
      <c r="S28" s="852"/>
      <c r="T28" s="852"/>
      <c r="U28" s="852"/>
      <c r="V28" s="852">
        <v>5221</v>
      </c>
      <c r="W28" s="852"/>
      <c r="X28" s="852"/>
      <c r="Y28" s="852"/>
      <c r="Z28" s="852"/>
      <c r="AA28" s="852">
        <v>64</v>
      </c>
      <c r="AB28" s="852"/>
      <c r="AC28" s="852"/>
      <c r="AD28" s="852"/>
      <c r="AE28" s="853"/>
      <c r="AF28" s="854">
        <v>64</v>
      </c>
      <c r="AG28" s="852"/>
      <c r="AH28" s="852"/>
      <c r="AI28" s="852"/>
      <c r="AJ28" s="855"/>
      <c r="AK28" s="856">
        <v>373</v>
      </c>
      <c r="AL28" s="857"/>
      <c r="AM28" s="857"/>
      <c r="AN28" s="857"/>
      <c r="AO28" s="857"/>
      <c r="AP28" s="857" t="s">
        <v>525</v>
      </c>
      <c r="AQ28" s="857"/>
      <c r="AR28" s="857"/>
      <c r="AS28" s="857"/>
      <c r="AT28" s="857"/>
      <c r="AU28" s="857" t="s">
        <v>525</v>
      </c>
      <c r="AV28" s="857"/>
      <c r="AW28" s="857"/>
      <c r="AX28" s="857"/>
      <c r="AY28" s="857"/>
      <c r="AZ28" s="858" t="s">
        <v>525</v>
      </c>
      <c r="BA28" s="858"/>
      <c r="BB28" s="858"/>
      <c r="BC28" s="858"/>
      <c r="BD28" s="858"/>
      <c r="BE28" s="849"/>
      <c r="BF28" s="849"/>
      <c r="BG28" s="849"/>
      <c r="BH28" s="849"/>
      <c r="BI28" s="850"/>
      <c r="BJ28" s="228"/>
      <c r="BK28" s="228"/>
      <c r="BL28" s="228"/>
      <c r="BM28" s="228"/>
      <c r="BN28" s="228"/>
      <c r="BO28" s="237"/>
      <c r="BP28" s="237"/>
      <c r="BQ28" s="234">
        <v>22</v>
      </c>
      <c r="BR28" s="235"/>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26"/>
    </row>
    <row r="29" spans="1:131" ht="26.25" customHeight="1" x14ac:dyDescent="0.15">
      <c r="A29" s="238">
        <v>2</v>
      </c>
      <c r="B29" s="809" t="s">
        <v>414</v>
      </c>
      <c r="C29" s="810"/>
      <c r="D29" s="810"/>
      <c r="E29" s="810"/>
      <c r="F29" s="810"/>
      <c r="G29" s="810"/>
      <c r="H29" s="810"/>
      <c r="I29" s="810"/>
      <c r="J29" s="810"/>
      <c r="K29" s="810"/>
      <c r="L29" s="810"/>
      <c r="M29" s="810"/>
      <c r="N29" s="810"/>
      <c r="O29" s="810"/>
      <c r="P29" s="811"/>
      <c r="Q29" s="812">
        <v>417</v>
      </c>
      <c r="R29" s="813"/>
      <c r="S29" s="813"/>
      <c r="T29" s="813"/>
      <c r="U29" s="813"/>
      <c r="V29" s="813">
        <v>385</v>
      </c>
      <c r="W29" s="813"/>
      <c r="X29" s="813"/>
      <c r="Y29" s="813"/>
      <c r="Z29" s="813"/>
      <c r="AA29" s="813">
        <v>32</v>
      </c>
      <c r="AB29" s="813"/>
      <c r="AC29" s="813"/>
      <c r="AD29" s="813"/>
      <c r="AE29" s="814"/>
      <c r="AF29" s="815">
        <v>32</v>
      </c>
      <c r="AG29" s="816"/>
      <c r="AH29" s="816"/>
      <c r="AI29" s="816"/>
      <c r="AJ29" s="817"/>
      <c r="AK29" s="863">
        <v>198</v>
      </c>
      <c r="AL29" s="859"/>
      <c r="AM29" s="859"/>
      <c r="AN29" s="859"/>
      <c r="AO29" s="859"/>
      <c r="AP29" s="859" t="s">
        <v>525</v>
      </c>
      <c r="AQ29" s="859"/>
      <c r="AR29" s="859"/>
      <c r="AS29" s="859"/>
      <c r="AT29" s="859"/>
      <c r="AU29" s="859">
        <v>51</v>
      </c>
      <c r="AV29" s="859"/>
      <c r="AW29" s="859"/>
      <c r="AX29" s="859"/>
      <c r="AY29" s="859"/>
      <c r="AZ29" s="860" t="s">
        <v>525</v>
      </c>
      <c r="BA29" s="860"/>
      <c r="BB29" s="860"/>
      <c r="BC29" s="860"/>
      <c r="BD29" s="860"/>
      <c r="BE29" s="861"/>
      <c r="BF29" s="861"/>
      <c r="BG29" s="861"/>
      <c r="BH29" s="861"/>
      <c r="BI29" s="862"/>
      <c r="BJ29" s="228"/>
      <c r="BK29" s="228"/>
      <c r="BL29" s="228"/>
      <c r="BM29" s="228"/>
      <c r="BN29" s="228"/>
      <c r="BO29" s="237"/>
      <c r="BP29" s="237"/>
      <c r="BQ29" s="234">
        <v>23</v>
      </c>
      <c r="BR29" s="235"/>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26"/>
    </row>
    <row r="30" spans="1:131" ht="26.25" customHeight="1" x14ac:dyDescent="0.15">
      <c r="A30" s="238">
        <v>3</v>
      </c>
      <c r="B30" s="809" t="s">
        <v>415</v>
      </c>
      <c r="C30" s="810"/>
      <c r="D30" s="810"/>
      <c r="E30" s="810"/>
      <c r="F30" s="810"/>
      <c r="G30" s="810"/>
      <c r="H30" s="810"/>
      <c r="I30" s="810"/>
      <c r="J30" s="810"/>
      <c r="K30" s="810"/>
      <c r="L30" s="810"/>
      <c r="M30" s="810"/>
      <c r="N30" s="810"/>
      <c r="O30" s="810"/>
      <c r="P30" s="811"/>
      <c r="Q30" s="812">
        <v>1669</v>
      </c>
      <c r="R30" s="813"/>
      <c r="S30" s="813"/>
      <c r="T30" s="813"/>
      <c r="U30" s="813"/>
      <c r="V30" s="813">
        <v>1666</v>
      </c>
      <c r="W30" s="813"/>
      <c r="X30" s="813"/>
      <c r="Y30" s="813"/>
      <c r="Z30" s="813"/>
      <c r="AA30" s="813">
        <v>3</v>
      </c>
      <c r="AB30" s="813"/>
      <c r="AC30" s="813"/>
      <c r="AD30" s="813"/>
      <c r="AE30" s="814"/>
      <c r="AF30" s="815">
        <v>3</v>
      </c>
      <c r="AG30" s="816"/>
      <c r="AH30" s="816"/>
      <c r="AI30" s="816"/>
      <c r="AJ30" s="817"/>
      <c r="AK30" s="863">
        <v>957</v>
      </c>
      <c r="AL30" s="859"/>
      <c r="AM30" s="859"/>
      <c r="AN30" s="859"/>
      <c r="AO30" s="859"/>
      <c r="AP30" s="859" t="s">
        <v>525</v>
      </c>
      <c r="AQ30" s="859"/>
      <c r="AR30" s="859"/>
      <c r="AS30" s="859"/>
      <c r="AT30" s="859"/>
      <c r="AU30" s="859" t="s">
        <v>525</v>
      </c>
      <c r="AV30" s="859"/>
      <c r="AW30" s="859"/>
      <c r="AX30" s="859"/>
      <c r="AY30" s="859"/>
      <c r="AZ30" s="860" t="s">
        <v>525</v>
      </c>
      <c r="BA30" s="860"/>
      <c r="BB30" s="860"/>
      <c r="BC30" s="860"/>
      <c r="BD30" s="860"/>
      <c r="BE30" s="861"/>
      <c r="BF30" s="861"/>
      <c r="BG30" s="861"/>
      <c r="BH30" s="861"/>
      <c r="BI30" s="862"/>
      <c r="BJ30" s="228"/>
      <c r="BK30" s="228"/>
      <c r="BL30" s="228"/>
      <c r="BM30" s="228"/>
      <c r="BN30" s="228"/>
      <c r="BO30" s="237"/>
      <c r="BP30" s="237"/>
      <c r="BQ30" s="234">
        <v>24</v>
      </c>
      <c r="BR30" s="235"/>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26"/>
    </row>
    <row r="31" spans="1:131" ht="26.25" customHeight="1" x14ac:dyDescent="0.15">
      <c r="A31" s="238">
        <v>4</v>
      </c>
      <c r="B31" s="809" t="s">
        <v>416</v>
      </c>
      <c r="C31" s="810"/>
      <c r="D31" s="810"/>
      <c r="E31" s="810"/>
      <c r="F31" s="810"/>
      <c r="G31" s="810"/>
      <c r="H31" s="810"/>
      <c r="I31" s="810"/>
      <c r="J31" s="810"/>
      <c r="K31" s="810"/>
      <c r="L31" s="810"/>
      <c r="M31" s="810"/>
      <c r="N31" s="810"/>
      <c r="O31" s="810"/>
      <c r="P31" s="811"/>
      <c r="Q31" s="812">
        <v>249</v>
      </c>
      <c r="R31" s="813"/>
      <c r="S31" s="813"/>
      <c r="T31" s="813"/>
      <c r="U31" s="813"/>
      <c r="V31" s="813">
        <v>234</v>
      </c>
      <c r="W31" s="813"/>
      <c r="X31" s="813"/>
      <c r="Y31" s="813"/>
      <c r="Z31" s="813"/>
      <c r="AA31" s="813">
        <v>15</v>
      </c>
      <c r="AB31" s="813"/>
      <c r="AC31" s="813"/>
      <c r="AD31" s="813"/>
      <c r="AE31" s="814"/>
      <c r="AF31" s="815">
        <v>15</v>
      </c>
      <c r="AG31" s="816"/>
      <c r="AH31" s="816"/>
      <c r="AI31" s="816"/>
      <c r="AJ31" s="817"/>
      <c r="AK31" s="863">
        <v>145</v>
      </c>
      <c r="AL31" s="859"/>
      <c r="AM31" s="859"/>
      <c r="AN31" s="859"/>
      <c r="AO31" s="859"/>
      <c r="AP31" s="859" t="s">
        <v>525</v>
      </c>
      <c r="AQ31" s="859"/>
      <c r="AR31" s="859"/>
      <c r="AS31" s="859"/>
      <c r="AT31" s="859"/>
      <c r="AU31" s="859">
        <v>26</v>
      </c>
      <c r="AV31" s="859"/>
      <c r="AW31" s="859"/>
      <c r="AX31" s="859"/>
      <c r="AY31" s="859"/>
      <c r="AZ31" s="860" t="s">
        <v>525</v>
      </c>
      <c r="BA31" s="860"/>
      <c r="BB31" s="860"/>
      <c r="BC31" s="860"/>
      <c r="BD31" s="860"/>
      <c r="BE31" s="861"/>
      <c r="BF31" s="861"/>
      <c r="BG31" s="861"/>
      <c r="BH31" s="861"/>
      <c r="BI31" s="862"/>
      <c r="BJ31" s="228"/>
      <c r="BK31" s="228"/>
      <c r="BL31" s="228"/>
      <c r="BM31" s="228"/>
      <c r="BN31" s="228"/>
      <c r="BO31" s="237"/>
      <c r="BP31" s="237"/>
      <c r="BQ31" s="234">
        <v>25</v>
      </c>
      <c r="BR31" s="235"/>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26"/>
    </row>
    <row r="32" spans="1:131" ht="26.25" customHeight="1" x14ac:dyDescent="0.15">
      <c r="A32" s="238">
        <v>5</v>
      </c>
      <c r="B32" s="809" t="s">
        <v>417</v>
      </c>
      <c r="C32" s="810"/>
      <c r="D32" s="810"/>
      <c r="E32" s="810"/>
      <c r="F32" s="810"/>
      <c r="G32" s="810"/>
      <c r="H32" s="810"/>
      <c r="I32" s="810"/>
      <c r="J32" s="810"/>
      <c r="K32" s="810"/>
      <c r="L32" s="810"/>
      <c r="M32" s="810"/>
      <c r="N32" s="810"/>
      <c r="O32" s="810"/>
      <c r="P32" s="811"/>
      <c r="Q32" s="812">
        <v>235</v>
      </c>
      <c r="R32" s="813"/>
      <c r="S32" s="813"/>
      <c r="T32" s="813"/>
      <c r="U32" s="813"/>
      <c r="V32" s="813">
        <v>231</v>
      </c>
      <c r="W32" s="813"/>
      <c r="X32" s="813"/>
      <c r="Y32" s="813"/>
      <c r="Z32" s="813"/>
      <c r="AA32" s="813">
        <v>3</v>
      </c>
      <c r="AB32" s="813"/>
      <c r="AC32" s="813"/>
      <c r="AD32" s="813"/>
      <c r="AE32" s="814"/>
      <c r="AF32" s="815">
        <v>3</v>
      </c>
      <c r="AG32" s="816"/>
      <c r="AH32" s="816"/>
      <c r="AI32" s="816"/>
      <c r="AJ32" s="817"/>
      <c r="AK32" s="863">
        <v>16</v>
      </c>
      <c r="AL32" s="859"/>
      <c r="AM32" s="859"/>
      <c r="AN32" s="859"/>
      <c r="AO32" s="859"/>
      <c r="AP32" s="859">
        <v>17</v>
      </c>
      <c r="AQ32" s="859"/>
      <c r="AR32" s="859"/>
      <c r="AS32" s="859"/>
      <c r="AT32" s="859"/>
      <c r="AU32" s="859">
        <v>4</v>
      </c>
      <c r="AV32" s="859"/>
      <c r="AW32" s="859"/>
      <c r="AX32" s="859"/>
      <c r="AY32" s="859"/>
      <c r="AZ32" s="860" t="s">
        <v>525</v>
      </c>
      <c r="BA32" s="860"/>
      <c r="BB32" s="860"/>
      <c r="BC32" s="860"/>
      <c r="BD32" s="860"/>
      <c r="BE32" s="861"/>
      <c r="BF32" s="861"/>
      <c r="BG32" s="861"/>
      <c r="BH32" s="861"/>
      <c r="BI32" s="862"/>
      <c r="BJ32" s="228"/>
      <c r="BK32" s="228"/>
      <c r="BL32" s="228"/>
      <c r="BM32" s="228"/>
      <c r="BN32" s="228"/>
      <c r="BO32" s="237"/>
      <c r="BP32" s="237"/>
      <c r="BQ32" s="234">
        <v>26</v>
      </c>
      <c r="BR32" s="235"/>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26"/>
    </row>
    <row r="33" spans="1:131" ht="26.25" customHeight="1" x14ac:dyDescent="0.15">
      <c r="A33" s="238">
        <v>6</v>
      </c>
      <c r="B33" s="809" t="s">
        <v>418</v>
      </c>
      <c r="C33" s="810"/>
      <c r="D33" s="810"/>
      <c r="E33" s="810"/>
      <c r="F33" s="810"/>
      <c r="G33" s="810"/>
      <c r="H33" s="810"/>
      <c r="I33" s="810"/>
      <c r="J33" s="810"/>
      <c r="K33" s="810"/>
      <c r="L33" s="810"/>
      <c r="M33" s="810"/>
      <c r="N33" s="810"/>
      <c r="O33" s="810"/>
      <c r="P33" s="811"/>
      <c r="Q33" s="812">
        <v>6307</v>
      </c>
      <c r="R33" s="813"/>
      <c r="S33" s="813"/>
      <c r="T33" s="813"/>
      <c r="U33" s="813"/>
      <c r="V33" s="813">
        <v>6243</v>
      </c>
      <c r="W33" s="813"/>
      <c r="X33" s="813"/>
      <c r="Y33" s="813"/>
      <c r="Z33" s="813"/>
      <c r="AA33" s="813">
        <v>64</v>
      </c>
      <c r="AB33" s="813"/>
      <c r="AC33" s="813"/>
      <c r="AD33" s="813"/>
      <c r="AE33" s="814"/>
      <c r="AF33" s="815">
        <v>2662</v>
      </c>
      <c r="AG33" s="816"/>
      <c r="AH33" s="816"/>
      <c r="AI33" s="816"/>
      <c r="AJ33" s="817"/>
      <c r="AK33" s="863">
        <v>1282</v>
      </c>
      <c r="AL33" s="859"/>
      <c r="AM33" s="859"/>
      <c r="AN33" s="859"/>
      <c r="AO33" s="859"/>
      <c r="AP33" s="859">
        <v>5345</v>
      </c>
      <c r="AQ33" s="859"/>
      <c r="AR33" s="859"/>
      <c r="AS33" s="859"/>
      <c r="AT33" s="859"/>
      <c r="AU33" s="859">
        <v>3330</v>
      </c>
      <c r="AV33" s="859"/>
      <c r="AW33" s="859"/>
      <c r="AX33" s="859"/>
      <c r="AY33" s="859"/>
      <c r="AZ33" s="860" t="s">
        <v>525</v>
      </c>
      <c r="BA33" s="860"/>
      <c r="BB33" s="860"/>
      <c r="BC33" s="860"/>
      <c r="BD33" s="860"/>
      <c r="BE33" s="861" t="s">
        <v>419</v>
      </c>
      <c r="BF33" s="861"/>
      <c r="BG33" s="861"/>
      <c r="BH33" s="861"/>
      <c r="BI33" s="862"/>
      <c r="BJ33" s="228"/>
      <c r="BK33" s="228"/>
      <c r="BL33" s="228"/>
      <c r="BM33" s="228"/>
      <c r="BN33" s="228"/>
      <c r="BO33" s="237"/>
      <c r="BP33" s="237"/>
      <c r="BQ33" s="234">
        <v>27</v>
      </c>
      <c r="BR33" s="235"/>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26"/>
    </row>
    <row r="34" spans="1:131" ht="26.25" customHeight="1" x14ac:dyDescent="0.15">
      <c r="A34" s="238">
        <v>7</v>
      </c>
      <c r="B34" s="809" t="s">
        <v>420</v>
      </c>
      <c r="C34" s="810"/>
      <c r="D34" s="810"/>
      <c r="E34" s="810"/>
      <c r="F34" s="810"/>
      <c r="G34" s="810"/>
      <c r="H34" s="810"/>
      <c r="I34" s="810"/>
      <c r="J34" s="810"/>
      <c r="K34" s="810"/>
      <c r="L34" s="810"/>
      <c r="M34" s="810"/>
      <c r="N34" s="810"/>
      <c r="O34" s="810"/>
      <c r="P34" s="811"/>
      <c r="Q34" s="812">
        <v>1201</v>
      </c>
      <c r="R34" s="813"/>
      <c r="S34" s="813"/>
      <c r="T34" s="813"/>
      <c r="U34" s="813"/>
      <c r="V34" s="813">
        <v>1115</v>
      </c>
      <c r="W34" s="813"/>
      <c r="X34" s="813"/>
      <c r="Y34" s="813"/>
      <c r="Z34" s="813"/>
      <c r="AA34" s="813">
        <v>87</v>
      </c>
      <c r="AB34" s="813"/>
      <c r="AC34" s="813"/>
      <c r="AD34" s="813"/>
      <c r="AE34" s="814"/>
      <c r="AF34" s="815">
        <v>1426</v>
      </c>
      <c r="AG34" s="816"/>
      <c r="AH34" s="816"/>
      <c r="AI34" s="816"/>
      <c r="AJ34" s="817"/>
      <c r="AK34" s="863">
        <v>383</v>
      </c>
      <c r="AL34" s="859"/>
      <c r="AM34" s="859"/>
      <c r="AN34" s="859"/>
      <c r="AO34" s="859"/>
      <c r="AP34" s="859">
        <v>3640</v>
      </c>
      <c r="AQ34" s="859"/>
      <c r="AR34" s="859"/>
      <c r="AS34" s="859"/>
      <c r="AT34" s="859"/>
      <c r="AU34" s="859">
        <v>1562</v>
      </c>
      <c r="AV34" s="859"/>
      <c r="AW34" s="859"/>
      <c r="AX34" s="859"/>
      <c r="AY34" s="859"/>
      <c r="AZ34" s="860" t="s">
        <v>525</v>
      </c>
      <c r="BA34" s="860"/>
      <c r="BB34" s="860"/>
      <c r="BC34" s="860"/>
      <c r="BD34" s="860"/>
      <c r="BE34" s="861" t="s">
        <v>419</v>
      </c>
      <c r="BF34" s="861"/>
      <c r="BG34" s="861"/>
      <c r="BH34" s="861"/>
      <c r="BI34" s="862"/>
      <c r="BJ34" s="228"/>
      <c r="BK34" s="228"/>
      <c r="BL34" s="228"/>
      <c r="BM34" s="228"/>
      <c r="BN34" s="228"/>
      <c r="BO34" s="237"/>
      <c r="BP34" s="237"/>
      <c r="BQ34" s="234">
        <v>28</v>
      </c>
      <c r="BR34" s="235"/>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26"/>
    </row>
    <row r="35" spans="1:131" ht="26.25" customHeight="1" x14ac:dyDescent="0.15">
      <c r="A35" s="238">
        <v>8</v>
      </c>
      <c r="B35" s="809" t="s">
        <v>421</v>
      </c>
      <c r="C35" s="810"/>
      <c r="D35" s="810"/>
      <c r="E35" s="810"/>
      <c r="F35" s="810"/>
      <c r="G35" s="810"/>
      <c r="H35" s="810"/>
      <c r="I35" s="810"/>
      <c r="J35" s="810"/>
      <c r="K35" s="810"/>
      <c r="L35" s="810"/>
      <c r="M35" s="810"/>
      <c r="N35" s="810"/>
      <c r="O35" s="810"/>
      <c r="P35" s="811"/>
      <c r="Q35" s="812">
        <v>2779</v>
      </c>
      <c r="R35" s="813"/>
      <c r="S35" s="813"/>
      <c r="T35" s="813"/>
      <c r="U35" s="813"/>
      <c r="V35" s="813">
        <v>2633</v>
      </c>
      <c r="W35" s="813"/>
      <c r="X35" s="813"/>
      <c r="Y35" s="813"/>
      <c r="Z35" s="813"/>
      <c r="AA35" s="813">
        <v>146</v>
      </c>
      <c r="AB35" s="813"/>
      <c r="AC35" s="813"/>
      <c r="AD35" s="813"/>
      <c r="AE35" s="814"/>
      <c r="AF35" s="815">
        <v>479</v>
      </c>
      <c r="AG35" s="816"/>
      <c r="AH35" s="816"/>
      <c r="AI35" s="816"/>
      <c r="AJ35" s="817"/>
      <c r="AK35" s="863">
        <v>1568</v>
      </c>
      <c r="AL35" s="859"/>
      <c r="AM35" s="859"/>
      <c r="AN35" s="859"/>
      <c r="AO35" s="859"/>
      <c r="AP35" s="859">
        <v>14844</v>
      </c>
      <c r="AQ35" s="859"/>
      <c r="AR35" s="859"/>
      <c r="AS35" s="859"/>
      <c r="AT35" s="859"/>
      <c r="AU35" s="859">
        <v>9203</v>
      </c>
      <c r="AV35" s="859"/>
      <c r="AW35" s="859"/>
      <c r="AX35" s="859"/>
      <c r="AY35" s="859"/>
      <c r="AZ35" s="860" t="s">
        <v>525</v>
      </c>
      <c r="BA35" s="860"/>
      <c r="BB35" s="860"/>
      <c r="BC35" s="860"/>
      <c r="BD35" s="860"/>
      <c r="BE35" s="861" t="s">
        <v>419</v>
      </c>
      <c r="BF35" s="861"/>
      <c r="BG35" s="861"/>
      <c r="BH35" s="861"/>
      <c r="BI35" s="862"/>
      <c r="BJ35" s="228"/>
      <c r="BK35" s="228"/>
      <c r="BL35" s="228"/>
      <c r="BM35" s="228"/>
      <c r="BN35" s="228"/>
      <c r="BO35" s="237"/>
      <c r="BP35" s="237"/>
      <c r="BQ35" s="234">
        <v>29</v>
      </c>
      <c r="BR35" s="235"/>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26"/>
    </row>
    <row r="36" spans="1:131" ht="26.25" customHeight="1" x14ac:dyDescent="0.15">
      <c r="A36" s="238">
        <v>9</v>
      </c>
      <c r="B36" s="809" t="s">
        <v>422</v>
      </c>
      <c r="C36" s="810"/>
      <c r="D36" s="810"/>
      <c r="E36" s="810"/>
      <c r="F36" s="810"/>
      <c r="G36" s="810"/>
      <c r="H36" s="810"/>
      <c r="I36" s="810"/>
      <c r="J36" s="810"/>
      <c r="K36" s="810"/>
      <c r="L36" s="810"/>
      <c r="M36" s="810"/>
      <c r="N36" s="810"/>
      <c r="O36" s="810"/>
      <c r="P36" s="811"/>
      <c r="Q36" s="812" t="s">
        <v>525</v>
      </c>
      <c r="R36" s="813"/>
      <c r="S36" s="813"/>
      <c r="T36" s="813"/>
      <c r="U36" s="813"/>
      <c r="V36" s="813" t="s">
        <v>525</v>
      </c>
      <c r="W36" s="813"/>
      <c r="X36" s="813"/>
      <c r="Y36" s="813"/>
      <c r="Z36" s="813"/>
      <c r="AA36" s="813" t="s">
        <v>525</v>
      </c>
      <c r="AB36" s="813"/>
      <c r="AC36" s="813"/>
      <c r="AD36" s="813"/>
      <c r="AE36" s="814"/>
      <c r="AF36" s="815" t="s">
        <v>131</v>
      </c>
      <c r="AG36" s="816"/>
      <c r="AH36" s="816"/>
      <c r="AI36" s="816"/>
      <c r="AJ36" s="817"/>
      <c r="AK36" s="863" t="s">
        <v>590</v>
      </c>
      <c r="AL36" s="859"/>
      <c r="AM36" s="859"/>
      <c r="AN36" s="859"/>
      <c r="AO36" s="859"/>
      <c r="AP36" s="859" t="s">
        <v>525</v>
      </c>
      <c r="AQ36" s="859"/>
      <c r="AR36" s="859"/>
      <c r="AS36" s="859"/>
      <c r="AT36" s="859"/>
      <c r="AU36" s="859" t="s">
        <v>525</v>
      </c>
      <c r="AV36" s="859"/>
      <c r="AW36" s="859"/>
      <c r="AX36" s="859"/>
      <c r="AY36" s="859"/>
      <c r="AZ36" s="860" t="s">
        <v>525</v>
      </c>
      <c r="BA36" s="860"/>
      <c r="BB36" s="860"/>
      <c r="BC36" s="860"/>
      <c r="BD36" s="860"/>
      <c r="BE36" s="861" t="s">
        <v>423</v>
      </c>
      <c r="BF36" s="861"/>
      <c r="BG36" s="861"/>
      <c r="BH36" s="861"/>
      <c r="BI36" s="862"/>
      <c r="BJ36" s="228"/>
      <c r="BK36" s="228"/>
      <c r="BL36" s="228"/>
      <c r="BM36" s="228"/>
      <c r="BN36" s="228"/>
      <c r="BO36" s="237"/>
      <c r="BP36" s="237"/>
      <c r="BQ36" s="234">
        <v>30</v>
      </c>
      <c r="BR36" s="235"/>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26"/>
    </row>
    <row r="37" spans="1:131" ht="26.25" customHeight="1" x14ac:dyDescent="0.15">
      <c r="A37" s="238">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28"/>
      <c r="BK37" s="228"/>
      <c r="BL37" s="228"/>
      <c r="BM37" s="228"/>
      <c r="BN37" s="228"/>
      <c r="BO37" s="237"/>
      <c r="BP37" s="237"/>
      <c r="BQ37" s="234">
        <v>31</v>
      </c>
      <c r="BR37" s="235"/>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26"/>
    </row>
    <row r="38" spans="1:131" ht="26.25" customHeight="1" x14ac:dyDescent="0.15">
      <c r="A38" s="238">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28"/>
      <c r="BK38" s="228"/>
      <c r="BL38" s="228"/>
      <c r="BM38" s="228"/>
      <c r="BN38" s="228"/>
      <c r="BO38" s="237"/>
      <c r="BP38" s="237"/>
      <c r="BQ38" s="234">
        <v>32</v>
      </c>
      <c r="BR38" s="235"/>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26"/>
    </row>
    <row r="39" spans="1:131" ht="26.25" customHeight="1" x14ac:dyDescent="0.15">
      <c r="A39" s="238">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28"/>
      <c r="BK39" s="228"/>
      <c r="BL39" s="228"/>
      <c r="BM39" s="228"/>
      <c r="BN39" s="228"/>
      <c r="BO39" s="237"/>
      <c r="BP39" s="237"/>
      <c r="BQ39" s="234">
        <v>33</v>
      </c>
      <c r="BR39" s="235"/>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26"/>
    </row>
    <row r="40" spans="1:131" ht="26.25" customHeight="1" x14ac:dyDescent="0.15">
      <c r="A40" s="234">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28"/>
      <c r="BK40" s="228"/>
      <c r="BL40" s="228"/>
      <c r="BM40" s="228"/>
      <c r="BN40" s="228"/>
      <c r="BO40" s="237"/>
      <c r="BP40" s="237"/>
      <c r="BQ40" s="234">
        <v>34</v>
      </c>
      <c r="BR40" s="235"/>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26"/>
    </row>
    <row r="41" spans="1:131" ht="26.25" customHeight="1" x14ac:dyDescent="0.15">
      <c r="A41" s="234">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28"/>
      <c r="BK41" s="228"/>
      <c r="BL41" s="228"/>
      <c r="BM41" s="228"/>
      <c r="BN41" s="228"/>
      <c r="BO41" s="237"/>
      <c r="BP41" s="237"/>
      <c r="BQ41" s="234">
        <v>35</v>
      </c>
      <c r="BR41" s="235"/>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26"/>
    </row>
    <row r="42" spans="1:131" ht="26.25" customHeight="1" x14ac:dyDescent="0.15">
      <c r="A42" s="234">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28"/>
      <c r="BK42" s="228"/>
      <c r="BL42" s="228"/>
      <c r="BM42" s="228"/>
      <c r="BN42" s="228"/>
      <c r="BO42" s="237"/>
      <c r="BP42" s="237"/>
      <c r="BQ42" s="234">
        <v>36</v>
      </c>
      <c r="BR42" s="235"/>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26"/>
    </row>
    <row r="43" spans="1:131" ht="26.25" customHeight="1" x14ac:dyDescent="0.15">
      <c r="A43" s="234">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28"/>
      <c r="BK43" s="228"/>
      <c r="BL43" s="228"/>
      <c r="BM43" s="228"/>
      <c r="BN43" s="228"/>
      <c r="BO43" s="237"/>
      <c r="BP43" s="237"/>
      <c r="BQ43" s="234">
        <v>37</v>
      </c>
      <c r="BR43" s="235"/>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26"/>
    </row>
    <row r="44" spans="1:131" ht="26.25" customHeight="1" x14ac:dyDescent="0.15">
      <c r="A44" s="234">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28"/>
      <c r="BK44" s="228"/>
      <c r="BL44" s="228"/>
      <c r="BM44" s="228"/>
      <c r="BN44" s="228"/>
      <c r="BO44" s="237"/>
      <c r="BP44" s="237"/>
      <c r="BQ44" s="234">
        <v>38</v>
      </c>
      <c r="BR44" s="235"/>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26"/>
    </row>
    <row r="45" spans="1:131" ht="26.25" customHeight="1" x14ac:dyDescent="0.15">
      <c r="A45" s="234">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28"/>
      <c r="BK45" s="228"/>
      <c r="BL45" s="228"/>
      <c r="BM45" s="228"/>
      <c r="BN45" s="228"/>
      <c r="BO45" s="237"/>
      <c r="BP45" s="237"/>
      <c r="BQ45" s="234">
        <v>39</v>
      </c>
      <c r="BR45" s="235"/>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26"/>
    </row>
    <row r="46" spans="1:131" ht="26.25" customHeight="1" x14ac:dyDescent="0.15">
      <c r="A46" s="234">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28"/>
      <c r="BK46" s="228"/>
      <c r="BL46" s="228"/>
      <c r="BM46" s="228"/>
      <c r="BN46" s="228"/>
      <c r="BO46" s="237"/>
      <c r="BP46" s="237"/>
      <c r="BQ46" s="234">
        <v>40</v>
      </c>
      <c r="BR46" s="235"/>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26"/>
    </row>
    <row r="47" spans="1:131" ht="26.25" customHeight="1" x14ac:dyDescent="0.15">
      <c r="A47" s="234">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28"/>
      <c r="BK47" s="228"/>
      <c r="BL47" s="228"/>
      <c r="BM47" s="228"/>
      <c r="BN47" s="228"/>
      <c r="BO47" s="237"/>
      <c r="BP47" s="237"/>
      <c r="BQ47" s="234">
        <v>41</v>
      </c>
      <c r="BR47" s="235"/>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26"/>
    </row>
    <row r="48" spans="1:131" ht="26.25" customHeight="1" x14ac:dyDescent="0.15">
      <c r="A48" s="234">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28"/>
      <c r="BK48" s="228"/>
      <c r="BL48" s="228"/>
      <c r="BM48" s="228"/>
      <c r="BN48" s="228"/>
      <c r="BO48" s="237"/>
      <c r="BP48" s="237"/>
      <c r="BQ48" s="234">
        <v>42</v>
      </c>
      <c r="BR48" s="235"/>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26"/>
    </row>
    <row r="49" spans="1:131" ht="26.25" customHeight="1" x14ac:dyDescent="0.15">
      <c r="A49" s="234">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28"/>
      <c r="BK49" s="228"/>
      <c r="BL49" s="228"/>
      <c r="BM49" s="228"/>
      <c r="BN49" s="228"/>
      <c r="BO49" s="237"/>
      <c r="BP49" s="237"/>
      <c r="BQ49" s="234">
        <v>43</v>
      </c>
      <c r="BR49" s="235"/>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26"/>
    </row>
    <row r="50" spans="1:131" ht="26.25" customHeight="1" x14ac:dyDescent="0.15">
      <c r="A50" s="234">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28"/>
      <c r="BK50" s="228"/>
      <c r="BL50" s="228"/>
      <c r="BM50" s="228"/>
      <c r="BN50" s="228"/>
      <c r="BO50" s="237"/>
      <c r="BP50" s="237"/>
      <c r="BQ50" s="234">
        <v>44</v>
      </c>
      <c r="BR50" s="235"/>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26"/>
    </row>
    <row r="51" spans="1:131" ht="26.25" customHeight="1" x14ac:dyDescent="0.15">
      <c r="A51" s="234">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28"/>
      <c r="BK51" s="228"/>
      <c r="BL51" s="228"/>
      <c r="BM51" s="228"/>
      <c r="BN51" s="228"/>
      <c r="BO51" s="237"/>
      <c r="BP51" s="237"/>
      <c r="BQ51" s="234">
        <v>45</v>
      </c>
      <c r="BR51" s="235"/>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26"/>
    </row>
    <row r="52" spans="1:131" ht="26.25" customHeight="1" x14ac:dyDescent="0.15">
      <c r="A52" s="234">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28"/>
      <c r="BK52" s="228"/>
      <c r="BL52" s="228"/>
      <c r="BM52" s="228"/>
      <c r="BN52" s="228"/>
      <c r="BO52" s="237"/>
      <c r="BP52" s="237"/>
      <c r="BQ52" s="234">
        <v>46</v>
      </c>
      <c r="BR52" s="235"/>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26"/>
    </row>
    <row r="53" spans="1:131" ht="26.25" customHeight="1" x14ac:dyDescent="0.15">
      <c r="A53" s="234">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28"/>
      <c r="BK53" s="228"/>
      <c r="BL53" s="228"/>
      <c r="BM53" s="228"/>
      <c r="BN53" s="228"/>
      <c r="BO53" s="237"/>
      <c r="BP53" s="237"/>
      <c r="BQ53" s="234">
        <v>47</v>
      </c>
      <c r="BR53" s="235"/>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26"/>
    </row>
    <row r="54" spans="1:131" ht="26.25" customHeight="1" x14ac:dyDescent="0.15">
      <c r="A54" s="234">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28"/>
      <c r="BK54" s="228"/>
      <c r="BL54" s="228"/>
      <c r="BM54" s="228"/>
      <c r="BN54" s="228"/>
      <c r="BO54" s="237"/>
      <c r="BP54" s="237"/>
      <c r="BQ54" s="234">
        <v>48</v>
      </c>
      <c r="BR54" s="235"/>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26"/>
    </row>
    <row r="55" spans="1:131" ht="26.25" customHeight="1" x14ac:dyDescent="0.15">
      <c r="A55" s="234">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28"/>
      <c r="BK55" s="228"/>
      <c r="BL55" s="228"/>
      <c r="BM55" s="228"/>
      <c r="BN55" s="228"/>
      <c r="BO55" s="237"/>
      <c r="BP55" s="237"/>
      <c r="BQ55" s="234">
        <v>49</v>
      </c>
      <c r="BR55" s="235"/>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26"/>
    </row>
    <row r="56" spans="1:131" ht="26.25" customHeight="1" x14ac:dyDescent="0.15">
      <c r="A56" s="234">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28"/>
      <c r="BK56" s="228"/>
      <c r="BL56" s="228"/>
      <c r="BM56" s="228"/>
      <c r="BN56" s="228"/>
      <c r="BO56" s="237"/>
      <c r="BP56" s="237"/>
      <c r="BQ56" s="234">
        <v>50</v>
      </c>
      <c r="BR56" s="235"/>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26"/>
    </row>
    <row r="57" spans="1:131" ht="26.25" customHeight="1" x14ac:dyDescent="0.15">
      <c r="A57" s="234">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28"/>
      <c r="BK57" s="228"/>
      <c r="BL57" s="228"/>
      <c r="BM57" s="228"/>
      <c r="BN57" s="228"/>
      <c r="BO57" s="237"/>
      <c r="BP57" s="237"/>
      <c r="BQ57" s="234">
        <v>51</v>
      </c>
      <c r="BR57" s="235"/>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26"/>
    </row>
    <row r="58" spans="1:131" ht="26.25" customHeight="1" x14ac:dyDescent="0.15">
      <c r="A58" s="234">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28"/>
      <c r="BK58" s="228"/>
      <c r="BL58" s="228"/>
      <c r="BM58" s="228"/>
      <c r="BN58" s="228"/>
      <c r="BO58" s="237"/>
      <c r="BP58" s="237"/>
      <c r="BQ58" s="234">
        <v>52</v>
      </c>
      <c r="BR58" s="235"/>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26"/>
    </row>
    <row r="59" spans="1:131" ht="26.25" customHeight="1" x14ac:dyDescent="0.15">
      <c r="A59" s="234">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28"/>
      <c r="BK59" s="228"/>
      <c r="BL59" s="228"/>
      <c r="BM59" s="228"/>
      <c r="BN59" s="228"/>
      <c r="BO59" s="237"/>
      <c r="BP59" s="237"/>
      <c r="BQ59" s="234">
        <v>53</v>
      </c>
      <c r="BR59" s="235"/>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26"/>
    </row>
    <row r="60" spans="1:131" ht="26.25" customHeight="1" x14ac:dyDescent="0.15">
      <c r="A60" s="234">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28"/>
      <c r="BK60" s="228"/>
      <c r="BL60" s="228"/>
      <c r="BM60" s="228"/>
      <c r="BN60" s="228"/>
      <c r="BO60" s="237"/>
      <c r="BP60" s="237"/>
      <c r="BQ60" s="234">
        <v>54</v>
      </c>
      <c r="BR60" s="235"/>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26"/>
    </row>
    <row r="61" spans="1:131" ht="26.25" customHeight="1" thickBot="1" x14ac:dyDescent="0.2">
      <c r="A61" s="234">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28"/>
      <c r="BK61" s="228"/>
      <c r="BL61" s="228"/>
      <c r="BM61" s="228"/>
      <c r="BN61" s="228"/>
      <c r="BO61" s="237"/>
      <c r="BP61" s="237"/>
      <c r="BQ61" s="234">
        <v>55</v>
      </c>
      <c r="BR61" s="235"/>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26"/>
    </row>
    <row r="62" spans="1:131" ht="26.25" customHeight="1" x14ac:dyDescent="0.15">
      <c r="A62" s="234">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424</v>
      </c>
      <c r="BK62" s="835"/>
      <c r="BL62" s="835"/>
      <c r="BM62" s="835"/>
      <c r="BN62" s="836"/>
      <c r="BO62" s="237"/>
      <c r="BP62" s="237"/>
      <c r="BQ62" s="234">
        <v>56</v>
      </c>
      <c r="BR62" s="235"/>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26"/>
    </row>
    <row r="63" spans="1:131" ht="26.25" customHeight="1" thickBot="1" x14ac:dyDescent="0.2">
      <c r="A63" s="236" t="s">
        <v>400</v>
      </c>
      <c r="B63" s="818" t="s">
        <v>425</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4683</v>
      </c>
      <c r="AG63" s="873"/>
      <c r="AH63" s="873"/>
      <c r="AI63" s="873"/>
      <c r="AJ63" s="874"/>
      <c r="AK63" s="875"/>
      <c r="AL63" s="870"/>
      <c r="AM63" s="870"/>
      <c r="AN63" s="870"/>
      <c r="AO63" s="870"/>
      <c r="AP63" s="873">
        <v>23846</v>
      </c>
      <c r="AQ63" s="873"/>
      <c r="AR63" s="873"/>
      <c r="AS63" s="873"/>
      <c r="AT63" s="873"/>
      <c r="AU63" s="873">
        <v>14176</v>
      </c>
      <c r="AV63" s="873"/>
      <c r="AW63" s="873"/>
      <c r="AX63" s="873"/>
      <c r="AY63" s="873"/>
      <c r="AZ63" s="877"/>
      <c r="BA63" s="877"/>
      <c r="BB63" s="877"/>
      <c r="BC63" s="877"/>
      <c r="BD63" s="877"/>
      <c r="BE63" s="878"/>
      <c r="BF63" s="878"/>
      <c r="BG63" s="878"/>
      <c r="BH63" s="878"/>
      <c r="BI63" s="879"/>
      <c r="BJ63" s="880" t="s">
        <v>131</v>
      </c>
      <c r="BK63" s="881"/>
      <c r="BL63" s="881"/>
      <c r="BM63" s="881"/>
      <c r="BN63" s="882"/>
      <c r="BO63" s="237"/>
      <c r="BP63" s="237"/>
      <c r="BQ63" s="234">
        <v>57</v>
      </c>
      <c r="BR63" s="235"/>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26"/>
    </row>
    <row r="65" spans="1:131" ht="26.25" customHeight="1" thickBot="1" x14ac:dyDescent="0.2">
      <c r="A65" s="228" t="s">
        <v>426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26"/>
    </row>
    <row r="66" spans="1:131" ht="26.25" customHeight="1" x14ac:dyDescent="0.15">
      <c r="A66" s="756" t="s">
        <v>427</v>
      </c>
      <c r="B66" s="757"/>
      <c r="C66" s="757"/>
      <c r="D66" s="757"/>
      <c r="E66" s="757"/>
      <c r="F66" s="757"/>
      <c r="G66" s="757"/>
      <c r="H66" s="757"/>
      <c r="I66" s="757"/>
      <c r="J66" s="757"/>
      <c r="K66" s="757"/>
      <c r="L66" s="757"/>
      <c r="M66" s="757"/>
      <c r="N66" s="757"/>
      <c r="O66" s="757"/>
      <c r="P66" s="758"/>
      <c r="Q66" s="762" t="s">
        <v>428</v>
      </c>
      <c r="R66" s="763"/>
      <c r="S66" s="763"/>
      <c r="T66" s="763"/>
      <c r="U66" s="764"/>
      <c r="V66" s="762" t="s">
        <v>429</v>
      </c>
      <c r="W66" s="763"/>
      <c r="X66" s="763"/>
      <c r="Y66" s="763"/>
      <c r="Z66" s="764"/>
      <c r="AA66" s="762" t="s">
        <v>407</v>
      </c>
      <c r="AB66" s="763"/>
      <c r="AC66" s="763"/>
      <c r="AD66" s="763"/>
      <c r="AE66" s="764"/>
      <c r="AF66" s="883" t="s">
        <v>430</v>
      </c>
      <c r="AG66" s="844"/>
      <c r="AH66" s="844"/>
      <c r="AI66" s="844"/>
      <c r="AJ66" s="884"/>
      <c r="AK66" s="762" t="s">
        <v>431</v>
      </c>
      <c r="AL66" s="757"/>
      <c r="AM66" s="757"/>
      <c r="AN66" s="757"/>
      <c r="AO66" s="758"/>
      <c r="AP66" s="762" t="s">
        <v>432</v>
      </c>
      <c r="AQ66" s="763"/>
      <c r="AR66" s="763"/>
      <c r="AS66" s="763"/>
      <c r="AT66" s="764"/>
      <c r="AU66" s="762" t="s">
        <v>433</v>
      </c>
      <c r="AV66" s="763"/>
      <c r="AW66" s="763"/>
      <c r="AX66" s="763"/>
      <c r="AY66" s="764"/>
      <c r="AZ66" s="762" t="s">
        <v>387</v>
      </c>
      <c r="BA66" s="763"/>
      <c r="BB66" s="763"/>
      <c r="BC66" s="763"/>
      <c r="BD66" s="769"/>
      <c r="BE66" s="237"/>
      <c r="BF66" s="237"/>
      <c r="BG66" s="237"/>
      <c r="BH66" s="237"/>
      <c r="BI66" s="237"/>
      <c r="BJ66" s="237"/>
      <c r="BK66" s="237"/>
      <c r="BL66" s="237"/>
      <c r="BM66" s="237"/>
      <c r="BN66" s="237"/>
      <c r="BO66" s="237"/>
      <c r="BP66" s="237"/>
      <c r="BQ66" s="234">
        <v>60</v>
      </c>
      <c r="BR66" s="239"/>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26"/>
    </row>
    <row r="67" spans="1:131" ht="26.25" customHeight="1" thickBot="1" x14ac:dyDescent="0.2">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37"/>
      <c r="BF67" s="237"/>
      <c r="BG67" s="237"/>
      <c r="BH67" s="237"/>
      <c r="BI67" s="237"/>
      <c r="BJ67" s="237"/>
      <c r="BK67" s="237"/>
      <c r="BL67" s="237"/>
      <c r="BM67" s="237"/>
      <c r="BN67" s="237"/>
      <c r="BO67" s="237"/>
      <c r="BP67" s="237"/>
      <c r="BQ67" s="234">
        <v>61</v>
      </c>
      <c r="BR67" s="239"/>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26"/>
    </row>
    <row r="68" spans="1:131" ht="26.25" customHeight="1" thickTop="1" x14ac:dyDescent="0.15">
      <c r="A68" s="232">
        <v>1</v>
      </c>
      <c r="B68" s="898" t="s">
        <v>591</v>
      </c>
      <c r="C68" s="899"/>
      <c r="D68" s="899"/>
      <c r="E68" s="899"/>
      <c r="F68" s="899"/>
      <c r="G68" s="899"/>
      <c r="H68" s="899"/>
      <c r="I68" s="899"/>
      <c r="J68" s="899"/>
      <c r="K68" s="899"/>
      <c r="L68" s="899"/>
      <c r="M68" s="899"/>
      <c r="N68" s="899"/>
      <c r="O68" s="899"/>
      <c r="P68" s="900"/>
      <c r="Q68" s="901">
        <v>3082</v>
      </c>
      <c r="R68" s="895"/>
      <c r="S68" s="895"/>
      <c r="T68" s="895"/>
      <c r="U68" s="895"/>
      <c r="V68" s="895">
        <v>2818</v>
      </c>
      <c r="W68" s="895"/>
      <c r="X68" s="895"/>
      <c r="Y68" s="895"/>
      <c r="Z68" s="895"/>
      <c r="AA68" s="895">
        <v>264</v>
      </c>
      <c r="AB68" s="895"/>
      <c r="AC68" s="895"/>
      <c r="AD68" s="895"/>
      <c r="AE68" s="895"/>
      <c r="AF68" s="895">
        <v>220</v>
      </c>
      <c r="AG68" s="895"/>
      <c r="AH68" s="895"/>
      <c r="AI68" s="895"/>
      <c r="AJ68" s="895"/>
      <c r="AK68" s="895">
        <v>158</v>
      </c>
      <c r="AL68" s="895"/>
      <c r="AM68" s="895"/>
      <c r="AN68" s="895"/>
      <c r="AO68" s="895"/>
      <c r="AP68" s="895">
        <v>1449</v>
      </c>
      <c r="AQ68" s="895"/>
      <c r="AR68" s="895"/>
      <c r="AS68" s="895"/>
      <c r="AT68" s="895"/>
      <c r="AU68" s="895">
        <v>350</v>
      </c>
      <c r="AV68" s="895"/>
      <c r="AW68" s="895"/>
      <c r="AX68" s="895"/>
      <c r="AY68" s="895"/>
      <c r="AZ68" s="896"/>
      <c r="BA68" s="896"/>
      <c r="BB68" s="896"/>
      <c r="BC68" s="896"/>
      <c r="BD68" s="897"/>
      <c r="BE68" s="237"/>
      <c r="BF68" s="237"/>
      <c r="BG68" s="237"/>
      <c r="BH68" s="237"/>
      <c r="BI68" s="237"/>
      <c r="BJ68" s="237"/>
      <c r="BK68" s="237"/>
      <c r="BL68" s="237"/>
      <c r="BM68" s="237"/>
      <c r="BN68" s="237"/>
      <c r="BO68" s="237"/>
      <c r="BP68" s="237"/>
      <c r="BQ68" s="234">
        <v>62</v>
      </c>
      <c r="BR68" s="239"/>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26"/>
    </row>
    <row r="69" spans="1:131" ht="26.25" customHeight="1" x14ac:dyDescent="0.15">
      <c r="A69" s="234">
        <v>2</v>
      </c>
      <c r="B69" s="902" t="s">
        <v>592</v>
      </c>
      <c r="C69" s="903"/>
      <c r="D69" s="903"/>
      <c r="E69" s="903"/>
      <c r="F69" s="903"/>
      <c r="G69" s="903"/>
      <c r="H69" s="903"/>
      <c r="I69" s="903"/>
      <c r="J69" s="903"/>
      <c r="K69" s="903"/>
      <c r="L69" s="903"/>
      <c r="M69" s="903"/>
      <c r="N69" s="903"/>
      <c r="O69" s="903"/>
      <c r="P69" s="904"/>
      <c r="Q69" s="905">
        <v>526</v>
      </c>
      <c r="R69" s="859"/>
      <c r="S69" s="859"/>
      <c r="T69" s="859"/>
      <c r="U69" s="859"/>
      <c r="V69" s="859">
        <v>502</v>
      </c>
      <c r="W69" s="859"/>
      <c r="X69" s="859"/>
      <c r="Y69" s="859"/>
      <c r="Z69" s="859"/>
      <c r="AA69" s="859">
        <v>24</v>
      </c>
      <c r="AB69" s="859"/>
      <c r="AC69" s="859"/>
      <c r="AD69" s="859"/>
      <c r="AE69" s="859"/>
      <c r="AF69" s="859">
        <v>1435</v>
      </c>
      <c r="AG69" s="859"/>
      <c r="AH69" s="859"/>
      <c r="AI69" s="859"/>
      <c r="AJ69" s="859"/>
      <c r="AK69" s="859" t="s">
        <v>525</v>
      </c>
      <c r="AL69" s="859"/>
      <c r="AM69" s="859"/>
      <c r="AN69" s="859"/>
      <c r="AO69" s="859"/>
      <c r="AP69" s="859">
        <v>1776</v>
      </c>
      <c r="AQ69" s="859"/>
      <c r="AR69" s="859"/>
      <c r="AS69" s="859"/>
      <c r="AT69" s="859"/>
      <c r="AU69" s="859" t="s">
        <v>525</v>
      </c>
      <c r="AV69" s="859"/>
      <c r="AW69" s="859"/>
      <c r="AX69" s="859"/>
      <c r="AY69" s="859"/>
      <c r="AZ69" s="861"/>
      <c r="BA69" s="861"/>
      <c r="BB69" s="861"/>
      <c r="BC69" s="861"/>
      <c r="BD69" s="862"/>
      <c r="BE69" s="237"/>
      <c r="BF69" s="237"/>
      <c r="BG69" s="237"/>
      <c r="BH69" s="237"/>
      <c r="BI69" s="237"/>
      <c r="BJ69" s="237"/>
      <c r="BK69" s="237"/>
      <c r="BL69" s="237"/>
      <c r="BM69" s="237"/>
      <c r="BN69" s="237"/>
      <c r="BO69" s="237"/>
      <c r="BP69" s="237"/>
      <c r="BQ69" s="234">
        <v>63</v>
      </c>
      <c r="BR69" s="239"/>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26"/>
    </row>
    <row r="70" spans="1:131" ht="26.25" customHeight="1" x14ac:dyDescent="0.15">
      <c r="A70" s="234">
        <v>3</v>
      </c>
      <c r="B70" s="902" t="s">
        <v>593</v>
      </c>
      <c r="C70" s="903"/>
      <c r="D70" s="903"/>
      <c r="E70" s="903"/>
      <c r="F70" s="903"/>
      <c r="G70" s="903"/>
      <c r="H70" s="903"/>
      <c r="I70" s="903"/>
      <c r="J70" s="903"/>
      <c r="K70" s="903"/>
      <c r="L70" s="903"/>
      <c r="M70" s="903"/>
      <c r="N70" s="903"/>
      <c r="O70" s="903"/>
      <c r="P70" s="904"/>
      <c r="Q70" s="905">
        <v>234</v>
      </c>
      <c r="R70" s="859"/>
      <c r="S70" s="859"/>
      <c r="T70" s="859"/>
      <c r="U70" s="859"/>
      <c r="V70" s="859">
        <v>228</v>
      </c>
      <c r="W70" s="859"/>
      <c r="X70" s="859"/>
      <c r="Y70" s="859"/>
      <c r="Z70" s="859"/>
      <c r="AA70" s="859">
        <v>5</v>
      </c>
      <c r="AB70" s="859"/>
      <c r="AC70" s="859"/>
      <c r="AD70" s="859"/>
      <c r="AE70" s="859"/>
      <c r="AF70" s="859">
        <v>2</v>
      </c>
      <c r="AG70" s="859"/>
      <c r="AH70" s="859"/>
      <c r="AI70" s="859"/>
      <c r="AJ70" s="859"/>
      <c r="AK70" s="859">
        <v>25</v>
      </c>
      <c r="AL70" s="859"/>
      <c r="AM70" s="859"/>
      <c r="AN70" s="859"/>
      <c r="AO70" s="859"/>
      <c r="AP70" s="859">
        <v>615</v>
      </c>
      <c r="AQ70" s="859"/>
      <c r="AR70" s="859"/>
      <c r="AS70" s="859"/>
      <c r="AT70" s="859"/>
      <c r="AU70" s="859">
        <v>132</v>
      </c>
      <c r="AV70" s="859"/>
      <c r="AW70" s="859"/>
      <c r="AX70" s="859"/>
      <c r="AY70" s="859"/>
      <c r="AZ70" s="861"/>
      <c r="BA70" s="861"/>
      <c r="BB70" s="861"/>
      <c r="BC70" s="861"/>
      <c r="BD70" s="862"/>
      <c r="BE70" s="237"/>
      <c r="BF70" s="237"/>
      <c r="BG70" s="237"/>
      <c r="BH70" s="237"/>
      <c r="BI70" s="237"/>
      <c r="BJ70" s="237"/>
      <c r="BK70" s="237"/>
      <c r="BL70" s="237"/>
      <c r="BM70" s="237"/>
      <c r="BN70" s="237"/>
      <c r="BO70" s="237"/>
      <c r="BP70" s="237"/>
      <c r="BQ70" s="234">
        <v>64</v>
      </c>
      <c r="BR70" s="239"/>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26"/>
    </row>
    <row r="71" spans="1:131" ht="26.25" customHeight="1" x14ac:dyDescent="0.15">
      <c r="A71" s="234">
        <v>4</v>
      </c>
      <c r="B71" s="902" t="s">
        <v>594</v>
      </c>
      <c r="C71" s="903"/>
      <c r="D71" s="903"/>
      <c r="E71" s="903"/>
      <c r="F71" s="903"/>
      <c r="G71" s="903"/>
      <c r="H71" s="903"/>
      <c r="I71" s="903"/>
      <c r="J71" s="903"/>
      <c r="K71" s="903"/>
      <c r="L71" s="903"/>
      <c r="M71" s="903"/>
      <c r="N71" s="903"/>
      <c r="O71" s="903"/>
      <c r="P71" s="904"/>
      <c r="Q71" s="905">
        <v>146</v>
      </c>
      <c r="R71" s="859"/>
      <c r="S71" s="859"/>
      <c r="T71" s="859"/>
      <c r="U71" s="859"/>
      <c r="V71" s="859">
        <v>132</v>
      </c>
      <c r="W71" s="859"/>
      <c r="X71" s="859"/>
      <c r="Y71" s="859"/>
      <c r="Z71" s="859"/>
      <c r="AA71" s="859">
        <v>14</v>
      </c>
      <c r="AB71" s="859"/>
      <c r="AC71" s="859"/>
      <c r="AD71" s="859"/>
      <c r="AE71" s="859"/>
      <c r="AF71" s="859">
        <v>14</v>
      </c>
      <c r="AG71" s="859"/>
      <c r="AH71" s="859"/>
      <c r="AI71" s="859"/>
      <c r="AJ71" s="859"/>
      <c r="AK71" s="859" t="s">
        <v>525</v>
      </c>
      <c r="AL71" s="859"/>
      <c r="AM71" s="859"/>
      <c r="AN71" s="859"/>
      <c r="AO71" s="859"/>
      <c r="AP71" s="859" t="s">
        <v>525</v>
      </c>
      <c r="AQ71" s="859"/>
      <c r="AR71" s="859"/>
      <c r="AS71" s="859"/>
      <c r="AT71" s="859"/>
      <c r="AU71" s="859" t="s">
        <v>525</v>
      </c>
      <c r="AV71" s="859"/>
      <c r="AW71" s="859"/>
      <c r="AX71" s="859"/>
      <c r="AY71" s="859"/>
      <c r="AZ71" s="861"/>
      <c r="BA71" s="861"/>
      <c r="BB71" s="861"/>
      <c r="BC71" s="861"/>
      <c r="BD71" s="862"/>
      <c r="BE71" s="237"/>
      <c r="BF71" s="237"/>
      <c r="BG71" s="237"/>
      <c r="BH71" s="237"/>
      <c r="BI71" s="237"/>
      <c r="BJ71" s="237"/>
      <c r="BK71" s="237"/>
      <c r="BL71" s="237"/>
      <c r="BM71" s="237"/>
      <c r="BN71" s="237"/>
      <c r="BO71" s="237"/>
      <c r="BP71" s="237"/>
      <c r="BQ71" s="234">
        <v>65</v>
      </c>
      <c r="BR71" s="239"/>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26"/>
    </row>
    <row r="72" spans="1:131" ht="26.25" customHeight="1" x14ac:dyDescent="0.15">
      <c r="A72" s="234">
        <v>5</v>
      </c>
      <c r="B72" s="902" t="s">
        <v>595</v>
      </c>
      <c r="C72" s="903"/>
      <c r="D72" s="903"/>
      <c r="E72" s="903"/>
      <c r="F72" s="903"/>
      <c r="G72" s="903"/>
      <c r="H72" s="903"/>
      <c r="I72" s="903"/>
      <c r="J72" s="903"/>
      <c r="K72" s="903"/>
      <c r="L72" s="903"/>
      <c r="M72" s="903"/>
      <c r="N72" s="903"/>
      <c r="O72" s="903"/>
      <c r="P72" s="904"/>
      <c r="Q72" s="905">
        <v>15772</v>
      </c>
      <c r="R72" s="859"/>
      <c r="S72" s="859"/>
      <c r="T72" s="859"/>
      <c r="U72" s="859"/>
      <c r="V72" s="859">
        <v>15441</v>
      </c>
      <c r="W72" s="859"/>
      <c r="X72" s="859"/>
      <c r="Y72" s="859"/>
      <c r="Z72" s="859"/>
      <c r="AA72" s="859">
        <v>331</v>
      </c>
      <c r="AB72" s="859"/>
      <c r="AC72" s="859"/>
      <c r="AD72" s="859"/>
      <c r="AE72" s="859"/>
      <c r="AF72" s="859">
        <v>331</v>
      </c>
      <c r="AG72" s="859"/>
      <c r="AH72" s="859"/>
      <c r="AI72" s="859"/>
      <c r="AJ72" s="859"/>
      <c r="AK72" s="859">
        <v>39</v>
      </c>
      <c r="AL72" s="859"/>
      <c r="AM72" s="859"/>
      <c r="AN72" s="859"/>
      <c r="AO72" s="859"/>
      <c r="AP72" s="859" t="s">
        <v>525</v>
      </c>
      <c r="AQ72" s="859"/>
      <c r="AR72" s="859"/>
      <c r="AS72" s="859"/>
      <c r="AT72" s="859"/>
      <c r="AU72" s="859" t="s">
        <v>525</v>
      </c>
      <c r="AV72" s="859"/>
      <c r="AW72" s="859"/>
      <c r="AX72" s="859"/>
      <c r="AY72" s="859"/>
      <c r="AZ72" s="861"/>
      <c r="BA72" s="861"/>
      <c r="BB72" s="861"/>
      <c r="BC72" s="861"/>
      <c r="BD72" s="862"/>
      <c r="BE72" s="237"/>
      <c r="BF72" s="237"/>
      <c r="BG72" s="237"/>
      <c r="BH72" s="237"/>
      <c r="BI72" s="237"/>
      <c r="BJ72" s="237"/>
      <c r="BK72" s="237"/>
      <c r="BL72" s="237"/>
      <c r="BM72" s="237"/>
      <c r="BN72" s="237"/>
      <c r="BO72" s="237"/>
      <c r="BP72" s="237"/>
      <c r="BQ72" s="234">
        <v>66</v>
      </c>
      <c r="BR72" s="239"/>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26"/>
    </row>
    <row r="73" spans="1:131" ht="26.25" customHeight="1" x14ac:dyDescent="0.15">
      <c r="A73" s="234">
        <v>6</v>
      </c>
      <c r="B73" s="902" t="s">
        <v>596</v>
      </c>
      <c r="C73" s="903"/>
      <c r="D73" s="903"/>
      <c r="E73" s="903"/>
      <c r="F73" s="903"/>
      <c r="G73" s="903"/>
      <c r="H73" s="903"/>
      <c r="I73" s="903"/>
      <c r="J73" s="903"/>
      <c r="K73" s="903"/>
      <c r="L73" s="903"/>
      <c r="M73" s="903"/>
      <c r="N73" s="903"/>
      <c r="O73" s="903"/>
      <c r="P73" s="904"/>
      <c r="Q73" s="905">
        <v>129</v>
      </c>
      <c r="R73" s="859"/>
      <c r="S73" s="859"/>
      <c r="T73" s="859"/>
      <c r="U73" s="859"/>
      <c r="V73" s="859">
        <v>126</v>
      </c>
      <c r="W73" s="859"/>
      <c r="X73" s="859"/>
      <c r="Y73" s="859"/>
      <c r="Z73" s="859"/>
      <c r="AA73" s="859">
        <v>3</v>
      </c>
      <c r="AB73" s="859"/>
      <c r="AC73" s="859"/>
      <c r="AD73" s="859"/>
      <c r="AE73" s="859"/>
      <c r="AF73" s="859">
        <v>3</v>
      </c>
      <c r="AG73" s="859"/>
      <c r="AH73" s="859"/>
      <c r="AI73" s="859"/>
      <c r="AJ73" s="859"/>
      <c r="AK73" s="859">
        <v>6</v>
      </c>
      <c r="AL73" s="859"/>
      <c r="AM73" s="859"/>
      <c r="AN73" s="859"/>
      <c r="AO73" s="859"/>
      <c r="AP73" s="859" t="s">
        <v>525</v>
      </c>
      <c r="AQ73" s="859"/>
      <c r="AR73" s="859"/>
      <c r="AS73" s="859"/>
      <c r="AT73" s="859"/>
      <c r="AU73" s="859" t="s">
        <v>525</v>
      </c>
      <c r="AV73" s="859"/>
      <c r="AW73" s="859"/>
      <c r="AX73" s="859"/>
      <c r="AY73" s="859"/>
      <c r="AZ73" s="861"/>
      <c r="BA73" s="861"/>
      <c r="BB73" s="861"/>
      <c r="BC73" s="861"/>
      <c r="BD73" s="862"/>
      <c r="BE73" s="237"/>
      <c r="BF73" s="237"/>
      <c r="BG73" s="237"/>
      <c r="BH73" s="237"/>
      <c r="BI73" s="237"/>
      <c r="BJ73" s="237"/>
      <c r="BK73" s="237"/>
      <c r="BL73" s="237"/>
      <c r="BM73" s="237"/>
      <c r="BN73" s="237"/>
      <c r="BO73" s="237"/>
      <c r="BP73" s="237"/>
      <c r="BQ73" s="234">
        <v>67</v>
      </c>
      <c r="BR73" s="239"/>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26"/>
    </row>
    <row r="74" spans="1:131" ht="26.25" customHeight="1" x14ac:dyDescent="0.15">
      <c r="A74" s="234">
        <v>7</v>
      </c>
      <c r="B74" s="902" t="s">
        <v>597</v>
      </c>
      <c r="C74" s="903"/>
      <c r="D74" s="903"/>
      <c r="E74" s="903"/>
      <c r="F74" s="903"/>
      <c r="G74" s="903"/>
      <c r="H74" s="903"/>
      <c r="I74" s="903"/>
      <c r="J74" s="903"/>
      <c r="K74" s="903"/>
      <c r="L74" s="903"/>
      <c r="M74" s="903"/>
      <c r="N74" s="903"/>
      <c r="O74" s="903"/>
      <c r="P74" s="904"/>
      <c r="Q74" s="905">
        <v>156</v>
      </c>
      <c r="R74" s="859"/>
      <c r="S74" s="859"/>
      <c r="T74" s="859"/>
      <c r="U74" s="859"/>
      <c r="V74" s="859">
        <v>149</v>
      </c>
      <c r="W74" s="859"/>
      <c r="X74" s="859"/>
      <c r="Y74" s="859"/>
      <c r="Z74" s="859"/>
      <c r="AA74" s="859">
        <v>7</v>
      </c>
      <c r="AB74" s="859"/>
      <c r="AC74" s="859"/>
      <c r="AD74" s="859"/>
      <c r="AE74" s="859"/>
      <c r="AF74" s="859">
        <v>7</v>
      </c>
      <c r="AG74" s="859"/>
      <c r="AH74" s="859"/>
      <c r="AI74" s="859"/>
      <c r="AJ74" s="859"/>
      <c r="AK74" s="859" t="s">
        <v>525</v>
      </c>
      <c r="AL74" s="859"/>
      <c r="AM74" s="859"/>
      <c r="AN74" s="859"/>
      <c r="AO74" s="859"/>
      <c r="AP74" s="859" t="s">
        <v>525</v>
      </c>
      <c r="AQ74" s="859"/>
      <c r="AR74" s="859"/>
      <c r="AS74" s="859"/>
      <c r="AT74" s="859"/>
      <c r="AU74" s="859" t="s">
        <v>525</v>
      </c>
      <c r="AV74" s="859"/>
      <c r="AW74" s="859"/>
      <c r="AX74" s="859"/>
      <c r="AY74" s="859"/>
      <c r="AZ74" s="861"/>
      <c r="BA74" s="861"/>
      <c r="BB74" s="861"/>
      <c r="BC74" s="861"/>
      <c r="BD74" s="862"/>
      <c r="BE74" s="237"/>
      <c r="BF74" s="237"/>
      <c r="BG74" s="237"/>
      <c r="BH74" s="237"/>
      <c r="BI74" s="237"/>
      <c r="BJ74" s="237"/>
      <c r="BK74" s="237"/>
      <c r="BL74" s="237"/>
      <c r="BM74" s="237"/>
      <c r="BN74" s="237"/>
      <c r="BO74" s="237"/>
      <c r="BP74" s="237"/>
      <c r="BQ74" s="234">
        <v>68</v>
      </c>
      <c r="BR74" s="239"/>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26"/>
    </row>
    <row r="75" spans="1:131" ht="26.25" customHeight="1" x14ac:dyDescent="0.15">
      <c r="A75" s="234">
        <v>8</v>
      </c>
      <c r="B75" s="902" t="s">
        <v>598</v>
      </c>
      <c r="C75" s="903"/>
      <c r="D75" s="903"/>
      <c r="E75" s="903"/>
      <c r="F75" s="903"/>
      <c r="G75" s="903"/>
      <c r="H75" s="903"/>
      <c r="I75" s="903"/>
      <c r="J75" s="903"/>
      <c r="K75" s="903"/>
      <c r="L75" s="903"/>
      <c r="M75" s="903"/>
      <c r="N75" s="903"/>
      <c r="O75" s="903"/>
      <c r="P75" s="904"/>
      <c r="Q75" s="906">
        <v>167385</v>
      </c>
      <c r="R75" s="907"/>
      <c r="S75" s="907"/>
      <c r="T75" s="907"/>
      <c r="U75" s="863"/>
      <c r="V75" s="908">
        <v>167385</v>
      </c>
      <c r="W75" s="907"/>
      <c r="X75" s="907"/>
      <c r="Y75" s="907"/>
      <c r="Z75" s="863"/>
      <c r="AA75" s="908">
        <v>0</v>
      </c>
      <c r="AB75" s="907"/>
      <c r="AC75" s="907"/>
      <c r="AD75" s="907"/>
      <c r="AE75" s="863"/>
      <c r="AF75" s="908">
        <v>0</v>
      </c>
      <c r="AG75" s="907"/>
      <c r="AH75" s="907"/>
      <c r="AI75" s="907"/>
      <c r="AJ75" s="863"/>
      <c r="AK75" s="908">
        <v>181</v>
      </c>
      <c r="AL75" s="907"/>
      <c r="AM75" s="907"/>
      <c r="AN75" s="907"/>
      <c r="AO75" s="863"/>
      <c r="AP75" s="908" t="s">
        <v>525</v>
      </c>
      <c r="AQ75" s="907"/>
      <c r="AR75" s="907"/>
      <c r="AS75" s="907"/>
      <c r="AT75" s="863"/>
      <c r="AU75" s="908" t="s">
        <v>525</v>
      </c>
      <c r="AV75" s="907"/>
      <c r="AW75" s="907"/>
      <c r="AX75" s="907"/>
      <c r="AY75" s="863"/>
      <c r="AZ75" s="861"/>
      <c r="BA75" s="861"/>
      <c r="BB75" s="861"/>
      <c r="BC75" s="861"/>
      <c r="BD75" s="862"/>
      <c r="BE75" s="237"/>
      <c r="BF75" s="237"/>
      <c r="BG75" s="237"/>
      <c r="BH75" s="237"/>
      <c r="BI75" s="237"/>
      <c r="BJ75" s="237"/>
      <c r="BK75" s="237"/>
      <c r="BL75" s="237"/>
      <c r="BM75" s="237"/>
      <c r="BN75" s="237"/>
      <c r="BO75" s="237"/>
      <c r="BP75" s="237"/>
      <c r="BQ75" s="234">
        <v>69</v>
      </c>
      <c r="BR75" s="239"/>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26"/>
    </row>
    <row r="76" spans="1:131" ht="26.25" customHeight="1" x14ac:dyDescent="0.15">
      <c r="A76" s="234">
        <v>9</v>
      </c>
      <c r="B76" s="902" t="s">
        <v>599</v>
      </c>
      <c r="C76" s="903"/>
      <c r="D76" s="903"/>
      <c r="E76" s="903"/>
      <c r="F76" s="903"/>
      <c r="G76" s="903"/>
      <c r="H76" s="903"/>
      <c r="I76" s="903"/>
      <c r="J76" s="903"/>
      <c r="K76" s="903"/>
      <c r="L76" s="903"/>
      <c r="M76" s="903"/>
      <c r="N76" s="903"/>
      <c r="O76" s="903"/>
      <c r="P76" s="904"/>
      <c r="Q76" s="906">
        <v>240</v>
      </c>
      <c r="R76" s="907"/>
      <c r="S76" s="907"/>
      <c r="T76" s="907"/>
      <c r="U76" s="863"/>
      <c r="V76" s="908">
        <v>195</v>
      </c>
      <c r="W76" s="907"/>
      <c r="X76" s="907"/>
      <c r="Y76" s="907"/>
      <c r="Z76" s="863"/>
      <c r="AA76" s="908">
        <v>45</v>
      </c>
      <c r="AB76" s="907"/>
      <c r="AC76" s="907"/>
      <c r="AD76" s="907"/>
      <c r="AE76" s="863"/>
      <c r="AF76" s="908">
        <v>33</v>
      </c>
      <c r="AG76" s="907"/>
      <c r="AH76" s="907"/>
      <c r="AI76" s="907"/>
      <c r="AJ76" s="863"/>
      <c r="AK76" s="908">
        <v>10</v>
      </c>
      <c r="AL76" s="907"/>
      <c r="AM76" s="907"/>
      <c r="AN76" s="907"/>
      <c r="AO76" s="863"/>
      <c r="AP76" s="908" t="s">
        <v>525</v>
      </c>
      <c r="AQ76" s="907"/>
      <c r="AR76" s="907"/>
      <c r="AS76" s="907"/>
      <c r="AT76" s="863"/>
      <c r="AU76" s="908" t="s">
        <v>525</v>
      </c>
      <c r="AV76" s="907"/>
      <c r="AW76" s="907"/>
      <c r="AX76" s="907"/>
      <c r="AY76" s="863"/>
      <c r="AZ76" s="861"/>
      <c r="BA76" s="861"/>
      <c r="BB76" s="861"/>
      <c r="BC76" s="861"/>
      <c r="BD76" s="862"/>
      <c r="BE76" s="237"/>
      <c r="BF76" s="237"/>
      <c r="BG76" s="237"/>
      <c r="BH76" s="237"/>
      <c r="BI76" s="237"/>
      <c r="BJ76" s="237"/>
      <c r="BK76" s="237"/>
      <c r="BL76" s="237"/>
      <c r="BM76" s="237"/>
      <c r="BN76" s="237"/>
      <c r="BO76" s="237"/>
      <c r="BP76" s="237"/>
      <c r="BQ76" s="234">
        <v>70</v>
      </c>
      <c r="BR76" s="239"/>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26"/>
    </row>
    <row r="77" spans="1:131" ht="26.25" customHeight="1" x14ac:dyDescent="0.15">
      <c r="A77" s="234">
        <v>10</v>
      </c>
      <c r="B77" s="902" t="s">
        <v>600</v>
      </c>
      <c r="C77" s="903"/>
      <c r="D77" s="903"/>
      <c r="E77" s="903"/>
      <c r="F77" s="903"/>
      <c r="G77" s="903"/>
      <c r="H77" s="903"/>
      <c r="I77" s="903"/>
      <c r="J77" s="903"/>
      <c r="K77" s="903"/>
      <c r="L77" s="903"/>
      <c r="M77" s="903"/>
      <c r="N77" s="903"/>
      <c r="O77" s="903"/>
      <c r="P77" s="904"/>
      <c r="Q77" s="906">
        <v>6028</v>
      </c>
      <c r="R77" s="907"/>
      <c r="S77" s="907"/>
      <c r="T77" s="907"/>
      <c r="U77" s="863"/>
      <c r="V77" s="908">
        <v>5566</v>
      </c>
      <c r="W77" s="907"/>
      <c r="X77" s="907"/>
      <c r="Y77" s="907"/>
      <c r="Z77" s="863"/>
      <c r="AA77" s="908">
        <v>462</v>
      </c>
      <c r="AB77" s="907"/>
      <c r="AC77" s="907"/>
      <c r="AD77" s="907"/>
      <c r="AE77" s="863"/>
      <c r="AF77" s="908">
        <v>462</v>
      </c>
      <c r="AG77" s="907"/>
      <c r="AH77" s="907"/>
      <c r="AI77" s="907"/>
      <c r="AJ77" s="863"/>
      <c r="AK77" s="908" t="s">
        <v>525</v>
      </c>
      <c r="AL77" s="907"/>
      <c r="AM77" s="907"/>
      <c r="AN77" s="907"/>
      <c r="AO77" s="863"/>
      <c r="AP77" s="908" t="s">
        <v>525</v>
      </c>
      <c r="AQ77" s="907"/>
      <c r="AR77" s="907"/>
      <c r="AS77" s="907"/>
      <c r="AT77" s="863"/>
      <c r="AU77" s="908" t="s">
        <v>525</v>
      </c>
      <c r="AV77" s="907"/>
      <c r="AW77" s="907"/>
      <c r="AX77" s="907"/>
      <c r="AY77" s="863"/>
      <c r="AZ77" s="861"/>
      <c r="BA77" s="861"/>
      <c r="BB77" s="861"/>
      <c r="BC77" s="861"/>
      <c r="BD77" s="862"/>
      <c r="BE77" s="237"/>
      <c r="BF77" s="237"/>
      <c r="BG77" s="237"/>
      <c r="BH77" s="237"/>
      <c r="BI77" s="237"/>
      <c r="BJ77" s="237"/>
      <c r="BK77" s="237"/>
      <c r="BL77" s="237"/>
      <c r="BM77" s="237"/>
      <c r="BN77" s="237"/>
      <c r="BO77" s="237"/>
      <c r="BP77" s="237"/>
      <c r="BQ77" s="234">
        <v>71</v>
      </c>
      <c r="BR77" s="239"/>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26"/>
    </row>
    <row r="78" spans="1:131" ht="26.25" customHeight="1" x14ac:dyDescent="0.15">
      <c r="A78" s="234">
        <v>11</v>
      </c>
      <c r="B78" s="902" t="s">
        <v>601</v>
      </c>
      <c r="C78" s="903"/>
      <c r="D78" s="903"/>
      <c r="E78" s="903"/>
      <c r="F78" s="903"/>
      <c r="G78" s="903"/>
      <c r="H78" s="903"/>
      <c r="I78" s="903"/>
      <c r="J78" s="903"/>
      <c r="K78" s="903"/>
      <c r="L78" s="903"/>
      <c r="M78" s="903"/>
      <c r="N78" s="903"/>
      <c r="O78" s="903"/>
      <c r="P78" s="904"/>
      <c r="Q78" s="905">
        <v>2244</v>
      </c>
      <c r="R78" s="859"/>
      <c r="S78" s="859"/>
      <c r="T78" s="859"/>
      <c r="U78" s="859"/>
      <c r="V78" s="859">
        <v>2137</v>
      </c>
      <c r="W78" s="859"/>
      <c r="X78" s="859"/>
      <c r="Y78" s="859"/>
      <c r="Z78" s="859"/>
      <c r="AA78" s="859">
        <v>108</v>
      </c>
      <c r="AB78" s="859"/>
      <c r="AC78" s="859"/>
      <c r="AD78" s="859"/>
      <c r="AE78" s="859"/>
      <c r="AF78" s="859">
        <v>171</v>
      </c>
      <c r="AG78" s="859"/>
      <c r="AH78" s="859"/>
      <c r="AI78" s="859"/>
      <c r="AJ78" s="859"/>
      <c r="AK78" s="859" t="s">
        <v>525</v>
      </c>
      <c r="AL78" s="859"/>
      <c r="AM78" s="859"/>
      <c r="AN78" s="859"/>
      <c r="AO78" s="859"/>
      <c r="AP78" s="859">
        <v>1102</v>
      </c>
      <c r="AQ78" s="859"/>
      <c r="AR78" s="859"/>
      <c r="AS78" s="859"/>
      <c r="AT78" s="859"/>
      <c r="AU78" s="859">
        <v>611</v>
      </c>
      <c r="AV78" s="859"/>
      <c r="AW78" s="859"/>
      <c r="AX78" s="859"/>
      <c r="AY78" s="859"/>
      <c r="AZ78" s="861"/>
      <c r="BA78" s="861"/>
      <c r="BB78" s="861"/>
      <c r="BC78" s="861"/>
      <c r="BD78" s="862"/>
      <c r="BE78" s="237"/>
      <c r="BF78" s="237"/>
      <c r="BG78" s="237"/>
      <c r="BH78" s="237"/>
      <c r="BI78" s="237"/>
      <c r="BJ78" s="226"/>
      <c r="BK78" s="226"/>
      <c r="BL78" s="226"/>
      <c r="BM78" s="226"/>
      <c r="BN78" s="226"/>
      <c r="BO78" s="237"/>
      <c r="BP78" s="237"/>
      <c r="BQ78" s="234">
        <v>72</v>
      </c>
      <c r="BR78" s="239"/>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26"/>
    </row>
    <row r="79" spans="1:131" ht="26.25" customHeight="1" x14ac:dyDescent="0.15">
      <c r="A79" s="234">
        <v>12</v>
      </c>
      <c r="B79" s="902"/>
      <c r="C79" s="903"/>
      <c r="D79" s="903"/>
      <c r="E79" s="903"/>
      <c r="F79" s="903"/>
      <c r="G79" s="903"/>
      <c r="H79" s="903"/>
      <c r="I79" s="903"/>
      <c r="J79" s="903"/>
      <c r="K79" s="903"/>
      <c r="L79" s="903"/>
      <c r="M79" s="903"/>
      <c r="N79" s="903"/>
      <c r="O79" s="903"/>
      <c r="P79" s="904"/>
      <c r="Q79" s="905"/>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37"/>
      <c r="BF79" s="237"/>
      <c r="BG79" s="237"/>
      <c r="BH79" s="237"/>
      <c r="BI79" s="237"/>
      <c r="BJ79" s="226"/>
      <c r="BK79" s="226"/>
      <c r="BL79" s="226"/>
      <c r="BM79" s="226"/>
      <c r="BN79" s="226"/>
      <c r="BO79" s="237"/>
      <c r="BP79" s="237"/>
      <c r="BQ79" s="234">
        <v>73</v>
      </c>
      <c r="BR79" s="239"/>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26"/>
    </row>
    <row r="80" spans="1:131" ht="26.25" customHeight="1" x14ac:dyDescent="0.15">
      <c r="A80" s="234">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37"/>
      <c r="BF80" s="237"/>
      <c r="BG80" s="237"/>
      <c r="BH80" s="237"/>
      <c r="BI80" s="237"/>
      <c r="BJ80" s="237"/>
      <c r="BK80" s="237"/>
      <c r="BL80" s="237"/>
      <c r="BM80" s="237"/>
      <c r="BN80" s="237"/>
      <c r="BO80" s="237"/>
      <c r="BP80" s="237"/>
      <c r="BQ80" s="234">
        <v>74</v>
      </c>
      <c r="BR80" s="239"/>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26"/>
    </row>
    <row r="81" spans="1:131" ht="26.25" customHeight="1" x14ac:dyDescent="0.15">
      <c r="A81" s="234">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37"/>
      <c r="BF81" s="237"/>
      <c r="BG81" s="237"/>
      <c r="BH81" s="237"/>
      <c r="BI81" s="237"/>
      <c r="BJ81" s="237"/>
      <c r="BK81" s="237"/>
      <c r="BL81" s="237"/>
      <c r="BM81" s="237"/>
      <c r="BN81" s="237"/>
      <c r="BO81" s="237"/>
      <c r="BP81" s="237"/>
      <c r="BQ81" s="234">
        <v>75</v>
      </c>
      <c r="BR81" s="239"/>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26"/>
    </row>
    <row r="82" spans="1:131" ht="26.25" customHeight="1" x14ac:dyDescent="0.15">
      <c r="A82" s="234">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37"/>
      <c r="BF82" s="237"/>
      <c r="BG82" s="237"/>
      <c r="BH82" s="237"/>
      <c r="BI82" s="237"/>
      <c r="BJ82" s="237"/>
      <c r="BK82" s="237"/>
      <c r="BL82" s="237"/>
      <c r="BM82" s="237"/>
      <c r="BN82" s="237"/>
      <c r="BO82" s="237"/>
      <c r="BP82" s="237"/>
      <c r="BQ82" s="234">
        <v>76</v>
      </c>
      <c r="BR82" s="239"/>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26"/>
    </row>
    <row r="83" spans="1:131" ht="26.25" customHeight="1" x14ac:dyDescent="0.15">
      <c r="A83" s="234">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37"/>
      <c r="BF83" s="237"/>
      <c r="BG83" s="237"/>
      <c r="BH83" s="237"/>
      <c r="BI83" s="237"/>
      <c r="BJ83" s="237"/>
      <c r="BK83" s="237"/>
      <c r="BL83" s="237"/>
      <c r="BM83" s="237"/>
      <c r="BN83" s="237"/>
      <c r="BO83" s="237"/>
      <c r="BP83" s="237"/>
      <c r="BQ83" s="234">
        <v>77</v>
      </c>
      <c r="BR83" s="239"/>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26"/>
    </row>
    <row r="84" spans="1:131" ht="26.25" customHeight="1" x14ac:dyDescent="0.15">
      <c r="A84" s="234">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37"/>
      <c r="BF84" s="237"/>
      <c r="BG84" s="237"/>
      <c r="BH84" s="237"/>
      <c r="BI84" s="237"/>
      <c r="BJ84" s="237"/>
      <c r="BK84" s="237"/>
      <c r="BL84" s="237"/>
      <c r="BM84" s="237"/>
      <c r="BN84" s="237"/>
      <c r="BO84" s="237"/>
      <c r="BP84" s="237"/>
      <c r="BQ84" s="234">
        <v>78</v>
      </c>
      <c r="BR84" s="239"/>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26"/>
    </row>
    <row r="85" spans="1:131" ht="26.25" customHeight="1" x14ac:dyDescent="0.15">
      <c r="A85" s="234">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37"/>
      <c r="BF85" s="237"/>
      <c r="BG85" s="237"/>
      <c r="BH85" s="237"/>
      <c r="BI85" s="237"/>
      <c r="BJ85" s="237"/>
      <c r="BK85" s="237"/>
      <c r="BL85" s="237"/>
      <c r="BM85" s="237"/>
      <c r="BN85" s="237"/>
      <c r="BO85" s="237"/>
      <c r="BP85" s="237"/>
      <c r="BQ85" s="234">
        <v>79</v>
      </c>
      <c r="BR85" s="239"/>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26"/>
    </row>
    <row r="86" spans="1:131" ht="26.25" customHeight="1" x14ac:dyDescent="0.15">
      <c r="A86" s="234">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37"/>
      <c r="BF86" s="237"/>
      <c r="BG86" s="237"/>
      <c r="BH86" s="237"/>
      <c r="BI86" s="237"/>
      <c r="BJ86" s="237"/>
      <c r="BK86" s="237"/>
      <c r="BL86" s="237"/>
      <c r="BM86" s="237"/>
      <c r="BN86" s="237"/>
      <c r="BO86" s="237"/>
      <c r="BP86" s="237"/>
      <c r="BQ86" s="234">
        <v>80</v>
      </c>
      <c r="BR86" s="239"/>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26"/>
    </row>
    <row r="87" spans="1:131" ht="26.25" customHeight="1" x14ac:dyDescent="0.15">
      <c r="A87" s="240">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37"/>
      <c r="BF87" s="237"/>
      <c r="BG87" s="237"/>
      <c r="BH87" s="237"/>
      <c r="BI87" s="237"/>
      <c r="BJ87" s="237"/>
      <c r="BK87" s="237"/>
      <c r="BL87" s="237"/>
      <c r="BM87" s="237"/>
      <c r="BN87" s="237"/>
      <c r="BO87" s="237"/>
      <c r="BP87" s="237"/>
      <c r="BQ87" s="234">
        <v>81</v>
      </c>
      <c r="BR87" s="239"/>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26"/>
    </row>
    <row r="88" spans="1:131" ht="26.25" customHeight="1" thickBot="1" x14ac:dyDescent="0.2">
      <c r="A88" s="236" t="s">
        <v>400</v>
      </c>
      <c r="B88" s="818" t="s">
        <v>434</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v>2677</v>
      </c>
      <c r="AG88" s="873"/>
      <c r="AH88" s="873"/>
      <c r="AI88" s="873"/>
      <c r="AJ88" s="873"/>
      <c r="AK88" s="870"/>
      <c r="AL88" s="870"/>
      <c r="AM88" s="870"/>
      <c r="AN88" s="870"/>
      <c r="AO88" s="870"/>
      <c r="AP88" s="873">
        <v>4943</v>
      </c>
      <c r="AQ88" s="873"/>
      <c r="AR88" s="873"/>
      <c r="AS88" s="873"/>
      <c r="AT88" s="873"/>
      <c r="AU88" s="873">
        <v>1093</v>
      </c>
      <c r="AV88" s="873"/>
      <c r="AW88" s="873"/>
      <c r="AX88" s="873"/>
      <c r="AY88" s="873"/>
      <c r="AZ88" s="878"/>
      <c r="BA88" s="878"/>
      <c r="BB88" s="878"/>
      <c r="BC88" s="878"/>
      <c r="BD88" s="879"/>
      <c r="BE88" s="237"/>
      <c r="BF88" s="237"/>
      <c r="BG88" s="237"/>
      <c r="BH88" s="237"/>
      <c r="BI88" s="237"/>
      <c r="BJ88" s="237"/>
      <c r="BK88" s="237"/>
      <c r="BL88" s="237"/>
      <c r="BM88" s="237"/>
      <c r="BN88" s="237"/>
      <c r="BO88" s="237"/>
      <c r="BP88" s="237"/>
      <c r="BQ88" s="234">
        <v>82</v>
      </c>
      <c r="BR88" s="239"/>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400</v>
      </c>
      <c r="BR102" s="818" t="s">
        <v>435</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v>479</v>
      </c>
      <c r="CS102" s="881"/>
      <c r="CT102" s="881"/>
      <c r="CU102" s="881"/>
      <c r="CV102" s="920"/>
      <c r="CW102" s="919">
        <v>62</v>
      </c>
      <c r="CX102" s="881"/>
      <c r="CY102" s="881"/>
      <c r="CZ102" s="881"/>
      <c r="DA102" s="920"/>
      <c r="DB102" s="919">
        <v>378</v>
      </c>
      <c r="DC102" s="881"/>
      <c r="DD102" s="881"/>
      <c r="DE102" s="881"/>
      <c r="DF102" s="920"/>
      <c r="DG102" s="919"/>
      <c r="DH102" s="881"/>
      <c r="DI102" s="881"/>
      <c r="DJ102" s="881"/>
      <c r="DK102" s="920"/>
      <c r="DL102" s="919"/>
      <c r="DM102" s="881"/>
      <c r="DN102" s="881"/>
      <c r="DO102" s="881"/>
      <c r="DP102" s="920"/>
      <c r="DQ102" s="919"/>
      <c r="DR102" s="881"/>
      <c r="DS102" s="881"/>
      <c r="DT102" s="881"/>
      <c r="DU102" s="920"/>
      <c r="DV102" s="818"/>
      <c r="DW102" s="819"/>
      <c r="DX102" s="819"/>
      <c r="DY102" s="819"/>
      <c r="DZ102" s="94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4" t="s">
        <v>436</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5" t="s">
        <v>437</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6" t="s">
        <v>440</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441</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26" customFormat="1" ht="26.25" customHeight="1" x14ac:dyDescent="0.15">
      <c r="A109" s="941" t="s">
        <v>442</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443</v>
      </c>
      <c r="AB109" s="922"/>
      <c r="AC109" s="922"/>
      <c r="AD109" s="922"/>
      <c r="AE109" s="923"/>
      <c r="AF109" s="921" t="s">
        <v>444</v>
      </c>
      <c r="AG109" s="922"/>
      <c r="AH109" s="922"/>
      <c r="AI109" s="922"/>
      <c r="AJ109" s="923"/>
      <c r="AK109" s="921" t="s">
        <v>314</v>
      </c>
      <c r="AL109" s="922"/>
      <c r="AM109" s="922"/>
      <c r="AN109" s="922"/>
      <c r="AO109" s="923"/>
      <c r="AP109" s="921" t="s">
        <v>445</v>
      </c>
      <c r="AQ109" s="922"/>
      <c r="AR109" s="922"/>
      <c r="AS109" s="922"/>
      <c r="AT109" s="924"/>
      <c r="AU109" s="941" t="s">
        <v>442</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443</v>
      </c>
      <c r="BR109" s="922"/>
      <c r="BS109" s="922"/>
      <c r="BT109" s="922"/>
      <c r="BU109" s="923"/>
      <c r="BV109" s="921" t="s">
        <v>444</v>
      </c>
      <c r="BW109" s="922"/>
      <c r="BX109" s="922"/>
      <c r="BY109" s="922"/>
      <c r="BZ109" s="923"/>
      <c r="CA109" s="921" t="s">
        <v>314</v>
      </c>
      <c r="CB109" s="922"/>
      <c r="CC109" s="922"/>
      <c r="CD109" s="922"/>
      <c r="CE109" s="923"/>
      <c r="CF109" s="942" t="s">
        <v>445</v>
      </c>
      <c r="CG109" s="942"/>
      <c r="CH109" s="942"/>
      <c r="CI109" s="942"/>
      <c r="CJ109" s="942"/>
      <c r="CK109" s="921" t="s">
        <v>446</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443</v>
      </c>
      <c r="DH109" s="922"/>
      <c r="DI109" s="922"/>
      <c r="DJ109" s="922"/>
      <c r="DK109" s="923"/>
      <c r="DL109" s="921" t="s">
        <v>444</v>
      </c>
      <c r="DM109" s="922"/>
      <c r="DN109" s="922"/>
      <c r="DO109" s="922"/>
      <c r="DP109" s="923"/>
      <c r="DQ109" s="921" t="s">
        <v>314</v>
      </c>
      <c r="DR109" s="922"/>
      <c r="DS109" s="922"/>
      <c r="DT109" s="922"/>
      <c r="DU109" s="923"/>
      <c r="DV109" s="921" t="s">
        <v>445</v>
      </c>
      <c r="DW109" s="922"/>
      <c r="DX109" s="922"/>
      <c r="DY109" s="922"/>
      <c r="DZ109" s="924"/>
    </row>
    <row r="110" spans="1:131" s="226" customFormat="1" ht="26.25" customHeight="1" x14ac:dyDescent="0.15">
      <c r="A110" s="925" t="s">
        <v>447</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4661917</v>
      </c>
      <c r="AB110" s="929"/>
      <c r="AC110" s="929"/>
      <c r="AD110" s="929"/>
      <c r="AE110" s="930"/>
      <c r="AF110" s="931">
        <v>4830541</v>
      </c>
      <c r="AG110" s="929"/>
      <c r="AH110" s="929"/>
      <c r="AI110" s="929"/>
      <c r="AJ110" s="930"/>
      <c r="AK110" s="931">
        <v>5030258</v>
      </c>
      <c r="AL110" s="929"/>
      <c r="AM110" s="929"/>
      <c r="AN110" s="929"/>
      <c r="AO110" s="930"/>
      <c r="AP110" s="932">
        <v>30.8</v>
      </c>
      <c r="AQ110" s="933"/>
      <c r="AR110" s="933"/>
      <c r="AS110" s="933"/>
      <c r="AT110" s="934"/>
      <c r="AU110" s="935" t="s">
        <v>73</v>
      </c>
      <c r="AV110" s="936"/>
      <c r="AW110" s="936"/>
      <c r="AX110" s="936"/>
      <c r="AY110" s="936"/>
      <c r="AZ110" s="958" t="s">
        <v>448</v>
      </c>
      <c r="BA110" s="926"/>
      <c r="BB110" s="926"/>
      <c r="BC110" s="926"/>
      <c r="BD110" s="926"/>
      <c r="BE110" s="926"/>
      <c r="BF110" s="926"/>
      <c r="BG110" s="926"/>
      <c r="BH110" s="926"/>
      <c r="BI110" s="926"/>
      <c r="BJ110" s="926"/>
      <c r="BK110" s="926"/>
      <c r="BL110" s="926"/>
      <c r="BM110" s="926"/>
      <c r="BN110" s="926"/>
      <c r="BO110" s="926"/>
      <c r="BP110" s="927"/>
      <c r="BQ110" s="959">
        <v>43810470</v>
      </c>
      <c r="BR110" s="960"/>
      <c r="BS110" s="960"/>
      <c r="BT110" s="960"/>
      <c r="BU110" s="960"/>
      <c r="BV110" s="960">
        <v>42559046</v>
      </c>
      <c r="BW110" s="960"/>
      <c r="BX110" s="960"/>
      <c r="BY110" s="960"/>
      <c r="BZ110" s="960"/>
      <c r="CA110" s="960">
        <v>41004026</v>
      </c>
      <c r="CB110" s="960"/>
      <c r="CC110" s="960"/>
      <c r="CD110" s="960"/>
      <c r="CE110" s="960"/>
      <c r="CF110" s="973">
        <v>251.3</v>
      </c>
      <c r="CG110" s="974"/>
      <c r="CH110" s="974"/>
      <c r="CI110" s="974"/>
      <c r="CJ110" s="974"/>
      <c r="CK110" s="975" t="s">
        <v>449</v>
      </c>
      <c r="CL110" s="976"/>
      <c r="CM110" s="958" t="s">
        <v>450</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131</v>
      </c>
      <c r="DH110" s="960"/>
      <c r="DI110" s="960"/>
      <c r="DJ110" s="960"/>
      <c r="DK110" s="960"/>
      <c r="DL110" s="960" t="s">
        <v>402</v>
      </c>
      <c r="DM110" s="960"/>
      <c r="DN110" s="960"/>
      <c r="DO110" s="960"/>
      <c r="DP110" s="960"/>
      <c r="DQ110" s="960" t="s">
        <v>451</v>
      </c>
      <c r="DR110" s="960"/>
      <c r="DS110" s="960"/>
      <c r="DT110" s="960"/>
      <c r="DU110" s="960"/>
      <c r="DV110" s="961" t="s">
        <v>452</v>
      </c>
      <c r="DW110" s="961"/>
      <c r="DX110" s="961"/>
      <c r="DY110" s="961"/>
      <c r="DZ110" s="962"/>
    </row>
    <row r="111" spans="1:131" s="226" customFormat="1" ht="26.25" customHeight="1" x14ac:dyDescent="0.15">
      <c r="A111" s="963" t="s">
        <v>453</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131</v>
      </c>
      <c r="AB111" s="967"/>
      <c r="AC111" s="967"/>
      <c r="AD111" s="967"/>
      <c r="AE111" s="968"/>
      <c r="AF111" s="969" t="s">
        <v>451</v>
      </c>
      <c r="AG111" s="967"/>
      <c r="AH111" s="967"/>
      <c r="AI111" s="967"/>
      <c r="AJ111" s="968"/>
      <c r="AK111" s="969" t="s">
        <v>131</v>
      </c>
      <c r="AL111" s="967"/>
      <c r="AM111" s="967"/>
      <c r="AN111" s="967"/>
      <c r="AO111" s="968"/>
      <c r="AP111" s="970" t="s">
        <v>402</v>
      </c>
      <c r="AQ111" s="971"/>
      <c r="AR111" s="971"/>
      <c r="AS111" s="971"/>
      <c r="AT111" s="972"/>
      <c r="AU111" s="937"/>
      <c r="AV111" s="938"/>
      <c r="AW111" s="938"/>
      <c r="AX111" s="938"/>
      <c r="AY111" s="938"/>
      <c r="AZ111" s="951" t="s">
        <v>454</v>
      </c>
      <c r="BA111" s="952"/>
      <c r="BB111" s="952"/>
      <c r="BC111" s="952"/>
      <c r="BD111" s="952"/>
      <c r="BE111" s="952"/>
      <c r="BF111" s="952"/>
      <c r="BG111" s="952"/>
      <c r="BH111" s="952"/>
      <c r="BI111" s="952"/>
      <c r="BJ111" s="952"/>
      <c r="BK111" s="952"/>
      <c r="BL111" s="952"/>
      <c r="BM111" s="952"/>
      <c r="BN111" s="952"/>
      <c r="BO111" s="952"/>
      <c r="BP111" s="953"/>
      <c r="BQ111" s="954">
        <v>93874</v>
      </c>
      <c r="BR111" s="955"/>
      <c r="BS111" s="955"/>
      <c r="BT111" s="955"/>
      <c r="BU111" s="955"/>
      <c r="BV111" s="955">
        <v>60146</v>
      </c>
      <c r="BW111" s="955"/>
      <c r="BX111" s="955"/>
      <c r="BY111" s="955"/>
      <c r="BZ111" s="955"/>
      <c r="CA111" s="955">
        <v>33007</v>
      </c>
      <c r="CB111" s="955"/>
      <c r="CC111" s="955"/>
      <c r="CD111" s="955"/>
      <c r="CE111" s="955"/>
      <c r="CF111" s="949">
        <v>0.2</v>
      </c>
      <c r="CG111" s="950"/>
      <c r="CH111" s="950"/>
      <c r="CI111" s="950"/>
      <c r="CJ111" s="950"/>
      <c r="CK111" s="977"/>
      <c r="CL111" s="978"/>
      <c r="CM111" s="951" t="s">
        <v>455</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131</v>
      </c>
      <c r="DH111" s="955"/>
      <c r="DI111" s="955"/>
      <c r="DJ111" s="955"/>
      <c r="DK111" s="955"/>
      <c r="DL111" s="955" t="s">
        <v>131</v>
      </c>
      <c r="DM111" s="955"/>
      <c r="DN111" s="955"/>
      <c r="DO111" s="955"/>
      <c r="DP111" s="955"/>
      <c r="DQ111" s="955" t="s">
        <v>451</v>
      </c>
      <c r="DR111" s="955"/>
      <c r="DS111" s="955"/>
      <c r="DT111" s="955"/>
      <c r="DU111" s="955"/>
      <c r="DV111" s="956" t="s">
        <v>451</v>
      </c>
      <c r="DW111" s="956"/>
      <c r="DX111" s="956"/>
      <c r="DY111" s="956"/>
      <c r="DZ111" s="957"/>
    </row>
    <row r="112" spans="1:131" s="226" customFormat="1" ht="26.25" customHeight="1" x14ac:dyDescent="0.15">
      <c r="A112" s="981" t="s">
        <v>456</v>
      </c>
      <c r="B112" s="982"/>
      <c r="C112" s="952" t="s">
        <v>457</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131</v>
      </c>
      <c r="AB112" s="988"/>
      <c r="AC112" s="988"/>
      <c r="AD112" s="988"/>
      <c r="AE112" s="989"/>
      <c r="AF112" s="990" t="s">
        <v>131</v>
      </c>
      <c r="AG112" s="988"/>
      <c r="AH112" s="988"/>
      <c r="AI112" s="988"/>
      <c r="AJ112" s="989"/>
      <c r="AK112" s="990" t="s">
        <v>131</v>
      </c>
      <c r="AL112" s="988"/>
      <c r="AM112" s="988"/>
      <c r="AN112" s="988"/>
      <c r="AO112" s="989"/>
      <c r="AP112" s="991" t="s">
        <v>452</v>
      </c>
      <c r="AQ112" s="992"/>
      <c r="AR112" s="992"/>
      <c r="AS112" s="992"/>
      <c r="AT112" s="993"/>
      <c r="AU112" s="937"/>
      <c r="AV112" s="938"/>
      <c r="AW112" s="938"/>
      <c r="AX112" s="938"/>
      <c r="AY112" s="938"/>
      <c r="AZ112" s="951" t="s">
        <v>458</v>
      </c>
      <c r="BA112" s="952"/>
      <c r="BB112" s="952"/>
      <c r="BC112" s="952"/>
      <c r="BD112" s="952"/>
      <c r="BE112" s="952"/>
      <c r="BF112" s="952"/>
      <c r="BG112" s="952"/>
      <c r="BH112" s="952"/>
      <c r="BI112" s="952"/>
      <c r="BJ112" s="952"/>
      <c r="BK112" s="952"/>
      <c r="BL112" s="952"/>
      <c r="BM112" s="952"/>
      <c r="BN112" s="952"/>
      <c r="BO112" s="952"/>
      <c r="BP112" s="953"/>
      <c r="BQ112" s="954">
        <v>16693252</v>
      </c>
      <c r="BR112" s="955"/>
      <c r="BS112" s="955"/>
      <c r="BT112" s="955"/>
      <c r="BU112" s="955"/>
      <c r="BV112" s="955">
        <v>16050231</v>
      </c>
      <c r="BW112" s="955"/>
      <c r="BX112" s="955"/>
      <c r="BY112" s="955"/>
      <c r="BZ112" s="955"/>
      <c r="CA112" s="955">
        <v>14176021</v>
      </c>
      <c r="CB112" s="955"/>
      <c r="CC112" s="955"/>
      <c r="CD112" s="955"/>
      <c r="CE112" s="955"/>
      <c r="CF112" s="949">
        <v>86.9</v>
      </c>
      <c r="CG112" s="950"/>
      <c r="CH112" s="950"/>
      <c r="CI112" s="950"/>
      <c r="CJ112" s="950"/>
      <c r="CK112" s="977"/>
      <c r="CL112" s="978"/>
      <c r="CM112" s="951" t="s">
        <v>459</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131</v>
      </c>
      <c r="DH112" s="955"/>
      <c r="DI112" s="955"/>
      <c r="DJ112" s="955"/>
      <c r="DK112" s="955"/>
      <c r="DL112" s="955" t="s">
        <v>131</v>
      </c>
      <c r="DM112" s="955"/>
      <c r="DN112" s="955"/>
      <c r="DO112" s="955"/>
      <c r="DP112" s="955"/>
      <c r="DQ112" s="955" t="s">
        <v>131</v>
      </c>
      <c r="DR112" s="955"/>
      <c r="DS112" s="955"/>
      <c r="DT112" s="955"/>
      <c r="DU112" s="955"/>
      <c r="DV112" s="956" t="s">
        <v>452</v>
      </c>
      <c r="DW112" s="956"/>
      <c r="DX112" s="956"/>
      <c r="DY112" s="956"/>
      <c r="DZ112" s="957"/>
    </row>
    <row r="113" spans="1:130" s="226" customFormat="1" ht="26.25" customHeight="1" x14ac:dyDescent="0.15">
      <c r="A113" s="983"/>
      <c r="B113" s="984"/>
      <c r="C113" s="952" t="s">
        <v>460</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2076571</v>
      </c>
      <c r="AB113" s="967"/>
      <c r="AC113" s="967"/>
      <c r="AD113" s="967"/>
      <c r="AE113" s="968"/>
      <c r="AF113" s="969">
        <v>1993707</v>
      </c>
      <c r="AG113" s="967"/>
      <c r="AH113" s="967"/>
      <c r="AI113" s="967"/>
      <c r="AJ113" s="968"/>
      <c r="AK113" s="969">
        <v>1905557</v>
      </c>
      <c r="AL113" s="967"/>
      <c r="AM113" s="967"/>
      <c r="AN113" s="967"/>
      <c r="AO113" s="968"/>
      <c r="AP113" s="970">
        <v>11.7</v>
      </c>
      <c r="AQ113" s="971"/>
      <c r="AR113" s="971"/>
      <c r="AS113" s="971"/>
      <c r="AT113" s="972"/>
      <c r="AU113" s="937"/>
      <c r="AV113" s="938"/>
      <c r="AW113" s="938"/>
      <c r="AX113" s="938"/>
      <c r="AY113" s="938"/>
      <c r="AZ113" s="951" t="s">
        <v>461</v>
      </c>
      <c r="BA113" s="952"/>
      <c r="BB113" s="952"/>
      <c r="BC113" s="952"/>
      <c r="BD113" s="952"/>
      <c r="BE113" s="952"/>
      <c r="BF113" s="952"/>
      <c r="BG113" s="952"/>
      <c r="BH113" s="952"/>
      <c r="BI113" s="952"/>
      <c r="BJ113" s="952"/>
      <c r="BK113" s="952"/>
      <c r="BL113" s="952"/>
      <c r="BM113" s="952"/>
      <c r="BN113" s="952"/>
      <c r="BO113" s="952"/>
      <c r="BP113" s="953"/>
      <c r="BQ113" s="954">
        <v>884860</v>
      </c>
      <c r="BR113" s="955"/>
      <c r="BS113" s="955"/>
      <c r="BT113" s="955"/>
      <c r="BU113" s="955"/>
      <c r="BV113" s="955">
        <v>1163962</v>
      </c>
      <c r="BW113" s="955"/>
      <c r="BX113" s="955"/>
      <c r="BY113" s="955"/>
      <c r="BZ113" s="955"/>
      <c r="CA113" s="955">
        <v>1093155</v>
      </c>
      <c r="CB113" s="955"/>
      <c r="CC113" s="955"/>
      <c r="CD113" s="955"/>
      <c r="CE113" s="955"/>
      <c r="CF113" s="949">
        <v>6.7</v>
      </c>
      <c r="CG113" s="950"/>
      <c r="CH113" s="950"/>
      <c r="CI113" s="950"/>
      <c r="CJ113" s="950"/>
      <c r="CK113" s="977"/>
      <c r="CL113" s="978"/>
      <c r="CM113" s="951" t="s">
        <v>462</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402</v>
      </c>
      <c r="DH113" s="988"/>
      <c r="DI113" s="988"/>
      <c r="DJ113" s="988"/>
      <c r="DK113" s="989"/>
      <c r="DL113" s="990" t="s">
        <v>452</v>
      </c>
      <c r="DM113" s="988"/>
      <c r="DN113" s="988"/>
      <c r="DO113" s="988"/>
      <c r="DP113" s="989"/>
      <c r="DQ113" s="990" t="s">
        <v>451</v>
      </c>
      <c r="DR113" s="988"/>
      <c r="DS113" s="988"/>
      <c r="DT113" s="988"/>
      <c r="DU113" s="989"/>
      <c r="DV113" s="991" t="s">
        <v>451</v>
      </c>
      <c r="DW113" s="992"/>
      <c r="DX113" s="992"/>
      <c r="DY113" s="992"/>
      <c r="DZ113" s="993"/>
    </row>
    <row r="114" spans="1:130" s="226" customFormat="1" ht="26.25" customHeight="1" x14ac:dyDescent="0.15">
      <c r="A114" s="983"/>
      <c r="B114" s="984"/>
      <c r="C114" s="952" t="s">
        <v>463</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v>119527</v>
      </c>
      <c r="AB114" s="988"/>
      <c r="AC114" s="988"/>
      <c r="AD114" s="988"/>
      <c r="AE114" s="989"/>
      <c r="AF114" s="990">
        <v>126036</v>
      </c>
      <c r="AG114" s="988"/>
      <c r="AH114" s="988"/>
      <c r="AI114" s="988"/>
      <c r="AJ114" s="989"/>
      <c r="AK114" s="990">
        <v>125011</v>
      </c>
      <c r="AL114" s="988"/>
      <c r="AM114" s="988"/>
      <c r="AN114" s="988"/>
      <c r="AO114" s="989"/>
      <c r="AP114" s="991">
        <v>0.8</v>
      </c>
      <c r="AQ114" s="992"/>
      <c r="AR114" s="992"/>
      <c r="AS114" s="992"/>
      <c r="AT114" s="993"/>
      <c r="AU114" s="937"/>
      <c r="AV114" s="938"/>
      <c r="AW114" s="938"/>
      <c r="AX114" s="938"/>
      <c r="AY114" s="938"/>
      <c r="AZ114" s="951" t="s">
        <v>464</v>
      </c>
      <c r="BA114" s="952"/>
      <c r="BB114" s="952"/>
      <c r="BC114" s="952"/>
      <c r="BD114" s="952"/>
      <c r="BE114" s="952"/>
      <c r="BF114" s="952"/>
      <c r="BG114" s="952"/>
      <c r="BH114" s="952"/>
      <c r="BI114" s="952"/>
      <c r="BJ114" s="952"/>
      <c r="BK114" s="952"/>
      <c r="BL114" s="952"/>
      <c r="BM114" s="952"/>
      <c r="BN114" s="952"/>
      <c r="BO114" s="952"/>
      <c r="BP114" s="953"/>
      <c r="BQ114" s="954">
        <v>2092792</v>
      </c>
      <c r="BR114" s="955"/>
      <c r="BS114" s="955"/>
      <c r="BT114" s="955"/>
      <c r="BU114" s="955"/>
      <c r="BV114" s="955">
        <v>2069164</v>
      </c>
      <c r="BW114" s="955"/>
      <c r="BX114" s="955"/>
      <c r="BY114" s="955"/>
      <c r="BZ114" s="955"/>
      <c r="CA114" s="955">
        <v>1876484</v>
      </c>
      <c r="CB114" s="955"/>
      <c r="CC114" s="955"/>
      <c r="CD114" s="955"/>
      <c r="CE114" s="955"/>
      <c r="CF114" s="949">
        <v>11.5</v>
      </c>
      <c r="CG114" s="950"/>
      <c r="CH114" s="950"/>
      <c r="CI114" s="950"/>
      <c r="CJ114" s="950"/>
      <c r="CK114" s="977"/>
      <c r="CL114" s="978"/>
      <c r="CM114" s="951" t="s">
        <v>465</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131</v>
      </c>
      <c r="DH114" s="988"/>
      <c r="DI114" s="988"/>
      <c r="DJ114" s="988"/>
      <c r="DK114" s="989"/>
      <c r="DL114" s="990" t="s">
        <v>402</v>
      </c>
      <c r="DM114" s="988"/>
      <c r="DN114" s="988"/>
      <c r="DO114" s="988"/>
      <c r="DP114" s="989"/>
      <c r="DQ114" s="990" t="s">
        <v>131</v>
      </c>
      <c r="DR114" s="988"/>
      <c r="DS114" s="988"/>
      <c r="DT114" s="988"/>
      <c r="DU114" s="989"/>
      <c r="DV114" s="991" t="s">
        <v>131</v>
      </c>
      <c r="DW114" s="992"/>
      <c r="DX114" s="992"/>
      <c r="DY114" s="992"/>
      <c r="DZ114" s="993"/>
    </row>
    <row r="115" spans="1:130" s="226" customFormat="1" ht="26.25" customHeight="1" x14ac:dyDescent="0.15">
      <c r="A115" s="983"/>
      <c r="B115" s="984"/>
      <c r="C115" s="952" t="s">
        <v>466</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v>38967</v>
      </c>
      <c r="AB115" s="967"/>
      <c r="AC115" s="967"/>
      <c r="AD115" s="967"/>
      <c r="AE115" s="968"/>
      <c r="AF115" s="969">
        <v>38355</v>
      </c>
      <c r="AG115" s="967"/>
      <c r="AH115" s="967"/>
      <c r="AI115" s="967"/>
      <c r="AJ115" s="968"/>
      <c r="AK115" s="969">
        <v>31072</v>
      </c>
      <c r="AL115" s="967"/>
      <c r="AM115" s="967"/>
      <c r="AN115" s="967"/>
      <c r="AO115" s="968"/>
      <c r="AP115" s="970">
        <v>0.2</v>
      </c>
      <c r="AQ115" s="971"/>
      <c r="AR115" s="971"/>
      <c r="AS115" s="971"/>
      <c r="AT115" s="972"/>
      <c r="AU115" s="937"/>
      <c r="AV115" s="938"/>
      <c r="AW115" s="938"/>
      <c r="AX115" s="938"/>
      <c r="AY115" s="938"/>
      <c r="AZ115" s="951" t="s">
        <v>467</v>
      </c>
      <c r="BA115" s="952"/>
      <c r="BB115" s="952"/>
      <c r="BC115" s="952"/>
      <c r="BD115" s="952"/>
      <c r="BE115" s="952"/>
      <c r="BF115" s="952"/>
      <c r="BG115" s="952"/>
      <c r="BH115" s="952"/>
      <c r="BI115" s="952"/>
      <c r="BJ115" s="952"/>
      <c r="BK115" s="952"/>
      <c r="BL115" s="952"/>
      <c r="BM115" s="952"/>
      <c r="BN115" s="952"/>
      <c r="BO115" s="952"/>
      <c r="BP115" s="953"/>
      <c r="BQ115" s="954" t="s">
        <v>131</v>
      </c>
      <c r="BR115" s="955"/>
      <c r="BS115" s="955"/>
      <c r="BT115" s="955"/>
      <c r="BU115" s="955"/>
      <c r="BV115" s="955" t="s">
        <v>131</v>
      </c>
      <c r="BW115" s="955"/>
      <c r="BX115" s="955"/>
      <c r="BY115" s="955"/>
      <c r="BZ115" s="955"/>
      <c r="CA115" s="955" t="s">
        <v>451</v>
      </c>
      <c r="CB115" s="955"/>
      <c r="CC115" s="955"/>
      <c r="CD115" s="955"/>
      <c r="CE115" s="955"/>
      <c r="CF115" s="949" t="s">
        <v>451</v>
      </c>
      <c r="CG115" s="950"/>
      <c r="CH115" s="950"/>
      <c r="CI115" s="950"/>
      <c r="CJ115" s="950"/>
      <c r="CK115" s="977"/>
      <c r="CL115" s="978"/>
      <c r="CM115" s="951" t="s">
        <v>468</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t="s">
        <v>451</v>
      </c>
      <c r="DH115" s="988"/>
      <c r="DI115" s="988"/>
      <c r="DJ115" s="988"/>
      <c r="DK115" s="989"/>
      <c r="DL115" s="990" t="s">
        <v>451</v>
      </c>
      <c r="DM115" s="988"/>
      <c r="DN115" s="988"/>
      <c r="DO115" s="988"/>
      <c r="DP115" s="989"/>
      <c r="DQ115" s="990" t="s">
        <v>452</v>
      </c>
      <c r="DR115" s="988"/>
      <c r="DS115" s="988"/>
      <c r="DT115" s="988"/>
      <c r="DU115" s="989"/>
      <c r="DV115" s="991" t="s">
        <v>131</v>
      </c>
      <c r="DW115" s="992"/>
      <c r="DX115" s="992"/>
      <c r="DY115" s="992"/>
      <c r="DZ115" s="993"/>
    </row>
    <row r="116" spans="1:130" s="226" customFormat="1" ht="26.25" customHeight="1" x14ac:dyDescent="0.15">
      <c r="A116" s="985"/>
      <c r="B116" s="986"/>
      <c r="C116" s="994" t="s">
        <v>469</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131</v>
      </c>
      <c r="AB116" s="988"/>
      <c r="AC116" s="988"/>
      <c r="AD116" s="988"/>
      <c r="AE116" s="989"/>
      <c r="AF116" s="990" t="s">
        <v>131</v>
      </c>
      <c r="AG116" s="988"/>
      <c r="AH116" s="988"/>
      <c r="AI116" s="988"/>
      <c r="AJ116" s="989"/>
      <c r="AK116" s="990" t="s">
        <v>452</v>
      </c>
      <c r="AL116" s="988"/>
      <c r="AM116" s="988"/>
      <c r="AN116" s="988"/>
      <c r="AO116" s="989"/>
      <c r="AP116" s="991" t="s">
        <v>131</v>
      </c>
      <c r="AQ116" s="992"/>
      <c r="AR116" s="992"/>
      <c r="AS116" s="992"/>
      <c r="AT116" s="993"/>
      <c r="AU116" s="937"/>
      <c r="AV116" s="938"/>
      <c r="AW116" s="938"/>
      <c r="AX116" s="938"/>
      <c r="AY116" s="938"/>
      <c r="AZ116" s="996" t="s">
        <v>470</v>
      </c>
      <c r="BA116" s="997"/>
      <c r="BB116" s="997"/>
      <c r="BC116" s="997"/>
      <c r="BD116" s="997"/>
      <c r="BE116" s="997"/>
      <c r="BF116" s="997"/>
      <c r="BG116" s="997"/>
      <c r="BH116" s="997"/>
      <c r="BI116" s="997"/>
      <c r="BJ116" s="997"/>
      <c r="BK116" s="997"/>
      <c r="BL116" s="997"/>
      <c r="BM116" s="997"/>
      <c r="BN116" s="997"/>
      <c r="BO116" s="997"/>
      <c r="BP116" s="998"/>
      <c r="BQ116" s="954" t="s">
        <v>131</v>
      </c>
      <c r="BR116" s="955"/>
      <c r="BS116" s="955"/>
      <c r="BT116" s="955"/>
      <c r="BU116" s="955"/>
      <c r="BV116" s="955" t="s">
        <v>451</v>
      </c>
      <c r="BW116" s="955"/>
      <c r="BX116" s="955"/>
      <c r="BY116" s="955"/>
      <c r="BZ116" s="955"/>
      <c r="CA116" s="955" t="s">
        <v>451</v>
      </c>
      <c r="CB116" s="955"/>
      <c r="CC116" s="955"/>
      <c r="CD116" s="955"/>
      <c r="CE116" s="955"/>
      <c r="CF116" s="949" t="s">
        <v>402</v>
      </c>
      <c r="CG116" s="950"/>
      <c r="CH116" s="950"/>
      <c r="CI116" s="950"/>
      <c r="CJ116" s="950"/>
      <c r="CK116" s="977"/>
      <c r="CL116" s="978"/>
      <c r="CM116" s="951" t="s">
        <v>471</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v>93874</v>
      </c>
      <c r="DH116" s="988"/>
      <c r="DI116" s="988"/>
      <c r="DJ116" s="988"/>
      <c r="DK116" s="989"/>
      <c r="DL116" s="990">
        <v>60146</v>
      </c>
      <c r="DM116" s="988"/>
      <c r="DN116" s="988"/>
      <c r="DO116" s="988"/>
      <c r="DP116" s="989"/>
      <c r="DQ116" s="990">
        <v>33007</v>
      </c>
      <c r="DR116" s="988"/>
      <c r="DS116" s="988"/>
      <c r="DT116" s="988"/>
      <c r="DU116" s="989"/>
      <c r="DV116" s="991">
        <v>0.2</v>
      </c>
      <c r="DW116" s="992"/>
      <c r="DX116" s="992"/>
      <c r="DY116" s="992"/>
      <c r="DZ116" s="993"/>
    </row>
    <row r="117" spans="1:130" s="226" customFormat="1" ht="26.25" customHeight="1" x14ac:dyDescent="0.15">
      <c r="A117" s="941" t="s">
        <v>193</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472</v>
      </c>
      <c r="Z117" s="923"/>
      <c r="AA117" s="1007">
        <v>6896982</v>
      </c>
      <c r="AB117" s="1008"/>
      <c r="AC117" s="1008"/>
      <c r="AD117" s="1008"/>
      <c r="AE117" s="1009"/>
      <c r="AF117" s="1010">
        <v>6988639</v>
      </c>
      <c r="AG117" s="1008"/>
      <c r="AH117" s="1008"/>
      <c r="AI117" s="1008"/>
      <c r="AJ117" s="1009"/>
      <c r="AK117" s="1010">
        <v>7091898</v>
      </c>
      <c r="AL117" s="1008"/>
      <c r="AM117" s="1008"/>
      <c r="AN117" s="1008"/>
      <c r="AO117" s="1009"/>
      <c r="AP117" s="1011"/>
      <c r="AQ117" s="1012"/>
      <c r="AR117" s="1012"/>
      <c r="AS117" s="1012"/>
      <c r="AT117" s="1013"/>
      <c r="AU117" s="937"/>
      <c r="AV117" s="938"/>
      <c r="AW117" s="938"/>
      <c r="AX117" s="938"/>
      <c r="AY117" s="938"/>
      <c r="AZ117" s="1003" t="s">
        <v>473</v>
      </c>
      <c r="BA117" s="1004"/>
      <c r="BB117" s="1004"/>
      <c r="BC117" s="1004"/>
      <c r="BD117" s="1004"/>
      <c r="BE117" s="1004"/>
      <c r="BF117" s="1004"/>
      <c r="BG117" s="1004"/>
      <c r="BH117" s="1004"/>
      <c r="BI117" s="1004"/>
      <c r="BJ117" s="1004"/>
      <c r="BK117" s="1004"/>
      <c r="BL117" s="1004"/>
      <c r="BM117" s="1004"/>
      <c r="BN117" s="1004"/>
      <c r="BO117" s="1004"/>
      <c r="BP117" s="1005"/>
      <c r="BQ117" s="954" t="s">
        <v>131</v>
      </c>
      <c r="BR117" s="955"/>
      <c r="BS117" s="955"/>
      <c r="BT117" s="955"/>
      <c r="BU117" s="955"/>
      <c r="BV117" s="955" t="s">
        <v>131</v>
      </c>
      <c r="BW117" s="955"/>
      <c r="BX117" s="955"/>
      <c r="BY117" s="955"/>
      <c r="BZ117" s="955"/>
      <c r="CA117" s="955" t="s">
        <v>131</v>
      </c>
      <c r="CB117" s="955"/>
      <c r="CC117" s="955"/>
      <c r="CD117" s="955"/>
      <c r="CE117" s="955"/>
      <c r="CF117" s="949" t="s">
        <v>451</v>
      </c>
      <c r="CG117" s="950"/>
      <c r="CH117" s="950"/>
      <c r="CI117" s="950"/>
      <c r="CJ117" s="950"/>
      <c r="CK117" s="977"/>
      <c r="CL117" s="978"/>
      <c r="CM117" s="951" t="s">
        <v>474</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451</v>
      </c>
      <c r="DH117" s="988"/>
      <c r="DI117" s="988"/>
      <c r="DJ117" s="988"/>
      <c r="DK117" s="989"/>
      <c r="DL117" s="990" t="s">
        <v>131</v>
      </c>
      <c r="DM117" s="988"/>
      <c r="DN117" s="988"/>
      <c r="DO117" s="988"/>
      <c r="DP117" s="989"/>
      <c r="DQ117" s="990" t="s">
        <v>131</v>
      </c>
      <c r="DR117" s="988"/>
      <c r="DS117" s="988"/>
      <c r="DT117" s="988"/>
      <c r="DU117" s="989"/>
      <c r="DV117" s="991" t="s">
        <v>131</v>
      </c>
      <c r="DW117" s="992"/>
      <c r="DX117" s="992"/>
      <c r="DY117" s="992"/>
      <c r="DZ117" s="993"/>
    </row>
    <row r="118" spans="1:130" s="226" customFormat="1" ht="26.25" customHeight="1" x14ac:dyDescent="0.15">
      <c r="A118" s="941" t="s">
        <v>446</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443</v>
      </c>
      <c r="AB118" s="922"/>
      <c r="AC118" s="922"/>
      <c r="AD118" s="922"/>
      <c r="AE118" s="923"/>
      <c r="AF118" s="921" t="s">
        <v>444</v>
      </c>
      <c r="AG118" s="922"/>
      <c r="AH118" s="922"/>
      <c r="AI118" s="922"/>
      <c r="AJ118" s="923"/>
      <c r="AK118" s="921" t="s">
        <v>314</v>
      </c>
      <c r="AL118" s="922"/>
      <c r="AM118" s="922"/>
      <c r="AN118" s="922"/>
      <c r="AO118" s="923"/>
      <c r="AP118" s="999" t="s">
        <v>445</v>
      </c>
      <c r="AQ118" s="1000"/>
      <c r="AR118" s="1000"/>
      <c r="AS118" s="1000"/>
      <c r="AT118" s="1001"/>
      <c r="AU118" s="937"/>
      <c r="AV118" s="938"/>
      <c r="AW118" s="938"/>
      <c r="AX118" s="938"/>
      <c r="AY118" s="938"/>
      <c r="AZ118" s="1002" t="s">
        <v>475</v>
      </c>
      <c r="BA118" s="994"/>
      <c r="BB118" s="994"/>
      <c r="BC118" s="994"/>
      <c r="BD118" s="994"/>
      <c r="BE118" s="994"/>
      <c r="BF118" s="994"/>
      <c r="BG118" s="994"/>
      <c r="BH118" s="994"/>
      <c r="BI118" s="994"/>
      <c r="BJ118" s="994"/>
      <c r="BK118" s="994"/>
      <c r="BL118" s="994"/>
      <c r="BM118" s="994"/>
      <c r="BN118" s="994"/>
      <c r="BO118" s="994"/>
      <c r="BP118" s="995"/>
      <c r="BQ118" s="1028" t="s">
        <v>402</v>
      </c>
      <c r="BR118" s="1029"/>
      <c r="BS118" s="1029"/>
      <c r="BT118" s="1029"/>
      <c r="BU118" s="1029"/>
      <c r="BV118" s="1029" t="s">
        <v>402</v>
      </c>
      <c r="BW118" s="1029"/>
      <c r="BX118" s="1029"/>
      <c r="BY118" s="1029"/>
      <c r="BZ118" s="1029"/>
      <c r="CA118" s="1029" t="s">
        <v>131</v>
      </c>
      <c r="CB118" s="1029"/>
      <c r="CC118" s="1029"/>
      <c r="CD118" s="1029"/>
      <c r="CE118" s="1029"/>
      <c r="CF118" s="949" t="s">
        <v>452</v>
      </c>
      <c r="CG118" s="950"/>
      <c r="CH118" s="950"/>
      <c r="CI118" s="950"/>
      <c r="CJ118" s="950"/>
      <c r="CK118" s="977"/>
      <c r="CL118" s="978"/>
      <c r="CM118" s="951" t="s">
        <v>476</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131</v>
      </c>
      <c r="DH118" s="988"/>
      <c r="DI118" s="988"/>
      <c r="DJ118" s="988"/>
      <c r="DK118" s="989"/>
      <c r="DL118" s="990" t="s">
        <v>131</v>
      </c>
      <c r="DM118" s="988"/>
      <c r="DN118" s="988"/>
      <c r="DO118" s="988"/>
      <c r="DP118" s="989"/>
      <c r="DQ118" s="990" t="s">
        <v>131</v>
      </c>
      <c r="DR118" s="988"/>
      <c r="DS118" s="988"/>
      <c r="DT118" s="988"/>
      <c r="DU118" s="989"/>
      <c r="DV118" s="991" t="s">
        <v>402</v>
      </c>
      <c r="DW118" s="992"/>
      <c r="DX118" s="992"/>
      <c r="DY118" s="992"/>
      <c r="DZ118" s="993"/>
    </row>
    <row r="119" spans="1:130" s="226" customFormat="1" ht="26.25" customHeight="1" x14ac:dyDescent="0.15">
      <c r="A119" s="1085" t="s">
        <v>449</v>
      </c>
      <c r="B119" s="976"/>
      <c r="C119" s="958" t="s">
        <v>450</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131</v>
      </c>
      <c r="AB119" s="929"/>
      <c r="AC119" s="929"/>
      <c r="AD119" s="929"/>
      <c r="AE119" s="930"/>
      <c r="AF119" s="931" t="s">
        <v>451</v>
      </c>
      <c r="AG119" s="929"/>
      <c r="AH119" s="929"/>
      <c r="AI119" s="929"/>
      <c r="AJ119" s="930"/>
      <c r="AK119" s="931" t="s">
        <v>451</v>
      </c>
      <c r="AL119" s="929"/>
      <c r="AM119" s="929"/>
      <c r="AN119" s="929"/>
      <c r="AO119" s="930"/>
      <c r="AP119" s="932" t="s">
        <v>402</v>
      </c>
      <c r="AQ119" s="933"/>
      <c r="AR119" s="933"/>
      <c r="AS119" s="933"/>
      <c r="AT119" s="934"/>
      <c r="AU119" s="939"/>
      <c r="AV119" s="940"/>
      <c r="AW119" s="940"/>
      <c r="AX119" s="940"/>
      <c r="AY119" s="940"/>
      <c r="AZ119" s="247" t="s">
        <v>193</v>
      </c>
      <c r="BA119" s="247"/>
      <c r="BB119" s="247"/>
      <c r="BC119" s="247"/>
      <c r="BD119" s="247"/>
      <c r="BE119" s="247"/>
      <c r="BF119" s="247"/>
      <c r="BG119" s="247"/>
      <c r="BH119" s="247"/>
      <c r="BI119" s="247"/>
      <c r="BJ119" s="247"/>
      <c r="BK119" s="247"/>
      <c r="BL119" s="247"/>
      <c r="BM119" s="247"/>
      <c r="BN119" s="247"/>
      <c r="BO119" s="1006" t="s">
        <v>477</v>
      </c>
      <c r="BP119" s="1034"/>
      <c r="BQ119" s="1028">
        <v>63575248</v>
      </c>
      <c r="BR119" s="1029"/>
      <c r="BS119" s="1029"/>
      <c r="BT119" s="1029"/>
      <c r="BU119" s="1029"/>
      <c r="BV119" s="1029">
        <v>61902549</v>
      </c>
      <c r="BW119" s="1029"/>
      <c r="BX119" s="1029"/>
      <c r="BY119" s="1029"/>
      <c r="BZ119" s="1029"/>
      <c r="CA119" s="1029">
        <v>58182693</v>
      </c>
      <c r="CB119" s="1029"/>
      <c r="CC119" s="1029"/>
      <c r="CD119" s="1029"/>
      <c r="CE119" s="1029"/>
      <c r="CF119" s="1030"/>
      <c r="CG119" s="1031"/>
      <c r="CH119" s="1031"/>
      <c r="CI119" s="1031"/>
      <c r="CJ119" s="1032"/>
      <c r="CK119" s="979"/>
      <c r="CL119" s="980"/>
      <c r="CM119" s="1002" t="s">
        <v>478</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t="s">
        <v>402</v>
      </c>
      <c r="DH119" s="1015"/>
      <c r="DI119" s="1015"/>
      <c r="DJ119" s="1015"/>
      <c r="DK119" s="1016"/>
      <c r="DL119" s="1014" t="s">
        <v>131</v>
      </c>
      <c r="DM119" s="1015"/>
      <c r="DN119" s="1015"/>
      <c r="DO119" s="1015"/>
      <c r="DP119" s="1016"/>
      <c r="DQ119" s="1014" t="s">
        <v>131</v>
      </c>
      <c r="DR119" s="1015"/>
      <c r="DS119" s="1015"/>
      <c r="DT119" s="1015"/>
      <c r="DU119" s="1016"/>
      <c r="DV119" s="1017" t="s">
        <v>451</v>
      </c>
      <c r="DW119" s="1018"/>
      <c r="DX119" s="1018"/>
      <c r="DY119" s="1018"/>
      <c r="DZ119" s="1019"/>
    </row>
    <row r="120" spans="1:130" s="226" customFormat="1" ht="26.25" customHeight="1" x14ac:dyDescent="0.15">
      <c r="A120" s="1086"/>
      <c r="B120" s="978"/>
      <c r="C120" s="951" t="s">
        <v>455</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131</v>
      </c>
      <c r="AB120" s="988"/>
      <c r="AC120" s="988"/>
      <c r="AD120" s="988"/>
      <c r="AE120" s="989"/>
      <c r="AF120" s="990" t="s">
        <v>131</v>
      </c>
      <c r="AG120" s="988"/>
      <c r="AH120" s="988"/>
      <c r="AI120" s="988"/>
      <c r="AJ120" s="989"/>
      <c r="AK120" s="990" t="s">
        <v>402</v>
      </c>
      <c r="AL120" s="988"/>
      <c r="AM120" s="988"/>
      <c r="AN120" s="988"/>
      <c r="AO120" s="989"/>
      <c r="AP120" s="991" t="s">
        <v>402</v>
      </c>
      <c r="AQ120" s="992"/>
      <c r="AR120" s="992"/>
      <c r="AS120" s="992"/>
      <c r="AT120" s="993"/>
      <c r="AU120" s="1020" t="s">
        <v>479</v>
      </c>
      <c r="AV120" s="1021"/>
      <c r="AW120" s="1021"/>
      <c r="AX120" s="1021"/>
      <c r="AY120" s="1022"/>
      <c r="AZ120" s="958" t="s">
        <v>480</v>
      </c>
      <c r="BA120" s="926"/>
      <c r="BB120" s="926"/>
      <c r="BC120" s="926"/>
      <c r="BD120" s="926"/>
      <c r="BE120" s="926"/>
      <c r="BF120" s="926"/>
      <c r="BG120" s="926"/>
      <c r="BH120" s="926"/>
      <c r="BI120" s="926"/>
      <c r="BJ120" s="926"/>
      <c r="BK120" s="926"/>
      <c r="BL120" s="926"/>
      <c r="BM120" s="926"/>
      <c r="BN120" s="926"/>
      <c r="BO120" s="926"/>
      <c r="BP120" s="927"/>
      <c r="BQ120" s="959">
        <v>20027456</v>
      </c>
      <c r="BR120" s="960"/>
      <c r="BS120" s="960"/>
      <c r="BT120" s="960"/>
      <c r="BU120" s="960"/>
      <c r="BV120" s="960">
        <v>20946501</v>
      </c>
      <c r="BW120" s="960"/>
      <c r="BX120" s="960"/>
      <c r="BY120" s="960"/>
      <c r="BZ120" s="960"/>
      <c r="CA120" s="960">
        <v>22010160</v>
      </c>
      <c r="CB120" s="960"/>
      <c r="CC120" s="960"/>
      <c r="CD120" s="960"/>
      <c r="CE120" s="960"/>
      <c r="CF120" s="973">
        <v>134.9</v>
      </c>
      <c r="CG120" s="974"/>
      <c r="CH120" s="974"/>
      <c r="CI120" s="974"/>
      <c r="CJ120" s="974"/>
      <c r="CK120" s="1035" t="s">
        <v>481</v>
      </c>
      <c r="CL120" s="1036"/>
      <c r="CM120" s="1036"/>
      <c r="CN120" s="1036"/>
      <c r="CO120" s="1037"/>
      <c r="CP120" s="1043" t="s">
        <v>421</v>
      </c>
      <c r="CQ120" s="1044"/>
      <c r="CR120" s="1044"/>
      <c r="CS120" s="1044"/>
      <c r="CT120" s="1044"/>
      <c r="CU120" s="1044"/>
      <c r="CV120" s="1044"/>
      <c r="CW120" s="1044"/>
      <c r="CX120" s="1044"/>
      <c r="CY120" s="1044"/>
      <c r="CZ120" s="1044"/>
      <c r="DA120" s="1044"/>
      <c r="DB120" s="1044"/>
      <c r="DC120" s="1044"/>
      <c r="DD120" s="1044"/>
      <c r="DE120" s="1044"/>
      <c r="DF120" s="1045"/>
      <c r="DG120" s="959">
        <v>10949542</v>
      </c>
      <c r="DH120" s="960"/>
      <c r="DI120" s="960"/>
      <c r="DJ120" s="960"/>
      <c r="DK120" s="960"/>
      <c r="DL120" s="960">
        <v>10525253</v>
      </c>
      <c r="DM120" s="960"/>
      <c r="DN120" s="960"/>
      <c r="DO120" s="960"/>
      <c r="DP120" s="960"/>
      <c r="DQ120" s="960">
        <v>9203404</v>
      </c>
      <c r="DR120" s="960"/>
      <c r="DS120" s="960"/>
      <c r="DT120" s="960"/>
      <c r="DU120" s="960"/>
      <c r="DV120" s="961">
        <v>56.4</v>
      </c>
      <c r="DW120" s="961"/>
      <c r="DX120" s="961"/>
      <c r="DY120" s="961"/>
      <c r="DZ120" s="962"/>
    </row>
    <row r="121" spans="1:130" s="226" customFormat="1" ht="26.25" customHeight="1" x14ac:dyDescent="0.15">
      <c r="A121" s="1086"/>
      <c r="B121" s="978"/>
      <c r="C121" s="1003" t="s">
        <v>482</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131</v>
      </c>
      <c r="AB121" s="988"/>
      <c r="AC121" s="988"/>
      <c r="AD121" s="988"/>
      <c r="AE121" s="989"/>
      <c r="AF121" s="990" t="s">
        <v>131</v>
      </c>
      <c r="AG121" s="988"/>
      <c r="AH121" s="988"/>
      <c r="AI121" s="988"/>
      <c r="AJ121" s="989"/>
      <c r="AK121" s="990" t="s">
        <v>131</v>
      </c>
      <c r="AL121" s="988"/>
      <c r="AM121" s="988"/>
      <c r="AN121" s="988"/>
      <c r="AO121" s="989"/>
      <c r="AP121" s="991" t="s">
        <v>131</v>
      </c>
      <c r="AQ121" s="992"/>
      <c r="AR121" s="992"/>
      <c r="AS121" s="992"/>
      <c r="AT121" s="993"/>
      <c r="AU121" s="1023"/>
      <c r="AV121" s="1024"/>
      <c r="AW121" s="1024"/>
      <c r="AX121" s="1024"/>
      <c r="AY121" s="1025"/>
      <c r="AZ121" s="951" t="s">
        <v>483</v>
      </c>
      <c r="BA121" s="952"/>
      <c r="BB121" s="952"/>
      <c r="BC121" s="952"/>
      <c r="BD121" s="952"/>
      <c r="BE121" s="952"/>
      <c r="BF121" s="952"/>
      <c r="BG121" s="952"/>
      <c r="BH121" s="952"/>
      <c r="BI121" s="952"/>
      <c r="BJ121" s="952"/>
      <c r="BK121" s="952"/>
      <c r="BL121" s="952"/>
      <c r="BM121" s="952"/>
      <c r="BN121" s="952"/>
      <c r="BO121" s="952"/>
      <c r="BP121" s="953"/>
      <c r="BQ121" s="954">
        <v>805074</v>
      </c>
      <c r="BR121" s="955"/>
      <c r="BS121" s="955"/>
      <c r="BT121" s="955"/>
      <c r="BU121" s="955"/>
      <c r="BV121" s="955">
        <v>670898</v>
      </c>
      <c r="BW121" s="955"/>
      <c r="BX121" s="955"/>
      <c r="BY121" s="955"/>
      <c r="BZ121" s="955"/>
      <c r="CA121" s="955">
        <v>535481</v>
      </c>
      <c r="CB121" s="955"/>
      <c r="CC121" s="955"/>
      <c r="CD121" s="955"/>
      <c r="CE121" s="955"/>
      <c r="CF121" s="949">
        <v>3.3</v>
      </c>
      <c r="CG121" s="950"/>
      <c r="CH121" s="950"/>
      <c r="CI121" s="950"/>
      <c r="CJ121" s="950"/>
      <c r="CK121" s="1038"/>
      <c r="CL121" s="1039"/>
      <c r="CM121" s="1039"/>
      <c r="CN121" s="1039"/>
      <c r="CO121" s="1040"/>
      <c r="CP121" s="1048" t="s">
        <v>484</v>
      </c>
      <c r="CQ121" s="1049"/>
      <c r="CR121" s="1049"/>
      <c r="CS121" s="1049"/>
      <c r="CT121" s="1049"/>
      <c r="CU121" s="1049"/>
      <c r="CV121" s="1049"/>
      <c r="CW121" s="1049"/>
      <c r="CX121" s="1049"/>
      <c r="CY121" s="1049"/>
      <c r="CZ121" s="1049"/>
      <c r="DA121" s="1049"/>
      <c r="DB121" s="1049"/>
      <c r="DC121" s="1049"/>
      <c r="DD121" s="1049"/>
      <c r="DE121" s="1049"/>
      <c r="DF121" s="1050"/>
      <c r="DG121" s="954">
        <v>3900557</v>
      </c>
      <c r="DH121" s="955"/>
      <c r="DI121" s="955"/>
      <c r="DJ121" s="955"/>
      <c r="DK121" s="955"/>
      <c r="DL121" s="955">
        <v>3663094</v>
      </c>
      <c r="DM121" s="955"/>
      <c r="DN121" s="955"/>
      <c r="DO121" s="955"/>
      <c r="DP121" s="955"/>
      <c r="DQ121" s="955">
        <v>3329797</v>
      </c>
      <c r="DR121" s="955"/>
      <c r="DS121" s="955"/>
      <c r="DT121" s="955"/>
      <c r="DU121" s="955"/>
      <c r="DV121" s="956">
        <v>20.399999999999999</v>
      </c>
      <c r="DW121" s="956"/>
      <c r="DX121" s="956"/>
      <c r="DY121" s="956"/>
      <c r="DZ121" s="957"/>
    </row>
    <row r="122" spans="1:130" s="226" customFormat="1" ht="26.25" customHeight="1" x14ac:dyDescent="0.15">
      <c r="A122" s="1086"/>
      <c r="B122" s="978"/>
      <c r="C122" s="951" t="s">
        <v>465</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402</v>
      </c>
      <c r="AB122" s="988"/>
      <c r="AC122" s="988"/>
      <c r="AD122" s="988"/>
      <c r="AE122" s="989"/>
      <c r="AF122" s="990" t="s">
        <v>131</v>
      </c>
      <c r="AG122" s="988"/>
      <c r="AH122" s="988"/>
      <c r="AI122" s="988"/>
      <c r="AJ122" s="989"/>
      <c r="AK122" s="990" t="s">
        <v>131</v>
      </c>
      <c r="AL122" s="988"/>
      <c r="AM122" s="988"/>
      <c r="AN122" s="988"/>
      <c r="AO122" s="989"/>
      <c r="AP122" s="991" t="s">
        <v>451</v>
      </c>
      <c r="AQ122" s="992"/>
      <c r="AR122" s="992"/>
      <c r="AS122" s="992"/>
      <c r="AT122" s="993"/>
      <c r="AU122" s="1023"/>
      <c r="AV122" s="1024"/>
      <c r="AW122" s="1024"/>
      <c r="AX122" s="1024"/>
      <c r="AY122" s="1025"/>
      <c r="AZ122" s="1002" t="s">
        <v>485</v>
      </c>
      <c r="BA122" s="994"/>
      <c r="BB122" s="994"/>
      <c r="BC122" s="994"/>
      <c r="BD122" s="994"/>
      <c r="BE122" s="994"/>
      <c r="BF122" s="994"/>
      <c r="BG122" s="994"/>
      <c r="BH122" s="994"/>
      <c r="BI122" s="994"/>
      <c r="BJ122" s="994"/>
      <c r="BK122" s="994"/>
      <c r="BL122" s="994"/>
      <c r="BM122" s="994"/>
      <c r="BN122" s="994"/>
      <c r="BO122" s="994"/>
      <c r="BP122" s="995"/>
      <c r="BQ122" s="1028">
        <v>50776218</v>
      </c>
      <c r="BR122" s="1029"/>
      <c r="BS122" s="1029"/>
      <c r="BT122" s="1029"/>
      <c r="BU122" s="1029"/>
      <c r="BV122" s="1029">
        <v>47370087</v>
      </c>
      <c r="BW122" s="1029"/>
      <c r="BX122" s="1029"/>
      <c r="BY122" s="1029"/>
      <c r="BZ122" s="1029"/>
      <c r="CA122" s="1029">
        <v>44676087</v>
      </c>
      <c r="CB122" s="1029"/>
      <c r="CC122" s="1029"/>
      <c r="CD122" s="1029"/>
      <c r="CE122" s="1029"/>
      <c r="CF122" s="1046">
        <v>273.8</v>
      </c>
      <c r="CG122" s="1047"/>
      <c r="CH122" s="1047"/>
      <c r="CI122" s="1047"/>
      <c r="CJ122" s="1047"/>
      <c r="CK122" s="1038"/>
      <c r="CL122" s="1039"/>
      <c r="CM122" s="1039"/>
      <c r="CN122" s="1039"/>
      <c r="CO122" s="1040"/>
      <c r="CP122" s="1048" t="s">
        <v>420</v>
      </c>
      <c r="CQ122" s="1049"/>
      <c r="CR122" s="1049"/>
      <c r="CS122" s="1049"/>
      <c r="CT122" s="1049"/>
      <c r="CU122" s="1049"/>
      <c r="CV122" s="1049"/>
      <c r="CW122" s="1049"/>
      <c r="CX122" s="1049"/>
      <c r="CY122" s="1049"/>
      <c r="CZ122" s="1049"/>
      <c r="DA122" s="1049"/>
      <c r="DB122" s="1049"/>
      <c r="DC122" s="1049"/>
      <c r="DD122" s="1049"/>
      <c r="DE122" s="1049"/>
      <c r="DF122" s="1050"/>
      <c r="DG122" s="954">
        <v>1668379</v>
      </c>
      <c r="DH122" s="955"/>
      <c r="DI122" s="955"/>
      <c r="DJ122" s="955"/>
      <c r="DK122" s="955"/>
      <c r="DL122" s="955">
        <v>1763851</v>
      </c>
      <c r="DM122" s="955"/>
      <c r="DN122" s="955"/>
      <c r="DO122" s="955"/>
      <c r="DP122" s="955"/>
      <c r="DQ122" s="955">
        <v>1561646</v>
      </c>
      <c r="DR122" s="955"/>
      <c r="DS122" s="955"/>
      <c r="DT122" s="955"/>
      <c r="DU122" s="955"/>
      <c r="DV122" s="956">
        <v>9.6</v>
      </c>
      <c r="DW122" s="956"/>
      <c r="DX122" s="956"/>
      <c r="DY122" s="956"/>
      <c r="DZ122" s="957"/>
    </row>
    <row r="123" spans="1:130" s="226" customFormat="1" ht="26.25" customHeight="1" x14ac:dyDescent="0.15">
      <c r="A123" s="1086"/>
      <c r="B123" s="978"/>
      <c r="C123" s="951" t="s">
        <v>471</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v>34074</v>
      </c>
      <c r="AB123" s="988"/>
      <c r="AC123" s="988"/>
      <c r="AD123" s="988"/>
      <c r="AE123" s="989"/>
      <c r="AF123" s="990">
        <v>33948</v>
      </c>
      <c r="AG123" s="988"/>
      <c r="AH123" s="988"/>
      <c r="AI123" s="988"/>
      <c r="AJ123" s="989"/>
      <c r="AK123" s="990">
        <v>27152</v>
      </c>
      <c r="AL123" s="988"/>
      <c r="AM123" s="988"/>
      <c r="AN123" s="988"/>
      <c r="AO123" s="989"/>
      <c r="AP123" s="991">
        <v>0.2</v>
      </c>
      <c r="AQ123" s="992"/>
      <c r="AR123" s="992"/>
      <c r="AS123" s="992"/>
      <c r="AT123" s="993"/>
      <c r="AU123" s="1026"/>
      <c r="AV123" s="1027"/>
      <c r="AW123" s="1027"/>
      <c r="AX123" s="1027"/>
      <c r="AY123" s="1027"/>
      <c r="AZ123" s="247" t="s">
        <v>193</v>
      </c>
      <c r="BA123" s="247"/>
      <c r="BB123" s="247"/>
      <c r="BC123" s="247"/>
      <c r="BD123" s="247"/>
      <c r="BE123" s="247"/>
      <c r="BF123" s="247"/>
      <c r="BG123" s="247"/>
      <c r="BH123" s="247"/>
      <c r="BI123" s="247"/>
      <c r="BJ123" s="247"/>
      <c r="BK123" s="247"/>
      <c r="BL123" s="247"/>
      <c r="BM123" s="247"/>
      <c r="BN123" s="247"/>
      <c r="BO123" s="1006" t="s">
        <v>486</v>
      </c>
      <c r="BP123" s="1034"/>
      <c r="BQ123" s="1092">
        <v>71608748</v>
      </c>
      <c r="BR123" s="1093"/>
      <c r="BS123" s="1093"/>
      <c r="BT123" s="1093"/>
      <c r="BU123" s="1093"/>
      <c r="BV123" s="1093">
        <v>68987486</v>
      </c>
      <c r="BW123" s="1093"/>
      <c r="BX123" s="1093"/>
      <c r="BY123" s="1093"/>
      <c r="BZ123" s="1093"/>
      <c r="CA123" s="1093">
        <v>67221728</v>
      </c>
      <c r="CB123" s="1093"/>
      <c r="CC123" s="1093"/>
      <c r="CD123" s="1093"/>
      <c r="CE123" s="1093"/>
      <c r="CF123" s="1030"/>
      <c r="CG123" s="1031"/>
      <c r="CH123" s="1031"/>
      <c r="CI123" s="1031"/>
      <c r="CJ123" s="1032"/>
      <c r="CK123" s="1038"/>
      <c r="CL123" s="1039"/>
      <c r="CM123" s="1039"/>
      <c r="CN123" s="1039"/>
      <c r="CO123" s="1040"/>
      <c r="CP123" s="1048" t="s">
        <v>487</v>
      </c>
      <c r="CQ123" s="1049"/>
      <c r="CR123" s="1049"/>
      <c r="CS123" s="1049"/>
      <c r="CT123" s="1049"/>
      <c r="CU123" s="1049"/>
      <c r="CV123" s="1049"/>
      <c r="CW123" s="1049"/>
      <c r="CX123" s="1049"/>
      <c r="CY123" s="1049"/>
      <c r="CZ123" s="1049"/>
      <c r="DA123" s="1049"/>
      <c r="DB123" s="1049"/>
      <c r="DC123" s="1049"/>
      <c r="DD123" s="1049"/>
      <c r="DE123" s="1049"/>
      <c r="DF123" s="1050"/>
      <c r="DG123" s="987">
        <v>65107</v>
      </c>
      <c r="DH123" s="988"/>
      <c r="DI123" s="988"/>
      <c r="DJ123" s="988"/>
      <c r="DK123" s="989"/>
      <c r="DL123" s="990">
        <v>56997</v>
      </c>
      <c r="DM123" s="988"/>
      <c r="DN123" s="988"/>
      <c r="DO123" s="988"/>
      <c r="DP123" s="989"/>
      <c r="DQ123" s="990">
        <v>50933</v>
      </c>
      <c r="DR123" s="988"/>
      <c r="DS123" s="988"/>
      <c r="DT123" s="988"/>
      <c r="DU123" s="989"/>
      <c r="DV123" s="991">
        <v>0.3</v>
      </c>
      <c r="DW123" s="992"/>
      <c r="DX123" s="992"/>
      <c r="DY123" s="992"/>
      <c r="DZ123" s="993"/>
    </row>
    <row r="124" spans="1:130" s="226" customFormat="1" ht="26.25" customHeight="1" thickBot="1" x14ac:dyDescent="0.2">
      <c r="A124" s="1086"/>
      <c r="B124" s="978"/>
      <c r="C124" s="951" t="s">
        <v>474</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402</v>
      </c>
      <c r="AB124" s="988"/>
      <c r="AC124" s="988"/>
      <c r="AD124" s="988"/>
      <c r="AE124" s="989"/>
      <c r="AF124" s="990" t="s">
        <v>451</v>
      </c>
      <c r="AG124" s="988"/>
      <c r="AH124" s="988"/>
      <c r="AI124" s="988"/>
      <c r="AJ124" s="989"/>
      <c r="AK124" s="990" t="s">
        <v>451</v>
      </c>
      <c r="AL124" s="988"/>
      <c r="AM124" s="988"/>
      <c r="AN124" s="988"/>
      <c r="AO124" s="989"/>
      <c r="AP124" s="991" t="s">
        <v>451</v>
      </c>
      <c r="AQ124" s="992"/>
      <c r="AR124" s="992"/>
      <c r="AS124" s="992"/>
      <c r="AT124" s="993"/>
      <c r="AU124" s="1088" t="s">
        <v>488</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t="s">
        <v>131</v>
      </c>
      <c r="BR124" s="1056"/>
      <c r="BS124" s="1056"/>
      <c r="BT124" s="1056"/>
      <c r="BU124" s="1056"/>
      <c r="BV124" s="1056" t="s">
        <v>131</v>
      </c>
      <c r="BW124" s="1056"/>
      <c r="BX124" s="1056"/>
      <c r="BY124" s="1056"/>
      <c r="BZ124" s="1056"/>
      <c r="CA124" s="1056" t="s">
        <v>452</v>
      </c>
      <c r="CB124" s="1056"/>
      <c r="CC124" s="1056"/>
      <c r="CD124" s="1056"/>
      <c r="CE124" s="1056"/>
      <c r="CF124" s="1057"/>
      <c r="CG124" s="1058"/>
      <c r="CH124" s="1058"/>
      <c r="CI124" s="1058"/>
      <c r="CJ124" s="1059"/>
      <c r="CK124" s="1041"/>
      <c r="CL124" s="1041"/>
      <c r="CM124" s="1041"/>
      <c r="CN124" s="1041"/>
      <c r="CO124" s="1042"/>
      <c r="CP124" s="1048" t="s">
        <v>489</v>
      </c>
      <c r="CQ124" s="1049"/>
      <c r="CR124" s="1049"/>
      <c r="CS124" s="1049"/>
      <c r="CT124" s="1049"/>
      <c r="CU124" s="1049"/>
      <c r="CV124" s="1049"/>
      <c r="CW124" s="1049"/>
      <c r="CX124" s="1049"/>
      <c r="CY124" s="1049"/>
      <c r="CZ124" s="1049"/>
      <c r="DA124" s="1049"/>
      <c r="DB124" s="1049"/>
      <c r="DC124" s="1049"/>
      <c r="DD124" s="1049"/>
      <c r="DE124" s="1049"/>
      <c r="DF124" s="1050"/>
      <c r="DG124" s="1033">
        <v>109667</v>
      </c>
      <c r="DH124" s="1015"/>
      <c r="DI124" s="1015"/>
      <c r="DJ124" s="1015"/>
      <c r="DK124" s="1016"/>
      <c r="DL124" s="1014">
        <v>41036</v>
      </c>
      <c r="DM124" s="1015"/>
      <c r="DN124" s="1015"/>
      <c r="DO124" s="1015"/>
      <c r="DP124" s="1016"/>
      <c r="DQ124" s="1014">
        <v>30241</v>
      </c>
      <c r="DR124" s="1015"/>
      <c r="DS124" s="1015"/>
      <c r="DT124" s="1015"/>
      <c r="DU124" s="1016"/>
      <c r="DV124" s="1017">
        <v>0.2</v>
      </c>
      <c r="DW124" s="1018"/>
      <c r="DX124" s="1018"/>
      <c r="DY124" s="1018"/>
      <c r="DZ124" s="1019"/>
    </row>
    <row r="125" spans="1:130" s="226" customFormat="1" ht="26.25" customHeight="1" x14ac:dyDescent="0.15">
      <c r="A125" s="1086"/>
      <c r="B125" s="978"/>
      <c r="C125" s="951" t="s">
        <v>476</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131</v>
      </c>
      <c r="AB125" s="988"/>
      <c r="AC125" s="988"/>
      <c r="AD125" s="988"/>
      <c r="AE125" s="989"/>
      <c r="AF125" s="990" t="s">
        <v>452</v>
      </c>
      <c r="AG125" s="988"/>
      <c r="AH125" s="988"/>
      <c r="AI125" s="988"/>
      <c r="AJ125" s="989"/>
      <c r="AK125" s="990" t="s">
        <v>451</v>
      </c>
      <c r="AL125" s="988"/>
      <c r="AM125" s="988"/>
      <c r="AN125" s="988"/>
      <c r="AO125" s="989"/>
      <c r="AP125" s="991" t="s">
        <v>131</v>
      </c>
      <c r="AQ125" s="992"/>
      <c r="AR125" s="992"/>
      <c r="AS125" s="992"/>
      <c r="AT125" s="993"/>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1" t="s">
        <v>490</v>
      </c>
      <c r="CL125" s="1036"/>
      <c r="CM125" s="1036"/>
      <c r="CN125" s="1036"/>
      <c r="CO125" s="1037"/>
      <c r="CP125" s="958" t="s">
        <v>491</v>
      </c>
      <c r="CQ125" s="926"/>
      <c r="CR125" s="926"/>
      <c r="CS125" s="926"/>
      <c r="CT125" s="926"/>
      <c r="CU125" s="926"/>
      <c r="CV125" s="926"/>
      <c r="CW125" s="926"/>
      <c r="CX125" s="926"/>
      <c r="CY125" s="926"/>
      <c r="CZ125" s="926"/>
      <c r="DA125" s="926"/>
      <c r="DB125" s="926"/>
      <c r="DC125" s="926"/>
      <c r="DD125" s="926"/>
      <c r="DE125" s="926"/>
      <c r="DF125" s="927"/>
      <c r="DG125" s="959" t="s">
        <v>451</v>
      </c>
      <c r="DH125" s="960"/>
      <c r="DI125" s="960"/>
      <c r="DJ125" s="960"/>
      <c r="DK125" s="960"/>
      <c r="DL125" s="960" t="s">
        <v>451</v>
      </c>
      <c r="DM125" s="960"/>
      <c r="DN125" s="960"/>
      <c r="DO125" s="960"/>
      <c r="DP125" s="960"/>
      <c r="DQ125" s="960" t="s">
        <v>451</v>
      </c>
      <c r="DR125" s="960"/>
      <c r="DS125" s="960"/>
      <c r="DT125" s="960"/>
      <c r="DU125" s="960"/>
      <c r="DV125" s="961" t="s">
        <v>131</v>
      </c>
      <c r="DW125" s="961"/>
      <c r="DX125" s="961"/>
      <c r="DY125" s="961"/>
      <c r="DZ125" s="962"/>
    </row>
    <row r="126" spans="1:130" s="226" customFormat="1" ht="26.25" customHeight="1" thickBot="1" x14ac:dyDescent="0.2">
      <c r="A126" s="1086"/>
      <c r="B126" s="978"/>
      <c r="C126" s="951" t="s">
        <v>478</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t="s">
        <v>451</v>
      </c>
      <c r="AB126" s="988"/>
      <c r="AC126" s="988"/>
      <c r="AD126" s="988"/>
      <c r="AE126" s="989"/>
      <c r="AF126" s="990" t="s">
        <v>451</v>
      </c>
      <c r="AG126" s="988"/>
      <c r="AH126" s="988"/>
      <c r="AI126" s="988"/>
      <c r="AJ126" s="989"/>
      <c r="AK126" s="990" t="s">
        <v>451</v>
      </c>
      <c r="AL126" s="988"/>
      <c r="AM126" s="988"/>
      <c r="AN126" s="988"/>
      <c r="AO126" s="989"/>
      <c r="AP126" s="991" t="s">
        <v>131</v>
      </c>
      <c r="AQ126" s="992"/>
      <c r="AR126" s="992"/>
      <c r="AS126" s="992"/>
      <c r="AT126" s="993"/>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2"/>
      <c r="CL126" s="1039"/>
      <c r="CM126" s="1039"/>
      <c r="CN126" s="1039"/>
      <c r="CO126" s="1040"/>
      <c r="CP126" s="951" t="s">
        <v>492</v>
      </c>
      <c r="CQ126" s="952"/>
      <c r="CR126" s="952"/>
      <c r="CS126" s="952"/>
      <c r="CT126" s="952"/>
      <c r="CU126" s="952"/>
      <c r="CV126" s="952"/>
      <c r="CW126" s="952"/>
      <c r="CX126" s="952"/>
      <c r="CY126" s="952"/>
      <c r="CZ126" s="952"/>
      <c r="DA126" s="952"/>
      <c r="DB126" s="952"/>
      <c r="DC126" s="952"/>
      <c r="DD126" s="952"/>
      <c r="DE126" s="952"/>
      <c r="DF126" s="953"/>
      <c r="DG126" s="954" t="s">
        <v>451</v>
      </c>
      <c r="DH126" s="955"/>
      <c r="DI126" s="955"/>
      <c r="DJ126" s="955"/>
      <c r="DK126" s="955"/>
      <c r="DL126" s="955" t="s">
        <v>451</v>
      </c>
      <c r="DM126" s="955"/>
      <c r="DN126" s="955"/>
      <c r="DO126" s="955"/>
      <c r="DP126" s="955"/>
      <c r="DQ126" s="955" t="s">
        <v>131</v>
      </c>
      <c r="DR126" s="955"/>
      <c r="DS126" s="955"/>
      <c r="DT126" s="955"/>
      <c r="DU126" s="955"/>
      <c r="DV126" s="956" t="s">
        <v>452</v>
      </c>
      <c r="DW126" s="956"/>
      <c r="DX126" s="956"/>
      <c r="DY126" s="956"/>
      <c r="DZ126" s="957"/>
    </row>
    <row r="127" spans="1:130" s="226" customFormat="1" ht="26.25" customHeight="1" x14ac:dyDescent="0.15">
      <c r="A127" s="1087"/>
      <c r="B127" s="980"/>
      <c r="C127" s="1002" t="s">
        <v>493</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v>4893</v>
      </c>
      <c r="AB127" s="988"/>
      <c r="AC127" s="988"/>
      <c r="AD127" s="988"/>
      <c r="AE127" s="989"/>
      <c r="AF127" s="990">
        <v>4407</v>
      </c>
      <c r="AG127" s="988"/>
      <c r="AH127" s="988"/>
      <c r="AI127" s="988"/>
      <c r="AJ127" s="989"/>
      <c r="AK127" s="990">
        <v>3920</v>
      </c>
      <c r="AL127" s="988"/>
      <c r="AM127" s="988"/>
      <c r="AN127" s="988"/>
      <c r="AO127" s="989"/>
      <c r="AP127" s="991">
        <v>0</v>
      </c>
      <c r="AQ127" s="992"/>
      <c r="AR127" s="992"/>
      <c r="AS127" s="992"/>
      <c r="AT127" s="993"/>
      <c r="AU127" s="228"/>
      <c r="AV127" s="228"/>
      <c r="AW127" s="228"/>
      <c r="AX127" s="1060" t="s">
        <v>494</v>
      </c>
      <c r="AY127" s="1061"/>
      <c r="AZ127" s="1061"/>
      <c r="BA127" s="1061"/>
      <c r="BB127" s="1061"/>
      <c r="BC127" s="1061"/>
      <c r="BD127" s="1061"/>
      <c r="BE127" s="1062"/>
      <c r="BF127" s="1063" t="s">
        <v>495</v>
      </c>
      <c r="BG127" s="1061"/>
      <c r="BH127" s="1061"/>
      <c r="BI127" s="1061"/>
      <c r="BJ127" s="1061"/>
      <c r="BK127" s="1061"/>
      <c r="BL127" s="1062"/>
      <c r="BM127" s="1063" t="s">
        <v>496</v>
      </c>
      <c r="BN127" s="1061"/>
      <c r="BO127" s="1061"/>
      <c r="BP127" s="1061"/>
      <c r="BQ127" s="1061"/>
      <c r="BR127" s="1061"/>
      <c r="BS127" s="1062"/>
      <c r="BT127" s="1063" t="s">
        <v>497</v>
      </c>
      <c r="BU127" s="1061"/>
      <c r="BV127" s="1061"/>
      <c r="BW127" s="1061"/>
      <c r="BX127" s="1061"/>
      <c r="BY127" s="1061"/>
      <c r="BZ127" s="1084"/>
      <c r="CA127" s="228"/>
      <c r="CB127" s="228"/>
      <c r="CC127" s="228"/>
      <c r="CD127" s="251"/>
      <c r="CE127" s="251"/>
      <c r="CF127" s="251"/>
      <c r="CG127" s="228"/>
      <c r="CH127" s="228"/>
      <c r="CI127" s="228"/>
      <c r="CJ127" s="250"/>
      <c r="CK127" s="1052"/>
      <c r="CL127" s="1039"/>
      <c r="CM127" s="1039"/>
      <c r="CN127" s="1039"/>
      <c r="CO127" s="1040"/>
      <c r="CP127" s="951" t="s">
        <v>498</v>
      </c>
      <c r="CQ127" s="952"/>
      <c r="CR127" s="952"/>
      <c r="CS127" s="952"/>
      <c r="CT127" s="952"/>
      <c r="CU127" s="952"/>
      <c r="CV127" s="952"/>
      <c r="CW127" s="952"/>
      <c r="CX127" s="952"/>
      <c r="CY127" s="952"/>
      <c r="CZ127" s="952"/>
      <c r="DA127" s="952"/>
      <c r="DB127" s="952"/>
      <c r="DC127" s="952"/>
      <c r="DD127" s="952"/>
      <c r="DE127" s="952"/>
      <c r="DF127" s="953"/>
      <c r="DG127" s="954" t="s">
        <v>452</v>
      </c>
      <c r="DH127" s="955"/>
      <c r="DI127" s="955"/>
      <c r="DJ127" s="955"/>
      <c r="DK127" s="955"/>
      <c r="DL127" s="955" t="s">
        <v>451</v>
      </c>
      <c r="DM127" s="955"/>
      <c r="DN127" s="955"/>
      <c r="DO127" s="955"/>
      <c r="DP127" s="955"/>
      <c r="DQ127" s="955" t="s">
        <v>451</v>
      </c>
      <c r="DR127" s="955"/>
      <c r="DS127" s="955"/>
      <c r="DT127" s="955"/>
      <c r="DU127" s="955"/>
      <c r="DV127" s="956" t="s">
        <v>451</v>
      </c>
      <c r="DW127" s="956"/>
      <c r="DX127" s="956"/>
      <c r="DY127" s="956"/>
      <c r="DZ127" s="957"/>
    </row>
    <row r="128" spans="1:130" s="226" customFormat="1" ht="26.25" customHeight="1" thickBot="1" x14ac:dyDescent="0.2">
      <c r="A128" s="1070" t="s">
        <v>499</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500</v>
      </c>
      <c r="X128" s="1072"/>
      <c r="Y128" s="1072"/>
      <c r="Z128" s="1073"/>
      <c r="AA128" s="1074">
        <v>195907</v>
      </c>
      <c r="AB128" s="1075"/>
      <c r="AC128" s="1075"/>
      <c r="AD128" s="1075"/>
      <c r="AE128" s="1076"/>
      <c r="AF128" s="1077">
        <v>142892</v>
      </c>
      <c r="AG128" s="1075"/>
      <c r="AH128" s="1075"/>
      <c r="AI128" s="1075"/>
      <c r="AJ128" s="1076"/>
      <c r="AK128" s="1077">
        <v>139640</v>
      </c>
      <c r="AL128" s="1075"/>
      <c r="AM128" s="1075"/>
      <c r="AN128" s="1075"/>
      <c r="AO128" s="1076"/>
      <c r="AP128" s="1078"/>
      <c r="AQ128" s="1079"/>
      <c r="AR128" s="1079"/>
      <c r="AS128" s="1079"/>
      <c r="AT128" s="1080"/>
      <c r="AU128" s="228"/>
      <c r="AV128" s="228"/>
      <c r="AW128" s="228"/>
      <c r="AX128" s="925" t="s">
        <v>501</v>
      </c>
      <c r="AY128" s="926"/>
      <c r="AZ128" s="926"/>
      <c r="BA128" s="926"/>
      <c r="BB128" s="926"/>
      <c r="BC128" s="926"/>
      <c r="BD128" s="926"/>
      <c r="BE128" s="927"/>
      <c r="BF128" s="1081" t="s">
        <v>131</v>
      </c>
      <c r="BG128" s="1082"/>
      <c r="BH128" s="1082"/>
      <c r="BI128" s="1082"/>
      <c r="BJ128" s="1082"/>
      <c r="BK128" s="1082"/>
      <c r="BL128" s="1083"/>
      <c r="BM128" s="1081">
        <v>12.28</v>
      </c>
      <c r="BN128" s="1082"/>
      <c r="BO128" s="1082"/>
      <c r="BP128" s="1082"/>
      <c r="BQ128" s="1082"/>
      <c r="BR128" s="1082"/>
      <c r="BS128" s="1083"/>
      <c r="BT128" s="1081">
        <v>20</v>
      </c>
      <c r="BU128" s="1082"/>
      <c r="BV128" s="1082"/>
      <c r="BW128" s="1082"/>
      <c r="BX128" s="1082"/>
      <c r="BY128" s="1082"/>
      <c r="BZ128" s="1105"/>
      <c r="CA128" s="251"/>
      <c r="CB128" s="251"/>
      <c r="CC128" s="251"/>
      <c r="CD128" s="251"/>
      <c r="CE128" s="251"/>
      <c r="CF128" s="251"/>
      <c r="CG128" s="228"/>
      <c r="CH128" s="228"/>
      <c r="CI128" s="228"/>
      <c r="CJ128" s="250"/>
      <c r="CK128" s="1053"/>
      <c r="CL128" s="1054"/>
      <c r="CM128" s="1054"/>
      <c r="CN128" s="1054"/>
      <c r="CO128" s="1055"/>
      <c r="CP128" s="1064" t="s">
        <v>502</v>
      </c>
      <c r="CQ128" s="755"/>
      <c r="CR128" s="755"/>
      <c r="CS128" s="755"/>
      <c r="CT128" s="755"/>
      <c r="CU128" s="755"/>
      <c r="CV128" s="755"/>
      <c r="CW128" s="755"/>
      <c r="CX128" s="755"/>
      <c r="CY128" s="755"/>
      <c r="CZ128" s="755"/>
      <c r="DA128" s="755"/>
      <c r="DB128" s="755"/>
      <c r="DC128" s="755"/>
      <c r="DD128" s="755"/>
      <c r="DE128" s="755"/>
      <c r="DF128" s="1065"/>
      <c r="DG128" s="1066" t="s">
        <v>402</v>
      </c>
      <c r="DH128" s="1067"/>
      <c r="DI128" s="1067"/>
      <c r="DJ128" s="1067"/>
      <c r="DK128" s="1067"/>
      <c r="DL128" s="1067" t="s">
        <v>451</v>
      </c>
      <c r="DM128" s="1067"/>
      <c r="DN128" s="1067"/>
      <c r="DO128" s="1067"/>
      <c r="DP128" s="1067"/>
      <c r="DQ128" s="1067" t="s">
        <v>402</v>
      </c>
      <c r="DR128" s="1067"/>
      <c r="DS128" s="1067"/>
      <c r="DT128" s="1067"/>
      <c r="DU128" s="1067"/>
      <c r="DV128" s="1068" t="s">
        <v>451</v>
      </c>
      <c r="DW128" s="1068"/>
      <c r="DX128" s="1068"/>
      <c r="DY128" s="1068"/>
      <c r="DZ128" s="1069"/>
    </row>
    <row r="129" spans="1:131" s="226" customFormat="1" ht="26.25" customHeight="1" x14ac:dyDescent="0.15">
      <c r="A129" s="963" t="s">
        <v>107</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503</v>
      </c>
      <c r="X129" s="1100"/>
      <c r="Y129" s="1100"/>
      <c r="Z129" s="1101"/>
      <c r="AA129" s="987">
        <v>21129785</v>
      </c>
      <c r="AB129" s="988"/>
      <c r="AC129" s="988"/>
      <c r="AD129" s="988"/>
      <c r="AE129" s="989"/>
      <c r="AF129" s="990">
        <v>21742567</v>
      </c>
      <c r="AG129" s="988"/>
      <c r="AH129" s="988"/>
      <c r="AI129" s="988"/>
      <c r="AJ129" s="989"/>
      <c r="AK129" s="990">
        <v>22305160</v>
      </c>
      <c r="AL129" s="988"/>
      <c r="AM129" s="988"/>
      <c r="AN129" s="988"/>
      <c r="AO129" s="989"/>
      <c r="AP129" s="1102"/>
      <c r="AQ129" s="1103"/>
      <c r="AR129" s="1103"/>
      <c r="AS129" s="1103"/>
      <c r="AT129" s="1104"/>
      <c r="AU129" s="229"/>
      <c r="AV129" s="229"/>
      <c r="AW129" s="229"/>
      <c r="AX129" s="1094" t="s">
        <v>504</v>
      </c>
      <c r="AY129" s="952"/>
      <c r="AZ129" s="952"/>
      <c r="BA129" s="952"/>
      <c r="BB129" s="952"/>
      <c r="BC129" s="952"/>
      <c r="BD129" s="952"/>
      <c r="BE129" s="953"/>
      <c r="BF129" s="1095" t="s">
        <v>451</v>
      </c>
      <c r="BG129" s="1096"/>
      <c r="BH129" s="1096"/>
      <c r="BI129" s="1096"/>
      <c r="BJ129" s="1096"/>
      <c r="BK129" s="1096"/>
      <c r="BL129" s="1097"/>
      <c r="BM129" s="1095">
        <v>17.28</v>
      </c>
      <c r="BN129" s="1096"/>
      <c r="BO129" s="1096"/>
      <c r="BP129" s="1096"/>
      <c r="BQ129" s="1096"/>
      <c r="BR129" s="1096"/>
      <c r="BS129" s="1097"/>
      <c r="BT129" s="1095">
        <v>30</v>
      </c>
      <c r="BU129" s="1096"/>
      <c r="BV129" s="1096"/>
      <c r="BW129" s="1096"/>
      <c r="BX129" s="1096"/>
      <c r="BY129" s="1096"/>
      <c r="BZ129" s="109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3" t="s">
        <v>505</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506</v>
      </c>
      <c r="X130" s="1100"/>
      <c r="Y130" s="1100"/>
      <c r="Z130" s="1101"/>
      <c r="AA130" s="987">
        <v>5958937</v>
      </c>
      <c r="AB130" s="988"/>
      <c r="AC130" s="988"/>
      <c r="AD130" s="988"/>
      <c r="AE130" s="989"/>
      <c r="AF130" s="990">
        <v>5983482</v>
      </c>
      <c r="AG130" s="988"/>
      <c r="AH130" s="988"/>
      <c r="AI130" s="988"/>
      <c r="AJ130" s="989"/>
      <c r="AK130" s="990">
        <v>5987128</v>
      </c>
      <c r="AL130" s="988"/>
      <c r="AM130" s="988"/>
      <c r="AN130" s="988"/>
      <c r="AO130" s="989"/>
      <c r="AP130" s="1102"/>
      <c r="AQ130" s="1103"/>
      <c r="AR130" s="1103"/>
      <c r="AS130" s="1103"/>
      <c r="AT130" s="1104"/>
      <c r="AU130" s="229"/>
      <c r="AV130" s="229"/>
      <c r="AW130" s="229"/>
      <c r="AX130" s="1094" t="s">
        <v>507</v>
      </c>
      <c r="AY130" s="952"/>
      <c r="AZ130" s="952"/>
      <c r="BA130" s="952"/>
      <c r="BB130" s="952"/>
      <c r="BC130" s="952"/>
      <c r="BD130" s="952"/>
      <c r="BE130" s="953"/>
      <c r="BF130" s="1130">
        <v>5.4</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508</v>
      </c>
      <c r="X131" s="1137"/>
      <c r="Y131" s="1137"/>
      <c r="Z131" s="1138"/>
      <c r="AA131" s="1033">
        <v>15170848</v>
      </c>
      <c r="AB131" s="1015"/>
      <c r="AC131" s="1015"/>
      <c r="AD131" s="1015"/>
      <c r="AE131" s="1016"/>
      <c r="AF131" s="1014">
        <v>15759085</v>
      </c>
      <c r="AG131" s="1015"/>
      <c r="AH131" s="1015"/>
      <c r="AI131" s="1015"/>
      <c r="AJ131" s="1016"/>
      <c r="AK131" s="1014">
        <v>16318032</v>
      </c>
      <c r="AL131" s="1015"/>
      <c r="AM131" s="1015"/>
      <c r="AN131" s="1015"/>
      <c r="AO131" s="1016"/>
      <c r="AP131" s="1139"/>
      <c r="AQ131" s="1140"/>
      <c r="AR131" s="1140"/>
      <c r="AS131" s="1140"/>
      <c r="AT131" s="1141"/>
      <c r="AU131" s="229"/>
      <c r="AV131" s="229"/>
      <c r="AW131" s="229"/>
      <c r="AX131" s="1112" t="s">
        <v>509</v>
      </c>
      <c r="AY131" s="755"/>
      <c r="AZ131" s="755"/>
      <c r="BA131" s="755"/>
      <c r="BB131" s="755"/>
      <c r="BC131" s="755"/>
      <c r="BD131" s="755"/>
      <c r="BE131" s="1065"/>
      <c r="BF131" s="1113" t="s">
        <v>402</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9" t="s">
        <v>510</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511</v>
      </c>
      <c r="W132" s="1123"/>
      <c r="X132" s="1123"/>
      <c r="Y132" s="1123"/>
      <c r="Z132" s="1124"/>
      <c r="AA132" s="1125">
        <v>4.8918689320000004</v>
      </c>
      <c r="AB132" s="1126"/>
      <c r="AC132" s="1126"/>
      <c r="AD132" s="1126"/>
      <c r="AE132" s="1127"/>
      <c r="AF132" s="1128">
        <v>5.4715422880000002</v>
      </c>
      <c r="AG132" s="1126"/>
      <c r="AH132" s="1126"/>
      <c r="AI132" s="1126"/>
      <c r="AJ132" s="1127"/>
      <c r="AK132" s="1128">
        <v>5.9144999839999999</v>
      </c>
      <c r="AL132" s="1126"/>
      <c r="AM132" s="1126"/>
      <c r="AN132" s="1126"/>
      <c r="AO132" s="1127"/>
      <c r="AP132" s="1030"/>
      <c r="AQ132" s="1031"/>
      <c r="AR132" s="1031"/>
      <c r="AS132" s="1031"/>
      <c r="AT132" s="112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512</v>
      </c>
      <c r="W133" s="1106"/>
      <c r="X133" s="1106"/>
      <c r="Y133" s="1106"/>
      <c r="Z133" s="1107"/>
      <c r="AA133" s="1108">
        <v>4.3</v>
      </c>
      <c r="AB133" s="1109"/>
      <c r="AC133" s="1109"/>
      <c r="AD133" s="1109"/>
      <c r="AE133" s="1110"/>
      <c r="AF133" s="1108">
        <v>4.8</v>
      </c>
      <c r="AG133" s="1109"/>
      <c r="AH133" s="1109"/>
      <c r="AI133" s="1109"/>
      <c r="AJ133" s="1110"/>
      <c r="AK133" s="1108">
        <v>5.4</v>
      </c>
      <c r="AL133" s="1109"/>
      <c r="AM133" s="1109"/>
      <c r="AN133" s="1109"/>
      <c r="AO133" s="1110"/>
      <c r="AP133" s="1057"/>
      <c r="AQ133" s="1058"/>
      <c r="AR133" s="1058"/>
      <c r="AS133" s="1058"/>
      <c r="AT133" s="1111"/>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k6c1hgrAN39N+wpmNSEoaSug5VmP+xm8cbdusIq6yv1gKfH6g3shkgk/kMfyml6XH/YzXzMAUztf8sg0ShxzvA==" saltValue="3M2RPIGoLsyxGl1Hjod6E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513</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Jb0JQdxax8Nxh8LuHpWLuUiYz6U+23hke56ELTXCD7B94hPRU4RuOMmTLHG/NXgE7DX1kZvKS/zRo7M2nOxwDQ==" saltValue="mQJi7voFHxAeEelc7m5H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dJ+Sg5XUii0RnnF/d0OBIqFqv47BWs5Z2YPNVcX8O+4BNYTEqgzu9zFys5jMz+Czj3qSeGYjS9eb9nvyqvHhQ==" saltValue="4k4TbGr+Cq/4as0BckHSk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515</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3" t="s">
        <v>516</v>
      </c>
      <c r="AP7" s="268"/>
      <c r="AQ7" s="269" t="s">
        <v>517</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4"/>
      <c r="AP8" s="274" t="s">
        <v>518</v>
      </c>
      <c r="AQ8" s="275" t="s">
        <v>519</v>
      </c>
      <c r="AR8" s="276" t="s">
        <v>520</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5" t="s">
        <v>521</v>
      </c>
      <c r="AL9" s="1146"/>
      <c r="AM9" s="1146"/>
      <c r="AN9" s="1147"/>
      <c r="AO9" s="277">
        <v>4778823</v>
      </c>
      <c r="AP9" s="277">
        <v>98281</v>
      </c>
      <c r="AQ9" s="278">
        <v>87308</v>
      </c>
      <c r="AR9" s="279">
        <v>12.6</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5" t="s">
        <v>522</v>
      </c>
      <c r="AL10" s="1146"/>
      <c r="AM10" s="1146"/>
      <c r="AN10" s="1147"/>
      <c r="AO10" s="280">
        <v>790339</v>
      </c>
      <c r="AP10" s="280">
        <v>16254</v>
      </c>
      <c r="AQ10" s="281">
        <v>7758</v>
      </c>
      <c r="AR10" s="282">
        <v>109.5</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5" t="s">
        <v>523</v>
      </c>
      <c r="AL11" s="1146"/>
      <c r="AM11" s="1146"/>
      <c r="AN11" s="1147"/>
      <c r="AO11" s="280">
        <v>519068</v>
      </c>
      <c r="AP11" s="280">
        <v>10675</v>
      </c>
      <c r="AQ11" s="281">
        <v>2064</v>
      </c>
      <c r="AR11" s="282">
        <v>417.2</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5" t="s">
        <v>524</v>
      </c>
      <c r="AL12" s="1146"/>
      <c r="AM12" s="1146"/>
      <c r="AN12" s="1147"/>
      <c r="AO12" s="280" t="s">
        <v>525</v>
      </c>
      <c r="AP12" s="280" t="s">
        <v>525</v>
      </c>
      <c r="AQ12" s="281">
        <v>9</v>
      </c>
      <c r="AR12" s="282" t="s">
        <v>525</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5" t="s">
        <v>526</v>
      </c>
      <c r="AL13" s="1146"/>
      <c r="AM13" s="1146"/>
      <c r="AN13" s="1147"/>
      <c r="AO13" s="280">
        <v>66190</v>
      </c>
      <c r="AP13" s="280">
        <v>1361</v>
      </c>
      <c r="AQ13" s="281">
        <v>2858</v>
      </c>
      <c r="AR13" s="282">
        <v>-52.4</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5" t="s">
        <v>527</v>
      </c>
      <c r="AL14" s="1146"/>
      <c r="AM14" s="1146"/>
      <c r="AN14" s="1147"/>
      <c r="AO14" s="280">
        <v>38269</v>
      </c>
      <c r="AP14" s="280">
        <v>787</v>
      </c>
      <c r="AQ14" s="281">
        <v>1616</v>
      </c>
      <c r="AR14" s="282">
        <v>-51.3</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8" t="s">
        <v>528</v>
      </c>
      <c r="AL15" s="1149"/>
      <c r="AM15" s="1149"/>
      <c r="AN15" s="1150"/>
      <c r="AO15" s="280">
        <v>-364124</v>
      </c>
      <c r="AP15" s="280">
        <v>-7489</v>
      </c>
      <c r="AQ15" s="281">
        <v>-6164</v>
      </c>
      <c r="AR15" s="282">
        <v>21.5</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8" t="s">
        <v>193</v>
      </c>
      <c r="AL16" s="1149"/>
      <c r="AM16" s="1149"/>
      <c r="AN16" s="1150"/>
      <c r="AO16" s="280">
        <v>5828565</v>
      </c>
      <c r="AP16" s="280">
        <v>119870</v>
      </c>
      <c r="AQ16" s="281">
        <v>95448</v>
      </c>
      <c r="AR16" s="282">
        <v>25.6</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529</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530</v>
      </c>
      <c r="AP20" s="289" t="s">
        <v>531</v>
      </c>
      <c r="AQ20" s="290" t="s">
        <v>532</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1" t="s">
        <v>533</v>
      </c>
      <c r="AL21" s="1152"/>
      <c r="AM21" s="1152"/>
      <c r="AN21" s="1153"/>
      <c r="AO21" s="293">
        <v>10.69</v>
      </c>
      <c r="AP21" s="294">
        <v>8.85</v>
      </c>
      <c r="AQ21" s="295">
        <v>1.84</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1" t="s">
        <v>534</v>
      </c>
      <c r="AL22" s="1152"/>
      <c r="AM22" s="1152"/>
      <c r="AN22" s="1153"/>
      <c r="AO22" s="298">
        <v>96.2</v>
      </c>
      <c r="AP22" s="299">
        <v>97.5</v>
      </c>
      <c r="AQ22" s="300">
        <v>-1.3</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2" t="s">
        <v>535</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63"/>
    </row>
    <row r="27" spans="1:46" x14ac:dyDescent="0.15">
      <c r="A27" s="305"/>
      <c r="AO27" s="258"/>
      <c r="AP27" s="258"/>
      <c r="AQ27" s="258"/>
      <c r="AR27" s="258"/>
      <c r="AS27" s="258"/>
      <c r="AT27" s="258"/>
    </row>
    <row r="28" spans="1:46" ht="17.25" x14ac:dyDescent="0.15">
      <c r="A28" s="259" t="s">
        <v>536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537</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3" t="s">
        <v>516</v>
      </c>
      <c r="AP30" s="268"/>
      <c r="AQ30" s="269" t="s">
        <v>517</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4"/>
      <c r="AP31" s="274" t="s">
        <v>518</v>
      </c>
      <c r="AQ31" s="275" t="s">
        <v>519</v>
      </c>
      <c r="AR31" s="276" t="s">
        <v>520</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9" t="s">
        <v>538</v>
      </c>
      <c r="AL32" s="1160"/>
      <c r="AM32" s="1160"/>
      <c r="AN32" s="1161"/>
      <c r="AO32" s="308">
        <v>5030258</v>
      </c>
      <c r="AP32" s="308">
        <v>103452</v>
      </c>
      <c r="AQ32" s="309">
        <v>54035</v>
      </c>
      <c r="AR32" s="310">
        <v>91.5</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9" t="s">
        <v>539</v>
      </c>
      <c r="AL33" s="1160"/>
      <c r="AM33" s="1160"/>
      <c r="AN33" s="1161"/>
      <c r="AO33" s="308" t="s">
        <v>525</v>
      </c>
      <c r="AP33" s="308" t="s">
        <v>525</v>
      </c>
      <c r="AQ33" s="309" t="s">
        <v>525</v>
      </c>
      <c r="AR33" s="310" t="s">
        <v>525</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9" t="s">
        <v>540</v>
      </c>
      <c r="AL34" s="1160"/>
      <c r="AM34" s="1160"/>
      <c r="AN34" s="1161"/>
      <c r="AO34" s="308" t="s">
        <v>525</v>
      </c>
      <c r="AP34" s="308" t="s">
        <v>525</v>
      </c>
      <c r="AQ34" s="309">
        <v>20</v>
      </c>
      <c r="AR34" s="310" t="s">
        <v>525</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9" t="s">
        <v>541</v>
      </c>
      <c r="AL35" s="1160"/>
      <c r="AM35" s="1160"/>
      <c r="AN35" s="1161"/>
      <c r="AO35" s="308">
        <v>1905557</v>
      </c>
      <c r="AP35" s="308">
        <v>39190</v>
      </c>
      <c r="AQ35" s="309">
        <v>18791</v>
      </c>
      <c r="AR35" s="310">
        <v>108.6</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9" t="s">
        <v>542</v>
      </c>
      <c r="AL36" s="1160"/>
      <c r="AM36" s="1160"/>
      <c r="AN36" s="1161"/>
      <c r="AO36" s="308">
        <v>125011</v>
      </c>
      <c r="AP36" s="308">
        <v>2571</v>
      </c>
      <c r="AQ36" s="309">
        <v>2664</v>
      </c>
      <c r="AR36" s="310">
        <v>-3.5</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9" t="s">
        <v>543</v>
      </c>
      <c r="AL37" s="1160"/>
      <c r="AM37" s="1160"/>
      <c r="AN37" s="1161"/>
      <c r="AO37" s="308">
        <v>31072</v>
      </c>
      <c r="AP37" s="308">
        <v>639</v>
      </c>
      <c r="AQ37" s="309">
        <v>620</v>
      </c>
      <c r="AR37" s="310">
        <v>3.1</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2" t="s">
        <v>544</v>
      </c>
      <c r="AL38" s="1163"/>
      <c r="AM38" s="1163"/>
      <c r="AN38" s="1164"/>
      <c r="AO38" s="311" t="s">
        <v>525</v>
      </c>
      <c r="AP38" s="311" t="s">
        <v>525</v>
      </c>
      <c r="AQ38" s="312">
        <v>2</v>
      </c>
      <c r="AR38" s="300" t="s">
        <v>525</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2" t="s">
        <v>545</v>
      </c>
      <c r="AL39" s="1163"/>
      <c r="AM39" s="1163"/>
      <c r="AN39" s="1164"/>
      <c r="AO39" s="308">
        <v>-139640</v>
      </c>
      <c r="AP39" s="308">
        <v>-2872</v>
      </c>
      <c r="AQ39" s="309">
        <v>-4196</v>
      </c>
      <c r="AR39" s="310">
        <v>-31.6</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9" t="s">
        <v>546</v>
      </c>
      <c r="AL40" s="1160"/>
      <c r="AM40" s="1160"/>
      <c r="AN40" s="1161"/>
      <c r="AO40" s="308">
        <v>-5987128</v>
      </c>
      <c r="AP40" s="308">
        <v>-123131</v>
      </c>
      <c r="AQ40" s="309">
        <v>-50476</v>
      </c>
      <c r="AR40" s="310">
        <v>143.9</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5" t="s">
        <v>307</v>
      </c>
      <c r="AL41" s="1166"/>
      <c r="AM41" s="1166"/>
      <c r="AN41" s="1167"/>
      <c r="AO41" s="308">
        <v>965130</v>
      </c>
      <c r="AP41" s="308">
        <v>19849</v>
      </c>
      <c r="AQ41" s="309">
        <v>21460</v>
      </c>
      <c r="AR41" s="310">
        <v>-7.5</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547</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549</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4" t="s">
        <v>516</v>
      </c>
      <c r="AN49" s="1156" t="s">
        <v>550</v>
      </c>
      <c r="AO49" s="1157"/>
      <c r="AP49" s="1157"/>
      <c r="AQ49" s="1157"/>
      <c r="AR49" s="1158"/>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5"/>
      <c r="AN50" s="324" t="s">
        <v>551</v>
      </c>
      <c r="AO50" s="325" t="s">
        <v>552</v>
      </c>
      <c r="AP50" s="326" t="s">
        <v>553</v>
      </c>
      <c r="AQ50" s="327" t="s">
        <v>554</v>
      </c>
      <c r="AR50" s="328" t="s">
        <v>555</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556</v>
      </c>
      <c r="AL51" s="321"/>
      <c r="AM51" s="329">
        <v>6094086</v>
      </c>
      <c r="AN51" s="330">
        <v>117617</v>
      </c>
      <c r="AO51" s="331">
        <v>-24.3</v>
      </c>
      <c r="AP51" s="332">
        <v>54110</v>
      </c>
      <c r="AQ51" s="333">
        <v>-5.6</v>
      </c>
      <c r="AR51" s="334">
        <v>-18.7</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557</v>
      </c>
      <c r="AM52" s="337">
        <v>3207153</v>
      </c>
      <c r="AN52" s="338">
        <v>61899</v>
      </c>
      <c r="AO52" s="339">
        <v>-40.6</v>
      </c>
      <c r="AP52" s="340">
        <v>30620</v>
      </c>
      <c r="AQ52" s="341">
        <v>-6.6</v>
      </c>
      <c r="AR52" s="342">
        <v>-34</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558</v>
      </c>
      <c r="AL53" s="321"/>
      <c r="AM53" s="329">
        <v>3883089</v>
      </c>
      <c r="AN53" s="330">
        <v>76055</v>
      </c>
      <c r="AO53" s="331">
        <v>-35.299999999999997</v>
      </c>
      <c r="AP53" s="332">
        <v>54684</v>
      </c>
      <c r="AQ53" s="333">
        <v>1.1000000000000001</v>
      </c>
      <c r="AR53" s="334">
        <v>-36.4</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557</v>
      </c>
      <c r="AM54" s="337">
        <v>1741906</v>
      </c>
      <c r="AN54" s="338">
        <v>34118</v>
      </c>
      <c r="AO54" s="339">
        <v>-44.9</v>
      </c>
      <c r="AP54" s="340">
        <v>32829</v>
      </c>
      <c r="AQ54" s="341">
        <v>7.2</v>
      </c>
      <c r="AR54" s="342">
        <v>-52.1</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559</v>
      </c>
      <c r="AL55" s="321"/>
      <c r="AM55" s="329">
        <v>6907307</v>
      </c>
      <c r="AN55" s="330">
        <v>137221</v>
      </c>
      <c r="AO55" s="331">
        <v>80.400000000000006</v>
      </c>
      <c r="AP55" s="332">
        <v>62383</v>
      </c>
      <c r="AQ55" s="333">
        <v>14.1</v>
      </c>
      <c r="AR55" s="334">
        <v>66.3</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557</v>
      </c>
      <c r="AM56" s="337">
        <v>4080383</v>
      </c>
      <c r="AN56" s="338">
        <v>81061</v>
      </c>
      <c r="AO56" s="339">
        <v>137.6</v>
      </c>
      <c r="AP56" s="340">
        <v>35325</v>
      </c>
      <c r="AQ56" s="341">
        <v>7.6</v>
      </c>
      <c r="AR56" s="342">
        <v>130</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560</v>
      </c>
      <c r="AL57" s="321"/>
      <c r="AM57" s="329">
        <v>4070123</v>
      </c>
      <c r="AN57" s="330">
        <v>82238</v>
      </c>
      <c r="AO57" s="331">
        <v>-40.1</v>
      </c>
      <c r="AP57" s="332">
        <v>76347</v>
      </c>
      <c r="AQ57" s="333">
        <v>22.4</v>
      </c>
      <c r="AR57" s="334">
        <v>-62.5</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557</v>
      </c>
      <c r="AM58" s="337">
        <v>1885954</v>
      </c>
      <c r="AN58" s="338">
        <v>38106</v>
      </c>
      <c r="AO58" s="339">
        <v>-53</v>
      </c>
      <c r="AP58" s="340">
        <v>41762</v>
      </c>
      <c r="AQ58" s="341">
        <v>18.2</v>
      </c>
      <c r="AR58" s="342">
        <v>-71.2</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561</v>
      </c>
      <c r="AL59" s="321"/>
      <c r="AM59" s="329">
        <v>4577002</v>
      </c>
      <c r="AN59" s="330">
        <v>94131</v>
      </c>
      <c r="AO59" s="331">
        <v>14.5</v>
      </c>
      <c r="AP59" s="332">
        <v>69604</v>
      </c>
      <c r="AQ59" s="333">
        <v>-8.8000000000000007</v>
      </c>
      <c r="AR59" s="334">
        <v>23.3</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557</v>
      </c>
      <c r="AM60" s="337">
        <v>2050020</v>
      </c>
      <c r="AN60" s="338">
        <v>42161</v>
      </c>
      <c r="AO60" s="339">
        <v>10.6</v>
      </c>
      <c r="AP60" s="340">
        <v>36247</v>
      </c>
      <c r="AQ60" s="341">
        <v>-13.2</v>
      </c>
      <c r="AR60" s="342">
        <v>23.8</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562</v>
      </c>
      <c r="AL61" s="343"/>
      <c r="AM61" s="344">
        <v>5106321</v>
      </c>
      <c r="AN61" s="345">
        <v>101452</v>
      </c>
      <c r="AO61" s="346">
        <v>-1</v>
      </c>
      <c r="AP61" s="347">
        <v>63426</v>
      </c>
      <c r="AQ61" s="348">
        <v>4.5999999999999996</v>
      </c>
      <c r="AR61" s="334">
        <v>-5.6</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557</v>
      </c>
      <c r="AM62" s="337">
        <v>2593083</v>
      </c>
      <c r="AN62" s="338">
        <v>51469</v>
      </c>
      <c r="AO62" s="339">
        <v>1.9</v>
      </c>
      <c r="AP62" s="340">
        <v>35357</v>
      </c>
      <c r="AQ62" s="341">
        <v>2.6</v>
      </c>
      <c r="AR62" s="342">
        <v>-0.7</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nHNTgTBVjJirjCpVesGp+aHyWnRpb/5cBwOkQMmrBJhcV0bSoXHYA1673wD7nrvYdimkL1wR50BYOyJXGf/mAg==" saltValue="e2ovXDOCauB7oldV34re3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564</v>
      </c>
    </row>
    <row r="120" spans="125:125" ht="13.5" hidden="1" customHeight="1" x14ac:dyDescent="0.15"/>
    <row r="121" spans="125:125" ht="13.5" hidden="1" customHeight="1" x14ac:dyDescent="0.15">
      <c r="DU121" s="255"/>
    </row>
  </sheetData>
  <sheetProtection algorithmName="SHA-512" hashValue="4KmPgB5LxmzFI9w9w4ft54vmREWyp0RpEOoT2QCKZxUfanjdgSIw4IhP2km8RNklDQoMUNAjJv9R1m5Gs3XuZg==" saltValue="Ify50+0y3Yym8gciWwIhA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565</v>
      </c>
    </row>
  </sheetData>
  <sheetProtection algorithmName="SHA-512" hashValue="cqNo75aMdGih0NwwoOcKr6tlKDv3CXSldcI+pyZpS2p5aX8GA4IVSTGjEnC6a3HJRyvJy3oTnO7I+vIKIqerBw==" saltValue="aPPcCCPJZJId7rdsbjQyg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68" t="s">
        <v>3</v>
      </c>
      <c r="D47" s="1168"/>
      <c r="E47" s="1169"/>
      <c r="F47" s="11">
        <v>14.46</v>
      </c>
      <c r="G47" s="12">
        <v>16.53</v>
      </c>
      <c r="H47" s="12">
        <v>16.43</v>
      </c>
      <c r="I47" s="12">
        <v>15.86</v>
      </c>
      <c r="J47" s="13">
        <v>15.75</v>
      </c>
    </row>
    <row r="48" spans="2:10" ht="57.75" customHeight="1" x14ac:dyDescent="0.15">
      <c r="B48" s="14"/>
      <c r="C48" s="1170" t="s">
        <v>4</v>
      </c>
      <c r="D48" s="1170"/>
      <c r="E48" s="1171"/>
      <c r="F48" s="15">
        <v>7.24</v>
      </c>
      <c r="G48" s="16">
        <v>8.56</v>
      </c>
      <c r="H48" s="16">
        <v>6.88</v>
      </c>
      <c r="I48" s="16">
        <v>6.63</v>
      </c>
      <c r="J48" s="17">
        <v>9.24</v>
      </c>
    </row>
    <row r="49" spans="2:10" ht="57.75" customHeight="1" thickBot="1" x14ac:dyDescent="0.2">
      <c r="B49" s="18"/>
      <c r="C49" s="1172" t="s">
        <v>5</v>
      </c>
      <c r="D49" s="1172"/>
      <c r="E49" s="1173"/>
      <c r="F49" s="19" t="s">
        <v>571</v>
      </c>
      <c r="G49" s="20">
        <v>6.91</v>
      </c>
      <c r="H49" s="20" t="s">
        <v>572</v>
      </c>
      <c r="I49" s="20" t="s">
        <v>573</v>
      </c>
      <c r="J49" s="21">
        <v>3.07</v>
      </c>
    </row>
    <row r="50" spans="2:10" x14ac:dyDescent="0.15"/>
  </sheetData>
  <sheetProtection algorithmName="SHA-512" hashValue="jbzbJMBN4UScwHEpMi4MdNso+hzwkQeECW2pe4ivRD47eg0l4/F+tezxo2oOxjoezo9WOXtfJJPGHIojRliI3g==" saltValue="uksz4TJBAuqnEK4iOiZJ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2023-03-23T00:32:31Z</cp:lastPrinted>
  <dcterms:created xsi:type="dcterms:W3CDTF">2023-02-20T05:03:09Z</dcterms:created>
  <dcterms:modified xsi:type="dcterms:W3CDTF">2023-12-04T05:13:06Z</dcterms:modified>
  <cp:category/>
</cp:coreProperties>
</file>