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<sst xmlns="http://schemas.openxmlformats.org/spreadsheetml/2006/main" count="1171" uniqueCount="664">
  <si>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</si>
  <si>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</si>
  <si>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</si>
  <si>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</si>
  <si>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</si>
  <si>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</si>
  <si>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</si>
  <si>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</si>
  <si>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</si>
  <si>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</si>
  <si>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</si>
  <si>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</si>
  <si>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</si>
  <si>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</si>
  <si>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</si>
  <si>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</si>
  <si>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</si>
  <si>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</si>
  <si>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</si>
  <si>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</si>
  <si>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</si>
  <si>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</si>
  <si>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</si>
  <si>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</si>
  <si>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</si>
  <si>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</si>
  <si>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</si>
  <si>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</si>
  <si>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</si>
  <si>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</si>
  <si>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</si>
  <si>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</si>
  <si>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</si>
  <si>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</si>
  <si>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</si>
  <si>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</si>
  <si>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</si>
  <si>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</si>
  <si>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</si>
  <si>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</si>
  <si>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</si>
  <si>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</si>
  <si>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</si>
  <si>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</si>
  <si>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</si>
  <si>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</si>
  <si>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</si>
  <si>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</si>
  <si>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</si>
  <si>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</si>
  <si>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</si>
  <si>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</si>
  <si>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</si>
  <si>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</si>
  <si>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</si>
  <si>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</si>
  <si>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</si>
  <si>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</si>
  <si>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</si>
  <si>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</si>
  <si>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</si>
  <si>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</si>
  <si>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</si>
  <si>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</si>
  <si>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</si>
  <si>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</si>
  <si>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</si>
  <si>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</si>
  <si>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</si>
  <si>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</si>
  <si>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</si>
  <si>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</si>
  <si>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</si>
  <si>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</si>
  <si>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</si>
  <si>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</si>
  <si>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</si>
  <si>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</si>
  <si>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</si>
  <si>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</si>
  <si>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</si>
  <si>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</si>
  <si>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</si>
  <si>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</si>
  <si>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</si>
  <si>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</si>
  <si>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</si>
  <si>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</si>
  <si>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</si>
  <si>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</si>
  <si>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</si>
  <si>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</si>
  <si>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</si>
  <si>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</si>
  <si>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</si>
  <si>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</si>
  <si>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</si>
  <si>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</si>
  <si>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</si>
  <si>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</si>
  <si>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</si>
  <si>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</si>
  <si>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</si>
  <si>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</si>
  <si>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</si>
  <si>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</si>
  <si>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</si>
  <si>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</si>
  <si>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</si>
  <si>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</si>
  <si>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</si>
  <si>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</si>
  <si>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</si>
  <si>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</si>
  <si>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</si>
  <si>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</si>
  <si>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</si>
  <si>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</si>
  <si>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</si>
  <si>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</si>
  <si>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</si>
  <si>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</si>
  <si>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</si>
  <si>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</si>
  <si>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</si>
  <si>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</si>
  <si>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</si>
  <si>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</si>
  <si>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</si>
  <si>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</si>
  <si>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</si>
  <si>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</si>
  <si>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</si>
  <si>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</si>
  <si>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</si>
  <si>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</si>
  <si>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</si>
  <si>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</si>
  <si>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</si>
  <si>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</si>
  <si>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</si>
  <si>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</si>
  <si>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</si>
  <si>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</si>
  <si>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</si>
  <si>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</si>
  <si>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</si>
  <si>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</si>
  <si>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</si>
  <si>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</si>
  <si>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</si>
  <si>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</si>
  <si>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</si>
  <si>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</si>
  <si>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</si>
  <si>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</si>
  <si>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</si>
  <si>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</si>
  <si>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</si>
  <si>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</si>
  <si>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</si>
  <si>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</si>
  <si>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</si>
  <si>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</si>
  <si>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</si>
  <si>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</si>
  <si>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</si>
  <si>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</si>
  <si>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</si>
  <si>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</si>
  <si>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</si>
  <si>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</si>
  <si>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</si>
  <si>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</si>
  <si>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</si>
  <si>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</si>
  <si>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</si>
  <si>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</si>
  <si>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</si>
  <si>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</si>
  <si>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</si>
  <si>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</si>
  <si>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</si>
  <si>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</si>
  <si>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</si>
  <si>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</si>
  <si>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</si>
  <si>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</si>
  <si>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</si>
  <si>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</si>
  <si>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</si>
  <si>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</si>
  <si>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</si>
  <si>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</si>
  <si>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</si>
  <si>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</si>
  <si>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</si>
  <si>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</si>
  <si>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</si>
  <si>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</si>
  <si>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</si>
  <si>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</si>
  <si>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</si>
  <si>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</si>
  <si>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</si>
  <si>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</si>
  <si>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</si>
  <si>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</si>
  <si>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</si>
  <si>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</si>
  <si>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</si>
  <si>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</si>
  <si>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</si>
  <si>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</si>
  <si>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</si>
  <si>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</si>
  <si>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富山県富山市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</si>
  <si>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</si>
  <si>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</si>
  <si>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</si>
  <si>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</si>
  <si>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</si>
  <si>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</si>
  <si>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</si>
  <si>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</si>
  <si>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</si>
  <si>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</si>
  <si>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</si>
  <si>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</si>
  <si>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</si>
  <si>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</si>
  <si>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</si>
  <si>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</si>
  <si>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</si>
  <si>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</si>
  <si>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</si>
  <si>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</si>
  <si>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</si>
  <si>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</si>
  <si>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</si>
  <si>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</si>
  <si>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</si>
  <si>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</si>
  <si>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</si>
  <si>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</si>
  <si>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</si>
  <si>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</si>
  <si>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</si>
  <si>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</si>
  <si>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</si>
  <si>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</si>
  <si>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</si>
  <si>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</si>
  <si>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</si>
  <si>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</si>
  <si>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</si>
  <si>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</si>
  <si>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</si>
  <si>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</si>
  <si>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</si>
  <si>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</si>
  <si>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</si>
  <si>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</si>
  <si>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</si>
  <si>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</si>
  <si>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</si>
  <si>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</si>
  <si>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</si>
  <si>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</si>
  <si>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</si>
  <si>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</si>
  <si>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</si>
  <si>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</si>
  <si>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</si>
  <si>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</si>
  <si>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</si>
  <si>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</si>
  <si>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</si>
  <si>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</si>
  <si>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</si>
  <si>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</si>
  <si>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</si>
  <si>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</si>
  <si>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</si>
  <si>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</si>
  <si>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</si>
  <si>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</si>
  <si>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</si>
  <si>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</si>
  <si>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</si>
  <si>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</si>
  <si>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</si>
  <si>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</si>
  <si>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</si>
  <si>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</si>
  <si>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</si>
  <si>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</si>
  <si>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</si>
  <si>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</si>
  <si>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</si>
  <si>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</si>
  <si>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</si>
  <si>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</si>
  <si>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</si>
  <si>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</si>
  <si>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</si>
  <si>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</si>
  <si>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</si>
  <si>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</si>
  <si>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</si>
  <si>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</si>
  <si>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</si>
  <si>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</si>
  <si>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</si>
  <si>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</si>
  <si>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</si>
  <si>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</si>
  <si>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</si>
  <si>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</si>
  <si>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</si>
  <si>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</si>
  <si>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</si>
  <si>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</si>
  <si>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</si>
  <si>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</si>
  <si>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</si>
  <si>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</si>
  <si>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</si>
  <si>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</si>
  <si>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</si>
  <si>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</si>
  <si>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</si>
  <si>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</si>
  <si>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</si>
  <si>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</si>
  <si>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</si>
  <si>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</si>
  <si>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</si>
  <si>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</si>
  <si>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</si>
  <si>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</si>
  <si>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</si>
  <si>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</si>
  <si>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</si>
  <si>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</si>
  <si>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</si>
  <si>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</si>
  <si>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</si>
  <si>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</si>
  <si>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</si>
  <si>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</si>
  <si>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</si>
  <si>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</si>
  <si>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</si>
  <si>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</si>
  <si>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</si>
  <si>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</si>
  <si>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</si>
  <si>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</si>
  <si>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</si>
  <si>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</si>
  <si>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</si>
  <si>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</si>
  <si>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</si>
  <si>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</si>
  <si>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</si>
  <si>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</si>
  <si>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</si>
  <si>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</si>
  <si>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</si>
  <si>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富山県富山市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</si>
  <si>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</si>
  <si>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</si>
  <si>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</si>
  <si>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</si>
  <si>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</si>
  <si>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</si>
  <si>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</si>
  <si>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</si>
  <si>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</si>
  <si>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</si>
  <si>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</si>
  <si>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</si>
  <si>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</si>
  <si>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</si>
  <si>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</si>
  <si>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</si>
  <si>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</si>
  <si>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</si>
  <si>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</si>
  <si>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</si>
  <si>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</si>
  <si>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t>
    <phoneticPr fontId="5"/>
  </si>
  <si>
    <t>富山市母子父子寡婦福祉資金貸付事業特別会計</t>
    <phoneticPr fontId="5"/>
  </si>
  <si>
    <t>富山市まちなか診療所事業特別会計</t>
    <phoneticPr fontId="5"/>
  </si>
  <si>
    <t>-</t>
    <phoneticPr fontId="5"/>
  </si>
  <si>
    <t>富山市牛岳温泉健康センター事業特別会計</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</si>
  <si>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</si>
  <si>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</si>
  <si>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</si>
  <si>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</si>
  <si>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</si>
  <si>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</si>
  <si>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</si>
  <si>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</si>
  <si>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</si>
  <si>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</si>
  <si>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</si>
  <si>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</si>
  <si>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</si>
  <si>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</si>
  <si>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</si>
  <si>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</si>
  <si>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</si>
  <si>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</si>
  <si>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</si>
  <si>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</si>
  <si>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t>
    <phoneticPr fontId="5"/>
  </si>
  <si>
    <t>富山市競輪事業特別会計</t>
    <phoneticPr fontId="5"/>
  </si>
  <si>
    <t>富山市水道事業会計</t>
    <phoneticPr fontId="5"/>
  </si>
  <si>
    <t>法適用企業</t>
    <phoneticPr fontId="5"/>
  </si>
  <si>
    <t>富山市工業用水道事業会計</t>
    <phoneticPr fontId="5"/>
  </si>
  <si>
    <t>法適用企業</t>
    <phoneticPr fontId="5"/>
  </si>
  <si>
    <t>富山市公共下水道事業会計</t>
    <phoneticPr fontId="5"/>
  </si>
  <si>
    <t>法適用企業</t>
    <phoneticPr fontId="5"/>
  </si>
  <si>
    <t>富山市病院事業会計</t>
    <phoneticPr fontId="5"/>
  </si>
  <si>
    <t>法適用企業</t>
    <phoneticPr fontId="5"/>
  </si>
  <si>
    <t>富山市牛岳温泉スキー場事業特別会計</t>
    <phoneticPr fontId="5"/>
  </si>
  <si>
    <t>-</t>
    <phoneticPr fontId="5"/>
  </si>
  <si>
    <t>法非適用企業</t>
    <phoneticPr fontId="5"/>
  </si>
  <si>
    <t>富山市農業集落排水事業特別会計</t>
    <phoneticPr fontId="5"/>
  </si>
  <si>
    <t>富山市公設地方卸売市場事業特別会計</t>
    <phoneticPr fontId="5"/>
  </si>
  <si>
    <t>-</t>
    <phoneticPr fontId="5"/>
  </si>
  <si>
    <t>法非適用企業</t>
    <phoneticPr fontId="5"/>
  </si>
  <si>
    <t>富山市企業団地造成事業特別会計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</si>
  <si>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</si>
  <si>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</si>
  <si>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</si>
  <si>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</si>
  <si>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</si>
  <si>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</si>
  <si>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</si>
  <si>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</si>
  <si>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</si>
  <si>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</si>
  <si>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</si>
  <si>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</si>
  <si>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</si>
  <si>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</si>
  <si>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</si>
  <si>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</si>
  <si>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</si>
  <si>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</si>
  <si>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</si>
  <si>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</si>
  <si>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</si>
  <si>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</si>
  <si>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</si>
  <si>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</si>
  <si>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</si>
  <si>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</si>
  <si>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</si>
  <si>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</si>
  <si>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</si>
  <si>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</si>
  <si>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</si>
  <si>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</si>
  <si>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</si>
  <si>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</si>
  <si>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</si>
  <si>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</si>
  <si>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</si>
  <si>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</si>
  <si>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</si>
  <si>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</si>
  <si>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</si>
  <si>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</si>
  <si>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</si>
  <si>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</si>
  <si>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</si>
  <si>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</si>
  <si>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</si>
  <si>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</si>
  <si>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</si>
  <si>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</si>
  <si>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</si>
  <si>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</si>
  <si>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</si>
  <si>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</si>
  <si>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</si>
  <si>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</si>
  <si>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</si>
  <si>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</si>
  <si>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</si>
  <si>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富山市公共下水道事業会計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</si>
  <si>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</si>
  <si>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</si>
  <si>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</si>
  <si>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</si>
  <si>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富山市病院事業会計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</si>
  <si>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</si>
  <si>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</si>
  <si>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</si>
  <si>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</si>
  <si>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</si>
  <si>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</si>
  <si>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</si>
  <si>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</si>
  <si>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</si>
  <si>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</si>
  <si>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</si>
  <si>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</si>
  <si>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</si>
  <si>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</si>
  <si>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</si>
  <si>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</si>
  <si>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</si>
  <si>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</si>
  <si>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</si>
  <si>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</si>
  <si>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</si>
  <si>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</si>
  <si>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</si>
  <si>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</si>
  <si>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</si>
  <si>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</si>
  <si>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</si>
  <si>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</si>
  <si>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</si>
  <si>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</si>
  <si>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</si>
  <si>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</si>
  <si>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</si>
  <si>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</si>
  <si>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</si>
  <si>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</si>
  <si>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</si>
  <si>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</si>
  <si>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</si>
  <si>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</si>
  <si>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</si>
  <si>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</si>
  <si>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</si>
  <si>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</si>
  <si>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</si>
  <si>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</si>
  <si>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</si>
  <si>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</si>
  <si>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</si>
  <si>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</si>
  <si>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</si>
  <si>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</si>
  <si>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</si>
  <si>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</si>
  <si>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</si>
  <si>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</si>
  <si>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</si>
  <si>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</si>
  <si>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</si>
  <si>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</si>
  <si>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</si>
  <si>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</si>
  <si>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</si>
  <si>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</si>
  <si>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</si>
  <si>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</si>
  <si>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</si>
  <si>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</si>
  <si>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</si>
  <si>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</si>
  <si>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</si>
  <si>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</si>
  <si>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</si>
  <si>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</si>
  <si>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</si>
  <si>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</si>
  <si>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</si>
  <si>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</si>
  <si>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</si>
  <si>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</si>
  <si>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</si>
  <si>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</si>
  <si>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</si>
  <si>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</si>
  <si>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</si>
  <si>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</si>
  <si>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</si>
  <si>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</si>
  <si>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</si>
  <si>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0.15</t>
  </si>
  <si>
    <t>▲ 0.32</t>
  </si>
  <si>
    <t>一般会計</t>
  </si>
  <si>
    <t>富山市公共下水道事業会計</t>
  </si>
  <si>
    <t>富山市工業用水道事業会計</t>
  </si>
  <si>
    <t>富山市水道事業会計</t>
  </si>
  <si>
    <t>富山市病院事業会計</t>
  </si>
  <si>
    <t>富山市企業団地造成事業特別会計</t>
  </si>
  <si>
    <t>富山市介護保険事業特別会計</t>
  </si>
  <si>
    <t>富山市競輪事業特別会計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</si>
  <si>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</si>
  <si>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</si>
  <si>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</si>
  <si>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</si>
  <si>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</si>
  <si>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</si>
  <si>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</si>
  <si>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</si>
  <si>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</si>
  <si>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</si>
  <si>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富山市民プラザ</t>
  </si>
  <si>
    <t>富山市民文化事業団</t>
  </si>
  <si>
    <t>富山市シルバー人材センター</t>
  </si>
  <si>
    <t>富山市生活環境サービス</t>
  </si>
  <si>
    <t>富山市勤労者福祉サービスセンター</t>
  </si>
  <si>
    <t>富山市ガラス工芸センター</t>
  </si>
  <si>
    <t>岩瀬カナル会館</t>
  </si>
  <si>
    <t>富山市ファミリーパーク公社</t>
  </si>
  <si>
    <t>富山市体育協会</t>
  </si>
  <si>
    <t>富山市学校給食会</t>
  </si>
  <si>
    <t>富山大手町コンベンション</t>
  </si>
  <si>
    <t>富山ウエスト開発</t>
  </si>
  <si>
    <t>富山市土地開発公社</t>
  </si>
  <si>
    <t>富山中央花き園芸</t>
    <rPh sb="4" eb="5">
      <t>カ</t>
    </rPh>
    <rPh sb="6" eb="8">
      <t>エンゲイ</t>
    </rPh>
    <phoneticPr fontId="2"/>
  </si>
  <si>
    <t>富山市大沢野健康文化推進財団</t>
  </si>
  <si>
    <t>大山観光開発</t>
  </si>
  <si>
    <t>八尾サービス</t>
  </si>
  <si>
    <t>富山市婦中公園緑地管理公社</t>
  </si>
  <si>
    <t>ほそいり</t>
  </si>
  <si>
    <t>富山勤労総合福祉センター</t>
    <rPh sb="0" eb="2">
      <t>トヤマ</t>
    </rPh>
    <rPh sb="2" eb="4">
      <t>キンロウ</t>
    </rPh>
    <rPh sb="4" eb="6">
      <t>ソウゴウ</t>
    </rPh>
    <rPh sb="6" eb="8">
      <t>フクシ</t>
    </rPh>
    <phoneticPr fontId="2"/>
  </si>
  <si>
    <t>〇</t>
    <phoneticPr fontId="2"/>
  </si>
  <si>
    <t>〇</t>
    <phoneticPr fontId="2"/>
  </si>
  <si>
    <t>福祉基金</t>
    <rPh sb="0" eb="4">
      <t>フクシキキン</t>
    </rPh>
    <phoneticPr fontId="5"/>
  </si>
  <si>
    <t>舞台芸術振興事業基金</t>
    <phoneticPr fontId="5"/>
  </si>
  <si>
    <t>都市基盤整備基金</t>
    <phoneticPr fontId="5"/>
  </si>
  <si>
    <t>新型コロナウイルス感染症対策利子補給事業基金</t>
    <phoneticPr fontId="5"/>
  </si>
  <si>
    <t>呉羽丘陵フットパス連絡橋整備基金</t>
    <phoneticPr fontId="5"/>
  </si>
  <si>
    <t>-</t>
    <phoneticPr fontId="2"/>
  </si>
  <si>
    <t>富山地区広域圏事務組合（一般会計）</t>
    <rPh sb="0" eb="4">
      <t>トヤマチク</t>
    </rPh>
    <rPh sb="4" eb="7">
      <t>コウイキケン</t>
    </rPh>
    <rPh sb="7" eb="11">
      <t>ジムクミアイ</t>
    </rPh>
    <rPh sb="12" eb="16">
      <t>イッパンカイケイ</t>
    </rPh>
    <phoneticPr fontId="2"/>
  </si>
  <si>
    <t>富山県市町村会館管理組合</t>
    <rPh sb="0" eb="3">
      <t>トヤマケン</t>
    </rPh>
    <rPh sb="3" eb="6">
      <t>シチョウソン</t>
    </rPh>
    <rPh sb="6" eb="8">
      <t>カイカン</t>
    </rPh>
    <rPh sb="8" eb="10">
      <t>カンリ</t>
    </rPh>
    <rPh sb="10" eb="12">
      <t>クミアイ</t>
    </rPh>
    <phoneticPr fontId="2"/>
  </si>
  <si>
    <t>三郷利田用水市町村組合</t>
    <rPh sb="0" eb="2">
      <t>サンゴウ</t>
    </rPh>
    <rPh sb="2" eb="4">
      <t>リタ</t>
    </rPh>
    <rPh sb="4" eb="6">
      <t>ヨウスイ</t>
    </rPh>
    <rPh sb="6" eb="9">
      <t>シチョウソン</t>
    </rPh>
    <rPh sb="9" eb="11">
      <t>クミアイ</t>
    </rPh>
    <phoneticPr fontId="2"/>
  </si>
  <si>
    <t>常願寺川右岸水防市町村組合</t>
    <rPh sb="0" eb="4">
      <t>ジョウガンジガワ</t>
    </rPh>
    <rPh sb="4" eb="6">
      <t>ウガン</t>
    </rPh>
    <rPh sb="6" eb="8">
      <t>スイボウ</t>
    </rPh>
    <rPh sb="8" eb="11">
      <t>シチョウソン</t>
    </rPh>
    <rPh sb="11" eb="13">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</si>
  <si>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9">
      <t>イッパンカイケイ</t>
    </rPh>
    <phoneticPr fontId="2"/>
  </si>
  <si>
    <t>富山県後期高齢者医療広域連合（後期高齢者医療事業特別会計）</t>
    <rPh sb="0" eb="3">
      <t>トヤマケン</t>
    </rPh>
    <rPh sb="3" eb="7">
      <t>コウキコウレイ</t>
    </rPh>
    <rPh sb="7" eb="8">
      <t>シャ</t>
    </rPh>
    <rPh sb="8" eb="10">
      <t>イリョウ</t>
    </rPh>
    <rPh sb="10" eb="14">
      <t>コウイキレンゴウ</t>
    </rPh>
    <rPh sb="15" eb="20">
      <t>コウキコウレイシャ</t>
    </rPh>
    <rPh sb="20" eb="24">
      <t>イリョウジギョウ</t>
    </rPh>
    <rPh sb="24" eb="28">
      <t>トクベツカイケイ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</si>
  <si>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</si>
  <si>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</si>
  <si>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</si>
  <si>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</si>
  <si>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</si>
  <si>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</si>
  <si>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</si>
  <si>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</si>
  <si>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</si>
  <si>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</si>
  <si>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</si>
  <si>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</si>
  <si>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決算における将来負担比率は、一般会計における「地方債の現在高」が増加している等の要因があるものの、一方で「債務負担行為に基づく支出予定額」や公共下水道事業等の「公営企業債等繰入見込額」が減少していることに加え、充当可能基金や標準財政規模が増加したため、前年度から「20.0」ポイント減少している。また、有形固定資産減価償却率については、施設の老朽化が相対的に進んでいることから、「公共施設等総合管理計画」及び「公共施設マネジメントアクションプラン」を策定してきたところであり、計画的に修繕や改修を実施することによる資産の長寿命化や、公共施設の統廃合等による適正な施設配置や運営により効率的な投資を行い財政負担の軽減を図りながら、資産管理をしていく必要がある。</t>
    <rPh sb="19" eb="23">
      <t>イッパンカイケイ</t>
    </rPh>
    <rPh sb="28" eb="31">
      <t>チホウサイ</t>
    </rPh>
    <rPh sb="32" eb="35">
      <t>ゲンザイダカ</t>
    </rPh>
    <rPh sb="37" eb="39">
      <t>ゾウカ</t>
    </rPh>
    <rPh sb="43" eb="44">
      <t>トウ</t>
    </rPh>
    <rPh sb="45" eb="47">
      <t>ヨウイン</t>
    </rPh>
    <rPh sb="54" eb="56">
      <t>イッポウ</t>
    </rPh>
    <rPh sb="107" eb="108">
      <t>クワ</t>
    </rPh>
    <rPh sb="110" eb="114">
      <t>ジュウトウカノウ</t>
    </rPh>
    <rPh sb="114" eb="116">
      <t>キキン</t>
    </rPh>
    <rPh sb="117" eb="119">
      <t>ヒョウジュン</t>
    </rPh>
    <rPh sb="119" eb="123">
      <t>ザイセイキボ</t>
    </rPh>
    <rPh sb="124" eb="126">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</si>
  <si>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</si>
  <si>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</si>
  <si>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</si>
  <si>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</si>
  <si>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</si>
  <si>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</si>
  <si>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３年度決算における将来負担比率は、一般会計における「地方債の現在高」が増加している等の要因があるものの、一方で「債務負担行為に基づく支出予定額」や公共下水道事業等の「公営企業債等繰入見込額」が減少していることに加え、充当可能基金や標準財政規模が増加したため、前年度から「20.0」ポイント改善している。また、令和３年度の実質公債費比率は、Ｈ３０年度単年度実質公債費比率8.56％が、Ｒ３年度単年度実質公債費比率7.95％に置き換わり、３ヵ年平均では前年度から「0.2」ポイント減少している。ただし、令和３年度の単年度の実質公債費比率では、一般会計における公債費の元利償還金の増加に加え、元利償還金に対する特定財源の減少等により、前年度から増加している。
実質公債費比率、将来負担比率ともに減少しているものの類似団体と比較し高い水準であることから、今後とも公債費の適正化に取り組んでいく必要がある。</t>
    <rPh sb="221" eb="222">
      <t>ネン</t>
    </rPh>
    <rPh sb="222" eb="224">
      <t>ヘイキン</t>
    </rPh>
    <rPh sb="251" eb="253">
      <t>レイワ</t>
    </rPh>
    <rPh sb="254" eb="256">
      <t>ネンド</t>
    </rPh>
    <rPh sb="261" eb="263">
      <t>ジッシツ</t>
    </rPh>
    <rPh sb="263" eb="268">
      <t>コウサイヒヒリツ</t>
    </rPh>
    <rPh sb="289" eb="291">
      <t>ゾウカ</t>
    </rPh>
    <rPh sb="292" eb="293">
      <t>クワ</t>
    </rPh>
    <rPh sb="295" eb="300">
      <t>ガンリショウカンキン</t>
    </rPh>
    <rPh sb="301" eb="302">
      <t>タイ</t>
    </rPh>
    <rPh sb="304" eb="308">
      <t>トクテイザイゲン</t>
    </rPh>
    <rPh sb="309" eb="311">
      <t>ゲンショウ</t>
    </rPh>
    <rPh sb="311" eb="312">
      <t>トウ</t>
    </rPh>
    <rPh sb="316" eb="319">
      <t>ゼンネンド</t>
    </rPh>
    <rPh sb="321" eb="323">
      <t>ゾウカ</t>
    </rPh>
    <rPh sb="355" eb="359">
      <t>ルイジダンタイ</t>
    </rPh>
    <rPh sb="360" eb="362">
      <t>ヒカク</t>
    </rPh>
    <rPh sb="363" eb="364">
      <t>タカ</t>
    </rPh>
    <rPh sb="365" eb="367">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</si>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</sst>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AB5F-425A-B83C-BA2C87C45B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48740</c:v>
                </c:pt>
                <c:pt idx="1">
                  <c:v>54567</c:v>
                </c:pt>
                <c:pt idx="2">
                  <c:v>60641</c:v>
                </c:pt>
                <c:pt idx="3">
                  <c:v>60486</c:v>
                </c:pt>
                <c:pt idx="4">
                  <c:v>80960</c:v>
                </c:pt>
              </c:numCache>
            </c:numRef>
          </c:val>
          <c:smooth val="0"/>
          <c:extLst>
            <c:ext xmlns:c16="http://schemas.microsoft.com/office/drawing/2014/chart" uri="{C3380CC4-5D6E-409C-BE32-E72D297353CC}">
              <c16:uniqueId val="{00000001-AB5F-425A-B83C-BA2C87C45B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c:v>
                </c:pt>
                <c:pt idx="1">
                  <c:v>2.14</c:v>
                </c:pt>
                <c:pt idx="2">
                  <c:v>2.73</c:v>
                </c:pt>
                <c:pt idx="3">
                  <c:v>2.5499999999999998</c:v>
                </c:pt>
                <c:pt idx="4">
                  <c:v>3.23</c:v>
                </c:pt>
              </c:numCache>
            </c:numRef>
          </c:val>
          <c:extLst>
            <c:ext xmlns:c16="http://schemas.microsoft.com/office/drawing/2014/chart" uri="{C3380CC4-5D6E-409C-BE32-E72D297353CC}">
              <c16:uniqueId val="{00000000-F635-40B0-92B7-1DED6F998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6.72</c:v>
                </c:pt>
                <c:pt idx="1">
                  <c:v>8.14</c:v>
                </c:pt>
                <c:pt idx="2">
                  <c:v>7.24</c:v>
                </c:pt>
                <c:pt idx="3">
                  <c:v>8.59</c:v>
                </c:pt>
                <c:pt idx="4">
                  <c:v>9.18</c:v>
                </c:pt>
              </c:numCache>
            </c:numRef>
          </c:val>
          <c:extLst>
            <c:ext xmlns:c16="http://schemas.microsoft.com/office/drawing/2014/chart" uri="{C3380CC4-5D6E-409C-BE32-E72D297353CC}">
              <c16:uniqueId val="{00000001-F635-40B0-92B7-1DED6F998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-0.15</c:v>
                </c:pt>
                <c:pt idx="1">
                  <c:v>1.54</c:v>
                </c:pt>
                <c:pt idx="2">
                  <c:v>-0.32</c:v>
                </c:pt>
                <c:pt idx="3">
                  <c:v>1.21</c:v>
                </c:pt>
                <c:pt idx="4">
                  <c:v>1.72</c:v>
                </c:pt>
              </c:numCache>
            </c:numRef>
          </c:val>
          <c:smooth val="0"/>
          <c:extLst>
            <c:ext xmlns:c16="http://schemas.microsoft.com/office/drawing/2014/chart" uri="{C3380CC4-5D6E-409C-BE32-E72D297353CC}">
              <c16:uniqueId val="{00000002-F635-40B0-92B7-1DED6F998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1.1499999999999999</c:v>
                </c:pt>
                <c:pt idx="2">
                  <c:v>#N/A</c:v>
                </c:pt>
                <c:pt idx="3">
                  <c:v>0.38</c:v>
                </c:pt>
                <c:pt idx="4">
                  <c:v>#N/A</c:v>
                </c:pt>
                <c:pt idx="5">
                  <c:v>0.03</c:v>
                </c:pt>
                <c:pt idx="6">
                  <c:v>#N/A</c:v>
                </c:pt>
                <c:pt idx="7">
                  <c:v>0.48</c:v>
                </c:pt>
                <c:pt idx="8">
                  <c:v>#N/A</c:v>
                </c:pt>
                <c:pt idx="9">
                  <c:v>0.04</c:v>
                </c:pt>
              </c:numCache>
            </c:numRef>
          </c:val>
          <c:extLst>
            <c:ext xmlns:c16="http://schemas.microsoft.com/office/drawing/2014/chart" uri="{C3380CC4-5D6E-409C-BE32-E72D297353CC}">
              <c16:uniqueId val="{00000000-8354-41B6-A902-00AFA96972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54-41B6-A902-00AFA96972D2}"/>
            </c:ext>
          </c:extLst>
        </c:ser>
        <c:ser>
          <c:idx val="2"/>
          <c:order val="2"/>
          <c:tx>
            <c:strRef>
              <c:f>データシート!$A$29</c:f>
              <c:strCache>
                <c:ptCount val="1"/>
                <c:pt idx="0">
                  <c:v>富山市競輪事業特別会計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0.05</c:v>
                </c:pt>
                <c:pt idx="4">
                  <c:v>#N/A</c:v>
                </c:pt>
                <c:pt idx="5">
                  <c:v>0</c:v>
                </c:pt>
                <c:pt idx="6">
                  <c:v>#N/A</c:v>
                </c:pt>
                <c:pt idx="7">
                  <c:v>0.05</c:v>
                </c:pt>
                <c:pt idx="8">
                  <c:v>#N/A</c:v>
                </c:pt>
                <c:pt idx="9">
                  <c:v>0.03</c:v>
                </c:pt>
              </c:numCache>
            </c:numRef>
          </c:val>
          <c:extLst>
            <c:ext xmlns:c16="http://schemas.microsoft.com/office/drawing/2014/chart" uri="{C3380CC4-5D6E-409C-BE32-E72D297353CC}">
              <c16:uniqueId val="{00000002-8354-41B6-A902-00AFA96972D2}"/>
            </c:ext>
          </c:extLst>
        </c:ser>
        <c:ser>
          <c:idx val="3"/>
          <c:order val="3"/>
          <c:tx>
            <c:strRef>
              <c:f>データシート!$A$30</c:f>
              <c:strCache>
                <c:ptCount val="1"/>
                <c:pt idx="0">
                  <c:v>富山市介護保険事業特別会計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1.45</c:v>
                </c:pt>
                <c:pt idx="2">
                  <c:v>#N/A</c:v>
                </c:pt>
                <c:pt idx="3">
                  <c:v>0.75</c:v>
                </c:pt>
                <c:pt idx="4">
                  <c:v>#N/A</c:v>
                </c:pt>
                <c:pt idx="5">
                  <c:v>0.84</c:v>
                </c:pt>
                <c:pt idx="6">
                  <c:v>#N/A</c:v>
                </c:pt>
                <c:pt idx="7">
                  <c:v>1.5</c:v>
                </c:pt>
                <c:pt idx="8">
                  <c:v>#N/A</c:v>
                </c:pt>
                <c:pt idx="9">
                  <c:v>1.04</c:v>
                </c:pt>
              </c:numCache>
            </c:numRef>
          </c:val>
          <c:extLst>
            <c:ext xmlns:c16="http://schemas.microsoft.com/office/drawing/2014/chart" uri="{C3380CC4-5D6E-409C-BE32-E72D297353CC}">
              <c16:uniqueId val="{00000003-8354-41B6-A902-00AFA96972D2}"/>
            </c:ext>
          </c:extLst>
        </c:ser>
        <c:ser>
          <c:idx val="4"/>
          <c:order val="4"/>
          <c:tx>
            <c:strRef>
              <c:f>データシート!$A$31</c:f>
              <c:strCache>
                <c:ptCount val="1"/>
                <c:pt idx="0">
                  <c:v>富山市企業団地造成事業特別会計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3.34</c:v>
                </c:pt>
                <c:pt idx="2">
                  <c:v>#N/A</c:v>
                </c:pt>
                <c:pt idx="3">
                  <c:v>0.35</c:v>
                </c:pt>
                <c:pt idx="4">
                  <c:v>#N/A</c:v>
                </c:pt>
                <c:pt idx="5">
                  <c:v>0</c:v>
                </c:pt>
                <c:pt idx="6">
                  <c:v>#N/A</c:v>
                </c:pt>
                <c:pt idx="7">
                  <c:v>0</c:v>
                </c:pt>
                <c:pt idx="8">
                  <c:v>#N/A</c:v>
                </c:pt>
                <c:pt idx="9">
                  <c:v>1.25</c:v>
                </c:pt>
              </c:numCache>
            </c:numRef>
          </c:val>
          <c:extLst>
            <c:ext xmlns:c16="http://schemas.microsoft.com/office/drawing/2014/chart" uri="{C3380CC4-5D6E-409C-BE32-E72D297353CC}">
              <c16:uniqueId val="{00000004-8354-41B6-A902-00AFA96972D2}"/>
            </c:ext>
          </c:extLst>
        </c:ser>
        <c:ser>
          <c:idx val="5"/>
          <c:order val="5"/>
          <c:tx>
            <c:strRef>
              <c:f>データシート!$A$32</c:f>
              <c:strCache>
                <c:ptCount val="1"/>
                <c:pt idx="0">
                  <c:v>富山市病院事業会計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1.84</c:v>
                </c:pt>
                <c:pt idx="2">
                  <c:v>#N/A</c:v>
                </c:pt>
                <c:pt idx="3">
                  <c:v>1.89</c:v>
                </c:pt>
                <c:pt idx="4">
                  <c:v>#N/A</c:v>
                </c:pt>
                <c:pt idx="5">
                  <c:v>1.22</c:v>
                </c:pt>
                <c:pt idx="6">
                  <c:v>#N/A</c:v>
                </c:pt>
                <c:pt idx="7">
                  <c:v>1.52</c:v>
                </c:pt>
                <c:pt idx="8">
                  <c:v>#N/A</c:v>
                </c:pt>
                <c:pt idx="9">
                  <c:v>1.5</c:v>
                </c:pt>
              </c:numCache>
            </c:numRef>
          </c:val>
          <c:extLst>
            <c:ext xmlns:c16="http://schemas.microsoft.com/office/drawing/2014/chart" uri="{C3380CC4-5D6E-409C-BE32-E72D297353CC}">
              <c16:uniqueId val="{00000005-8354-41B6-A902-00AFA96972D2}"/>
            </c:ext>
          </c:extLst>
        </c:ser>
        <c:ser>
          <c:idx val="6"/>
          <c:order val="6"/>
          <c:tx>
            <c:strRef>
              <c:f>データシート!$A$33</c:f>
              <c:strCache>
                <c:ptCount val="1"/>
                <c:pt idx="0">
                  <c:v>富山市水道事業会計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3.57</c:v>
                </c:pt>
                <c:pt idx="2">
                  <c:v>#N/A</c:v>
                </c:pt>
                <c:pt idx="3">
                  <c:v>2.78</c:v>
                </c:pt>
                <c:pt idx="4">
                  <c:v>#N/A</c:v>
                </c:pt>
                <c:pt idx="5">
                  <c:v>2.25</c:v>
                </c:pt>
                <c:pt idx="6">
                  <c:v>#N/A</c:v>
                </c:pt>
                <c:pt idx="7">
                  <c:v>2.09</c:v>
                </c:pt>
                <c:pt idx="8">
                  <c:v>#N/A</c:v>
                </c:pt>
                <c:pt idx="9">
                  <c:v>1.89</c:v>
                </c:pt>
              </c:numCache>
            </c:numRef>
          </c:val>
          <c:extLst>
            <c:ext xmlns:c16="http://schemas.microsoft.com/office/drawing/2014/chart" uri="{C3380CC4-5D6E-409C-BE32-E72D297353CC}">
              <c16:uniqueId val="{00000006-8354-41B6-A902-00AFA96972D2}"/>
            </c:ext>
          </c:extLst>
        </c:ser>
        <c:ser>
          <c:idx val="7"/>
          <c:order val="7"/>
          <c:tx>
            <c:strRef>
              <c:f>データシート!$A$34</c:f>
              <c:strCache>
                <c:ptCount val="1"/>
                <c:pt idx="0">
                  <c:v>富山市工業用水道事業会計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2.12</c:v>
                </c:pt>
                <c:pt idx="2">
                  <c:v>#N/A</c:v>
                </c:pt>
                <c:pt idx="3">
                  <c:v>2.0499999999999998</c:v>
                </c:pt>
                <c:pt idx="4">
                  <c:v>#N/A</c:v>
                </c:pt>
                <c:pt idx="5">
                  <c:v>2.15</c:v>
                </c:pt>
                <c:pt idx="6">
                  <c:v>#N/A</c:v>
                </c:pt>
                <c:pt idx="7">
                  <c:v>2.2400000000000002</c:v>
                </c:pt>
                <c:pt idx="8">
                  <c:v>#N/A</c:v>
                </c:pt>
                <c:pt idx="9">
                  <c:v>2.2400000000000002</c:v>
                </c:pt>
              </c:numCache>
            </c:numRef>
          </c:val>
          <c:extLst>
            <c:ext xmlns:c16="http://schemas.microsoft.com/office/drawing/2014/chart" uri="{C3380CC4-5D6E-409C-BE32-E72D297353CC}">
              <c16:uniqueId val="{00000007-8354-41B6-A902-00AFA96972D2}"/>
            </c:ext>
          </c:extLst>
        </c:ser>
        <c:ser>
          <c:idx val="8"/>
          <c:order val="8"/>
          <c:tx>
            <c:strRef>
              <c:f>データシート!$A$35</c:f>
              <c:strCache>
                <c:ptCount val="1"/>
                <c:pt idx="0">
                  <c:v>富山市公共下水道事業会計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1.22</c:v>
                </c:pt>
                <c:pt idx="2">
                  <c:v>#N/A</c:v>
                </c:pt>
                <c:pt idx="3">
                  <c:v>1.44</c:v>
                </c:pt>
                <c:pt idx="4">
                  <c:v>#N/A</c:v>
                </c:pt>
                <c:pt idx="5">
                  <c:v>1.45</c:v>
                </c:pt>
                <c:pt idx="6">
                  <c:v>#N/A</c:v>
                </c:pt>
                <c:pt idx="7">
                  <c:v>2.5299999999999998</c:v>
                </c:pt>
                <c:pt idx="8">
                  <c:v>#N/A</c:v>
                </c:pt>
                <c:pt idx="9">
                  <c:v>2.56</c:v>
                </c:pt>
              </c:numCache>
            </c:numRef>
          </c:val>
          <c:extLst>
            <c:ext xmlns:c16="http://schemas.microsoft.com/office/drawing/2014/chart" uri="{C3380CC4-5D6E-409C-BE32-E72D297353CC}">
              <c16:uniqueId val="{00000008-8354-41B6-A902-00AFA96972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2.0699999999999998</c:v>
                </c:pt>
                <c:pt idx="2">
                  <c:v>#N/A</c:v>
                </c:pt>
                <c:pt idx="3">
                  <c:v>2.12</c:v>
                </c:pt>
                <c:pt idx="4">
                  <c:v>#N/A</c:v>
                </c:pt>
                <c:pt idx="5">
                  <c:v>2.7</c:v>
                </c:pt>
                <c:pt idx="6">
                  <c:v>#N/A</c:v>
                </c:pt>
                <c:pt idx="7">
                  <c:v>2.52</c:v>
                </c:pt>
                <c:pt idx="8">
                  <c:v>#N/A</c:v>
                </c:pt>
                <c:pt idx="9">
                  <c:v>3.2</c:v>
                </c:pt>
              </c:numCache>
            </c:numRef>
          </c:val>
          <c:extLst>
            <c:ext xmlns:c16="http://schemas.microsoft.com/office/drawing/2014/chart" uri="{C3380CC4-5D6E-409C-BE32-E72D297353CC}">
              <c16:uniqueId val="{00000009-8354-41B6-A902-00AFA96972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23837</c:v>
                </c:pt>
                <c:pt idx="5">
                  <c:v>23492</c:v>
                </c:pt>
                <c:pt idx="8">
                  <c:v>23549</c:v>
                </c:pt>
                <c:pt idx="11">
                  <c:v>23178</c:v>
                </c:pt>
                <c:pt idx="14">
                  <c:v>22246</c:v>
                </c:pt>
              </c:numCache>
            </c:numRef>
          </c:val>
          <c:extLst>
            <c:ext xmlns:c16="http://schemas.microsoft.com/office/drawing/2014/chart" uri="{C3380CC4-5D6E-409C-BE32-E72D297353CC}">
              <c16:uniqueId val="{00000000-E7E7-4F52-88C4-D4F1559974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4</c:v>
                </c:pt>
                <c:pt idx="3">
                  <c:v>1</c:v>
                </c:pt>
                <c:pt idx="6">
                  <c:v>1</c:v>
                </c:pt>
                <c:pt idx="9">
                  <c:v>1</c:v>
                </c:pt>
                <c:pt idx="12">
                  <c:v>3</c:v>
                </c:pt>
              </c:numCache>
            </c:numRef>
          </c:val>
          <c:extLst>
            <c:ext xmlns:c16="http://schemas.microsoft.com/office/drawing/2014/chart" uri="{C3380CC4-5D6E-409C-BE32-E72D297353CC}">
              <c16:uniqueId val="{00000001-E7E7-4F52-88C4-D4F1559974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253</c:v>
                </c:pt>
                <c:pt idx="3">
                  <c:v>350</c:v>
                </c:pt>
                <c:pt idx="6">
                  <c:v>348</c:v>
                </c:pt>
                <c:pt idx="9">
                  <c:v>349</c:v>
                </c:pt>
                <c:pt idx="12">
                  <c:v>507</c:v>
                </c:pt>
              </c:numCache>
            </c:numRef>
          </c:val>
          <c:extLst>
            <c:ext xmlns:c16="http://schemas.microsoft.com/office/drawing/2014/chart" uri="{C3380CC4-5D6E-409C-BE32-E72D297353CC}">
              <c16:uniqueId val="{00000002-E7E7-4F52-88C4-D4F1559974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701</c:v>
                </c:pt>
                <c:pt idx="3">
                  <c:v>221</c:v>
                </c:pt>
                <c:pt idx="6">
                  <c:v>135</c:v>
                </c:pt>
                <c:pt idx="9">
                  <c:v>64</c:v>
                </c:pt>
                <c:pt idx="12">
                  <c:v>62</c:v>
                </c:pt>
              </c:numCache>
            </c:numRef>
          </c:val>
          <c:extLst>
            <c:ext xmlns:c16="http://schemas.microsoft.com/office/drawing/2014/chart" uri="{C3380CC4-5D6E-409C-BE32-E72D297353CC}">
              <c16:uniqueId val="{00000003-E7E7-4F52-88C4-D4F1559974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7879</c:v>
                </c:pt>
                <c:pt idx="3">
                  <c:v>7680</c:v>
                </c:pt>
                <c:pt idx="6">
                  <c:v>7441</c:v>
                </c:pt>
                <c:pt idx="9">
                  <c:v>7235</c:v>
                </c:pt>
                <c:pt idx="12">
                  <c:v>7078</c:v>
                </c:pt>
              </c:numCache>
            </c:numRef>
          </c:val>
          <c:extLst>
            <c:ext xmlns:c16="http://schemas.microsoft.com/office/drawing/2014/chart" uri="{C3380CC4-5D6E-409C-BE32-E72D297353CC}">
              <c16:uniqueId val="{00000004-E7E7-4F52-88C4-D4F1559974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E7-4F52-88C4-D4F1559974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E7-4F52-88C4-D4F1559974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22715</c:v>
                </c:pt>
                <c:pt idx="3">
                  <c:v>22334</c:v>
                </c:pt>
                <c:pt idx="6">
                  <c:v>22074</c:v>
                </c:pt>
                <c:pt idx="9">
                  <c:v>21443</c:v>
                </c:pt>
                <c:pt idx="12">
                  <c:v>21620</c:v>
                </c:pt>
              </c:numCache>
            </c:numRef>
          </c:val>
          <c:extLst>
            <c:ext xmlns:c16="http://schemas.microsoft.com/office/drawing/2014/chart" uri="{C3380CC4-5D6E-409C-BE32-E72D297353CC}">
              <c16:uniqueId val="{00000007-E7E7-4F52-88C4-D4F1559974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7715</c:v>
                </c:pt>
                <c:pt idx="2">
                  <c:v>#N/A</c:v>
                </c:pt>
                <c:pt idx="3">
                  <c:v>#N/A</c:v>
                </c:pt>
                <c:pt idx="4">
                  <c:v>7094</c:v>
                </c:pt>
                <c:pt idx="5">
                  <c:v>#N/A</c:v>
                </c:pt>
                <c:pt idx="6">
                  <c:v>#N/A</c:v>
                </c:pt>
                <c:pt idx="7">
                  <c:v>6450</c:v>
                </c:pt>
                <c:pt idx="8">
                  <c:v>#N/A</c:v>
                </c:pt>
                <c:pt idx="9">
                  <c:v>#N/A</c:v>
                </c:pt>
                <c:pt idx="10">
                  <c:v>5914</c:v>
                </c:pt>
                <c:pt idx="11">
                  <c:v>#N/A</c:v>
                </c:pt>
                <c:pt idx="12">
                  <c:v>#N/A</c:v>
                </c:pt>
                <c:pt idx="13">
                  <c:v>7024</c:v>
                </c:pt>
                <c:pt idx="14">
                  <c:v>#N/A</c:v>
                </c:pt>
              </c:numCache>
            </c:numRef>
          </c:val>
          <c:smooth val="0"/>
          <c:extLst>
            <c:ext xmlns:c16="http://schemas.microsoft.com/office/drawing/2014/chart" uri="{C3380CC4-5D6E-409C-BE32-E72D297353CC}">
              <c16:uniqueId val="{00000008-E7E7-4F52-88C4-D4F1559974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203243</c:v>
                </c:pt>
                <c:pt idx="5">
                  <c:v>198800</c:v>
                </c:pt>
                <c:pt idx="8">
                  <c:v>194250</c:v>
                </c:pt>
                <c:pt idx="11">
                  <c:v>189519</c:v>
                </c:pt>
                <c:pt idx="14">
                  <c:v>188778</c:v>
                </c:pt>
              </c:numCache>
            </c:numRef>
          </c:val>
          <c:extLst>
            <c:ext xmlns:c16="http://schemas.microsoft.com/office/drawing/2014/chart" uri="{C3380CC4-5D6E-409C-BE32-E72D297353CC}">
              <c16:uniqueId val="{00000000-72F8-4076-9E70-E3AC3F5E56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26587</c:v>
                </c:pt>
                <c:pt idx="5">
                  <c:v>26220</c:v>
                </c:pt>
                <c:pt idx="8">
                  <c:v>24090</c:v>
                </c:pt>
                <c:pt idx="11">
                  <c:v>24421</c:v>
                </c:pt>
                <c:pt idx="14">
                  <c:v>24300</c:v>
                </c:pt>
              </c:numCache>
            </c:numRef>
          </c:val>
          <c:extLst>
            <c:ext xmlns:c16="http://schemas.microsoft.com/office/drawing/2014/chart" uri="{C3380CC4-5D6E-409C-BE32-E72D297353CC}">
              <c16:uniqueId val="{00000001-72F8-4076-9E70-E3AC3F5E56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23537</c:v>
                </c:pt>
                <c:pt idx="5">
                  <c:v>28856</c:v>
                </c:pt>
                <c:pt idx="8">
                  <c:v>28432</c:v>
                </c:pt>
                <c:pt idx="11">
                  <c:v>30671</c:v>
                </c:pt>
                <c:pt idx="14">
                  <c:v>35414</c:v>
                </c:pt>
              </c:numCache>
            </c:numRef>
          </c:val>
          <c:extLst>
            <c:ext xmlns:c16="http://schemas.microsoft.com/office/drawing/2014/chart" uri="{C3380CC4-5D6E-409C-BE32-E72D297353CC}">
              <c16:uniqueId val="{00000002-72F8-4076-9E70-E3AC3F5E56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F8-4076-9E70-E3AC3F5E56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F8-4076-9E70-E3AC3F5E56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496</c:v>
                </c:pt>
                <c:pt idx="3">
                  <c:v>507</c:v>
                </c:pt>
                <c:pt idx="6">
                  <c:v>575</c:v>
                </c:pt>
                <c:pt idx="9">
                  <c:v>785</c:v>
                </c:pt>
                <c:pt idx="12">
                  <c:v>825</c:v>
                </c:pt>
              </c:numCache>
            </c:numRef>
          </c:val>
          <c:extLst>
            <c:ext xmlns:c16="http://schemas.microsoft.com/office/drawing/2014/chart" uri="{C3380CC4-5D6E-409C-BE32-E72D297353CC}">
              <c16:uniqueId val="{00000005-72F8-4076-9E70-E3AC3F5E56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19653</c:v>
                </c:pt>
                <c:pt idx="3">
                  <c:v>19002</c:v>
                </c:pt>
                <c:pt idx="6">
                  <c:v>18803</c:v>
                </c:pt>
                <c:pt idx="9">
                  <c:v>19305</c:v>
                </c:pt>
                <c:pt idx="12">
                  <c:v>19936</c:v>
                </c:pt>
              </c:numCache>
            </c:numRef>
          </c:val>
          <c:extLst>
            <c:ext xmlns:c16="http://schemas.microsoft.com/office/drawing/2014/chart" uri="{C3380CC4-5D6E-409C-BE32-E72D297353CC}">
              <c16:uniqueId val="{00000006-72F8-4076-9E70-E3AC3F5E56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801</c:v>
                </c:pt>
                <c:pt idx="3">
                  <c:v>579</c:v>
                </c:pt>
                <c:pt idx="6">
                  <c:v>449</c:v>
                </c:pt>
                <c:pt idx="9">
                  <c:v>388</c:v>
                </c:pt>
                <c:pt idx="12">
                  <c:v>329</c:v>
                </c:pt>
              </c:numCache>
            </c:numRef>
          </c:val>
          <c:extLst>
            <c:ext xmlns:c16="http://schemas.microsoft.com/office/drawing/2014/chart" uri="{C3380CC4-5D6E-409C-BE32-E72D297353CC}">
              <c16:uniqueId val="{00000007-72F8-4076-9E70-E3AC3F5E56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78638</c:v>
                </c:pt>
                <c:pt idx="3">
                  <c:v>73808</c:v>
                </c:pt>
                <c:pt idx="6">
                  <c:v>68303</c:v>
                </c:pt>
                <c:pt idx="9">
                  <c:v>66198</c:v>
                </c:pt>
                <c:pt idx="12">
                  <c:v>61472</c:v>
                </c:pt>
              </c:numCache>
            </c:numRef>
          </c:val>
          <c:extLst>
            <c:ext xmlns:c16="http://schemas.microsoft.com/office/drawing/2014/chart" uri="{C3380CC4-5D6E-409C-BE32-E72D297353CC}">
              <c16:uniqueId val="{00000008-72F8-4076-9E70-E3AC3F5E56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10067</c:v>
                </c:pt>
                <c:pt idx="3">
                  <c:v>22451</c:v>
                </c:pt>
                <c:pt idx="6">
                  <c:v>27827</c:v>
                </c:pt>
                <c:pt idx="9">
                  <c:v>28981</c:v>
                </c:pt>
                <c:pt idx="12">
                  <c:v>19157</c:v>
                </c:pt>
              </c:numCache>
            </c:numRef>
          </c:val>
          <c:extLst>
            <c:ext xmlns:c16="http://schemas.microsoft.com/office/drawing/2014/chart" uri="{C3380CC4-5D6E-409C-BE32-E72D297353CC}">
              <c16:uniqueId val="{00000009-72F8-4076-9E70-E3AC3F5E56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238095</c:v>
                </c:pt>
                <c:pt idx="3">
                  <c:v>236141</c:v>
                </c:pt>
                <c:pt idx="6">
                  <c:v>234718</c:v>
                </c:pt>
                <c:pt idx="9">
                  <c:v>233945</c:v>
                </c:pt>
                <c:pt idx="12">
                  <c:v>239297</c:v>
                </c:pt>
              </c:numCache>
            </c:numRef>
          </c:val>
          <c:extLst>
            <c:ext xmlns:c16="http://schemas.microsoft.com/office/drawing/2014/chart" uri="{C3380CC4-5D6E-409C-BE32-E72D297353CC}">
              <c16:uniqueId val="{0000000A-72F8-4076-9E70-E3AC3F5E56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94383</c:v>
                </c:pt>
                <c:pt idx="2">
                  <c:v>#N/A</c:v>
                </c:pt>
                <c:pt idx="3">
                  <c:v>#N/A</c:v>
                </c:pt>
                <c:pt idx="4">
                  <c:v>98611</c:v>
                </c:pt>
                <c:pt idx="5">
                  <c:v>#N/A</c:v>
                </c:pt>
                <c:pt idx="6">
                  <c:v>#N/A</c:v>
                </c:pt>
                <c:pt idx="7">
                  <c:v>103902</c:v>
                </c:pt>
                <c:pt idx="8">
                  <c:v>#N/A</c:v>
                </c:pt>
                <c:pt idx="9">
                  <c:v>#N/A</c:v>
                </c:pt>
                <c:pt idx="10">
                  <c:v>104991</c:v>
                </c:pt>
                <c:pt idx="11">
                  <c:v>#N/A</c:v>
                </c:pt>
                <c:pt idx="12">
                  <c:v>#N/A</c:v>
                </c:pt>
                <c:pt idx="13">
                  <c:v>92524</c:v>
                </c:pt>
                <c:pt idx="14">
                  <c:v>#N/A</c:v>
                </c:pt>
              </c:numCache>
            </c:numRef>
          </c:val>
          <c:smooth val="0"/>
          <c:extLst>
            <c:ext xmlns:c16="http://schemas.microsoft.com/office/drawing/2014/chart" uri="{C3380CC4-5D6E-409C-BE32-E72D297353CC}">
              <c16:uniqueId val="{0000000B-72F8-4076-9E70-E3AC3F5E56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7353</c:v>
                </c:pt>
                <c:pt idx="1">
                  <c:v>8755</c:v>
                </c:pt>
                <c:pt idx="2">
                  <c:v>9756</c:v>
                </c:pt>
              </c:numCache>
            </c:numRef>
          </c:val>
          <c:extLst>
            <c:ext xmlns:c16="http://schemas.microsoft.com/office/drawing/2014/chart" uri="{C3380CC4-5D6E-409C-BE32-E72D297353CC}">
              <c16:uniqueId val="{00000000-BF7A-4EF3-80F4-25488578FA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4722</c:v>
                </c:pt>
                <c:pt idx="1">
                  <c:v>5411</c:v>
                </c:pt>
                <c:pt idx="2">
                  <c:v>6845</c:v>
                </c:pt>
              </c:numCache>
            </c:numRef>
          </c:val>
          <c:extLst>
            <c:ext xmlns:c16="http://schemas.microsoft.com/office/drawing/2014/chart" uri="{C3380CC4-5D6E-409C-BE32-E72D297353CC}">
              <c16:uniqueId val="{00000001-BF7A-4EF3-80F4-25488578FA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7180</c:v>
                </c:pt>
                <c:pt idx="1">
                  <c:v>8452</c:v>
                </c:pt>
                <c:pt idx="2">
                  <c:v>9348</c:v>
                </c:pt>
              </c:numCache>
            </c:numRef>
          </c:val>
          <c:extLst>
            <c:ext xmlns:c16="http://schemas.microsoft.com/office/drawing/2014/chart" uri="{C3380CC4-5D6E-409C-BE32-E72D297353CC}">
              <c16:uniqueId val="{00000002-BF7A-4EF3-80F4-25488578FA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{2F2485CF-3F71-407A-B5C5-3F7EB3E5821F}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C6D-44CB-A1D9-8AD7215C09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{1BE98169-77F2-432F-B37B-A0BEF9C05626}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6D-44CB-A1D9-8AD7215C09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{7541BAD5-F3A4-4DAB-AC8E-8C35E552DB6F}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6D-44CB-A1D9-8AD7215C09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{033805F1-406C-4308-918E-2FF8A69FFAC9}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6D-44CB-A1D9-8AD7215C09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{D32770A7-05DF-4FAD-AD7E-E74C9E3DB753}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6D-44CB-A1D9-8AD7215C098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{041DB939-C3C9-47D4-99B4-AA60234AD9BC}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C6D-44CB-A1D9-8AD7215C098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{77FE9883-A104-46D7-A878-A3E7F9960753}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C6D-44CB-A1D9-8AD7215C098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{938E5F82-82DF-4813-8E01-D5FCD4E9B03A}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C6D-44CB-A1D9-8AD7215C098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{0F3EEE10-FCCF-4953-9C94-4259BD45FA5E}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C6D-44CB-A1D9-8AD7215C09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63.1</c:v>
                </c:pt>
                <c:pt idx="16">
                  <c:v>64.2</c:v>
                </c:pt>
                <c:pt idx="24">
                  <c:v>65.3</c:v>
                </c:pt>
                <c:pt idx="32">
                  <c:v>65.599999999999994</c:v>
                </c:pt>
              </c:numCache>
            </c:numRef>
          </c:xVal>
          <c:yVal>
            <c:numRef>
              <c:f>公会計指標分析・財政指標組合せ分析表!$BP$51:$DC$51</c:f>
              <c:numCache>
                <c:formatCode>#,##0.0;"▲ "#,##0.0</c:formatCode>
                <c:ptCount val="40"/>
                <c:pt idx="0">
                  <c:v>115.3</c:v>
                </c:pt>
                <c:pt idx="8">
                  <c:v>118.9</c:v>
                </c:pt>
                <c:pt idx="16">
                  <c:v>125.5</c:v>
                </c:pt>
                <c:pt idx="24">
                  <c:v>124.8</c:v>
                </c:pt>
                <c:pt idx="32">
                  <c:v>104.8</c:v>
                </c:pt>
              </c:numCache>
            </c:numRef>
          </c:yVal>
          <c:smooth val="0"/>
          <c:extLst>
            <c:ext xmlns:c16="http://schemas.microsoft.com/office/drawing/2014/chart" uri="{C3380CC4-5D6E-409C-BE32-E72D297353CC}">
              <c16:uniqueId val="{00000009-4C6D-44CB-A1D9-8AD7215C09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{FAC63140-D790-41C3-B83D-2F2D445DA5C8}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C6D-44CB-A1D9-8AD7215C09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{F35AA879-4B3D-4946-A934-62D02D80EBB5}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6D-44CB-A1D9-8AD7215C09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{A81771E1-2DFD-4EFF-B85B-171AD1FE391E}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6D-44CB-A1D9-8AD7215C09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{BBEDEBC8-511D-4635-8040-F0E27C02CFF1}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6D-44CB-A1D9-8AD7215C09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{624A67D8-62A7-4B86-91A3-F4C23E5DC276}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6D-44CB-A1D9-8AD7215C098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{318A978D-059B-4441-9BFE-6C5D0E8CE746}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C6D-44CB-A1D9-8AD7215C098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{42D94643-3508-4E8B-A3DD-54E8F1CE0D3F}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C6D-44CB-A1D9-8AD7215C098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{FCF2E18D-19C7-434C-BE48-40C7DB229258}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C6D-44CB-A1D9-8AD7215C098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{16AFF822-8692-4C18-B5DC-33F6303212A5}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C6D-44CB-A1D9-8AD7215C09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4C6D-44CB-A1D9-8AD7215C098E}"/>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{BAAC247B-33B2-4707-91C1-3A9895BE74F8}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2E2-4197-97FE-1DD586298A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{3BD8EA71-19A6-4F93-AB46-8A13EC5C0E1E}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E2-4197-97FE-1DD586298A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{F75602FA-0A3F-4FEA-9CC1-C33A15B01C39}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E2-4197-97FE-1DD586298A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{29DFD95A-CD21-4AE4-8BB7-F0103EE1B20E}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E2-4197-97FE-1DD586298A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{5B7EF33B-092A-43A8-86A4-A5AAC76BE7A2}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E2-4197-97FE-1DD586298AB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{68592292-FB29-4F98-A8F7-D2ECCE8E7A0F}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2E2-4197-97FE-1DD586298AB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{411ADA3C-6996-43C6-BBF7-75A09D24EBCF}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2E2-4197-97FE-1DD586298AB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{6D58A3B8-32F3-403A-8310-A2D0DF976BCF}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2E2-4197-97FE-1DD586298AB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{6C2FB51C-FC4B-46A5-AA04-9EDAE18CF39B}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2E2-4197-97FE-1DD586298A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9.6</c:v>
                </c:pt>
                <c:pt idx="16">
                  <c:v>8.5</c:v>
                </c:pt>
                <c:pt idx="24">
                  <c:v>7.7</c:v>
                </c:pt>
                <c:pt idx="32">
                  <c:v>7.5</c:v>
                </c:pt>
              </c:numCache>
            </c:numRef>
          </c:xVal>
          <c:yVal>
            <c:numRef>
              <c:f>公会計指標分析・財政指標組合せ分析表!$BP$73:$DC$73</c:f>
              <c:numCache>
                <c:formatCode>#,##0.0;"▲ "#,##0.0</c:formatCode>
                <c:ptCount val="40"/>
                <c:pt idx="0">
                  <c:v>115.3</c:v>
                </c:pt>
                <c:pt idx="8">
                  <c:v>118.9</c:v>
                </c:pt>
                <c:pt idx="16">
                  <c:v>125.5</c:v>
                </c:pt>
                <c:pt idx="24">
                  <c:v>124.8</c:v>
                </c:pt>
                <c:pt idx="32">
                  <c:v>104.8</c:v>
                </c:pt>
              </c:numCache>
            </c:numRef>
          </c:yVal>
          <c:smooth val="0"/>
          <c:extLst>
            <c:ext xmlns:c16="http://schemas.microsoft.com/office/drawing/2014/chart" uri="{C3380CC4-5D6E-409C-BE32-E72D297353CC}">
              <c16:uniqueId val="{00000009-62E2-4197-97FE-1DD586298A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{29A73587-1C10-4E44-B87A-82CB48B209F8}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2E2-4197-97FE-1DD586298A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{C42B52BD-0C2E-41B5-A807-C19E96A2351E}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E2-4197-97FE-1DD586298A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{27D4790B-137C-4995-BBAC-60642FD3726D}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E2-4197-97FE-1DD586298A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{1A99F9C6-6370-4723-BABC-6EED1BC5CA1D}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E2-4197-97FE-1DD586298A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{41D204FD-A08D-40BE-A22C-A0241F59A190}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E2-4197-97FE-1DD586298ABE}"/>
                </c:ext>
              </c:extLst>
            </c:dLbl>
            <c:dLbl>
              <c:idx val="8"/>
              <c:layout>
                <c:manualLayout>
                  <c:x val="-2.8829840147400865E-2"/>
                  <c:y val="-4.377419246568448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{A13F98BF-968D-4343-9363-07DA8C3E3ACB}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2E2-4197-97FE-1DD586298ABE}"/>
                </c:ext>
              </c:extLst>
            </c:dLbl>
            <c:dLbl>
              <c:idx val="16"/>
              <c:layout>
                <c:manualLayout>
                  <c:x val="-3.1570342725075584E-2"/>
                  <c:y val="-8.10591017099034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{9D4944B6-F0FA-455A-ADA2-F0F6161476CA}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2E2-4197-97FE-1DD586298AB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{5114A5FF-B48C-4252-A8F7-DD90B64949CD}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2E2-4197-97FE-1DD586298AB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{F18337D9-0213-484B-90A5-B6688FD95620}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2E2-4197-97FE-1DD586298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2E2-4197-97FE-1DD586298ABE}"/>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p>
        <a:p>
          <a:r>
            <a:rPr kumimoji="1" lang="ja-JP" altLang="en-US" sz="1400">
              <a:latin typeface="ＭＳ ゴシック" pitchFamily="49" charset="-128"/>
              <a:ea typeface="ＭＳ ゴシック" pitchFamily="49" charset="-128"/>
            </a:rPr>
            <a:t>　小・中学校の整備事業に充当してきた義務教育施設事業債の償還金が増加したことなどにより増となっている。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　臨時財政対策債償還金の増加などがあるものの、都市計画事業の財源として発行された地方債償還額に充当した都市計画税の減による特定財源の減少などにより減となっている。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市債の発行をできる限り抑制するとともに、発行にあたっては、交付税措置のある有利な市債を活用し、財政の健全化に努める。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該当するものはない。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○一般会計等にかかる地方債の現在高</a:t>
          </a:r>
        </a:p>
        <a:p>
          <a:r>
            <a:rPr kumimoji="1" lang="ja-JP" altLang="en-US" sz="1400">
              <a:latin typeface="ＭＳ ゴシック" pitchFamily="49" charset="-128"/>
              <a:ea typeface="ＭＳ ゴシック" pitchFamily="49" charset="-128"/>
            </a:rPr>
            <a:t>　公共施設等適正管理推進事業債や学校教育施設等整備事業債の増により残高が増加した。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〇債務負担行為に基づく支出予定額</a:t>
          </a:r>
        </a:p>
        <a:p>
          <a:r>
            <a:rPr kumimoji="1" lang="ja-JP" altLang="en-US" sz="1400">
              <a:latin typeface="ＭＳ ゴシック" pitchFamily="49" charset="-128"/>
              <a:ea typeface="ＭＳ ゴシック" pitchFamily="49" charset="-128"/>
            </a:rPr>
            <a:t>　債務負担行為のを設定していた八尾地域統合中学校設計・建設・維持管理・運営事業などの大型事業の対価の支払いの一部が完了したことにより減少した。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　</a:t>
          </a:r>
        </a:p>
        <a:p>
          <a:r>
            <a:rPr kumimoji="1" lang="ja-JP" altLang="en-US" sz="1400">
              <a:latin typeface="ＭＳ ゴシック" pitchFamily="49" charset="-128"/>
              <a:ea typeface="ＭＳ ゴシック" pitchFamily="49" charset="-128"/>
            </a:rPr>
            <a:t>　公共下水道事業における起債残高の減により繰入見込額が減少傾向にある。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公共下水道事業等における公営企業債等繰入見込額の減など将来負担の減要因はあるものの、今後も大型の施設整備事業が予定されていることから、地方債の現在高の削減等、財政の健全化に努める。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富山県富山市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決算剰余金を財政調整基金及び減債基金へそれぞれ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億円を積み立てたほか、土地売却収入を減債基金や舞台芸術振興事業基金へ積み立てたこと、将来にわたり健全な財政運営を行うために減債基金へ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・財政調整基金、減債基金については、下記のとおり、残高は少なくとも維持されていくものと考えている。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目的で設置されており、設置目的が達成された場合は廃止することから、新たな基金を造成しなければ、中長期的には、基金の残高は減少していくもの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・舞台芸術振興事業基金：舞台芸術の振興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・新型コロナウイルス感染症対策利子補給基金：緊急経営基盤安定資金（コロナ融資枠）の利子補給補助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・呉羽丘陵フットパス連絡橋整備基金：呉羽丘陵フットパス連絡橋の整備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事業余剰地の売却収入を活用し、舞台芸術振興事業基金へ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円、将来の都市基盤整備を行うにあたり事業費の平準化を図るため、都市基盤整備基金へ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億円、寄附金等を活用し、新型コロナウイルス感染症対策基金へ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億円を積み立てた一方、新型コロナウイルス感染症対策利子補給基金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億円など、総額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億円を取り崩したことにより、その他特定目的基金全体では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accent2"/>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accent2"/>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富山駅周辺整備事業など今後も都市基盤整備事業に取組む必要があり、一定の残高水準の確保に努めることとしている。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・舞台芸術振興事業基金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舞台芸術振興施設の維持管理等に活用しており、現在の残高の維持・増加に努めることとしている。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果実運用型の基金であり、運用益は各種福祉事業に活用しており、現在の残高の維持に努めることとしている。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・新型コロナウイルス感染症対策利子補給基金：緊急経営基盤安定資金（コロナ融資枠）の利子補給補助に活用することとしており、基金化が認められている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年度までに取り崩す予定である。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・呉羽丘陵フットパス連絡橋整備基金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呉羽丘陵フットパスの整備に活用することとしており、整備の進捗に伴い減少する予定である。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財政調整基金は、年度間の財源調整や大きな災害などに備えるための重要な基金であり、今後も、現在の残高の維持・増加に努めることとしている。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・企業団地分譲による土地売払収入等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減債基金は、市債の償還に必要な財源を確保するために設置しているものである。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市債残高は、中規模ホール整備官民連携事業等の大型事業の実施により今後増加することが見込まれるため、市債の繰上償還ができる環境になった場合に対応できるよう、残高の維持・増加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1970</a:t>
          </a:r>
          <a:r>
            <a:rPr kumimoji="1" lang="ja-JP" altLang="en-US" sz="1100">
              <a:latin typeface="ＭＳ Ｐゴシック" panose="020B0600070205080204" pitchFamily="50" charset="-128"/>
              <a:ea typeface="ＭＳ Ｐゴシック" panose="020B0600070205080204" pitchFamily="50" charset="-128"/>
            </a:rPr>
            <a:t>年代における人口の急増に伴い、学校、公営住宅、市民利用施設などの「公共建築物」や道路、橋りょう、上下水道などの「社会インフラ」を整備してきたところであり、市全体で膨大な資産を保有している。こうした施設の老朽化が相対的に進んでいることから、「公共施設等総合管理計画」及び「公共施設マネジメントアクションプラン」を策定してきたところであり、計画的に修繕や改修を実施することにより、資産の寿命を延ばし、適正な施設配置や運営により効率的な投資を行い財政負担の軽減を図りながら、資産管理を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1" name="楕円 80"/>
        <xdr:cNvSpPr/>
      </xdr:nvSpPr>
      <xdr:spPr>
        <a:xfrm>
          <a:off x="47117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2" name="有形固定資産減価償却率該当値テキスト"/>
        <xdr:cNvSpPr txBox="1"/>
      </xdr:nvSpPr>
      <xdr:spPr>
        <a:xfrm>
          <a:off x="4813300" y="61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85937</xdr:rowOff>
    </xdr:from>
    <xdr:to>
      <xdr:col>19</xdr:col>
      <xdr:colOff>187325</xdr:colOff>
      <xdr:row>32</xdr:row>
      <xdr:rowOff>16087</xdr:rowOff>
    </xdr:to>
    <xdr:sp macro="" textlink="">
      <xdr:nvSpPr>
        <xdr:cNvPr id="83" name="楕円 82"/>
        <xdr:cNvSpPr/>
      </xdr:nvSpPr>
      <xdr:spPr>
        <a:xfrm>
          <a:off x="4000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136737</xdr:rowOff>
    </xdr:from>
    <xdr:to>
      <xdr:col>23</xdr:col>
      <xdr:colOff>85725</xdr:colOff>
      <xdr:row>31</xdr:row>
      <xdr:rowOff>147532</xdr:rowOff>
    </xdr:to>
    <xdr:cxnSp macro="">
      <xdr:nvCxnSpPr>
        <xdr:cNvPr id="84" name="直線コネクタ 83"/>
        <xdr:cNvCxnSpPr/>
      </xdr:nvCxnSpPr>
      <xdr:spPr>
        <a:xfrm>
          <a:off x="4051300" y="622321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楕円 84"/>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136737</xdr:rowOff>
    </xdr:to>
    <xdr:cxnSp macro="">
      <xdr:nvCxnSpPr>
        <xdr:cNvPr id="86" name="直線コネクタ 85"/>
        <xdr:cNvCxnSpPr/>
      </xdr:nvCxnSpPr>
      <xdr:spPr>
        <a:xfrm>
          <a:off x="3289300" y="618363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7" name="楕円 86"/>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97155</xdr:rowOff>
    </xdr:to>
    <xdr:cxnSp macro="">
      <xdr:nvCxnSpPr>
        <xdr:cNvPr id="88" name="直線コネクタ 87"/>
        <xdr:cNvCxnSpPr/>
      </xdr:nvCxnSpPr>
      <xdr:spPr>
        <a:xfrm>
          <a:off x="2527300" y="614404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89" name="楕円 88"/>
        <xdr:cNvSpPr/>
      </xdr:nvSpPr>
      <xdr:spPr>
        <a:xfrm>
          <a:off x="1714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57573</xdr:rowOff>
    </xdr:from>
    <xdr:to>
      <xdr:col>11</xdr:col>
      <xdr:colOff>136525</xdr:colOff>
      <xdr:row>31</xdr:row>
      <xdr:rowOff>86360</xdr:rowOff>
    </xdr:to>
    <xdr:cxnSp macro="">
      <xdr:nvCxnSpPr>
        <xdr:cNvPr id="90" name="直線コネクタ 89"/>
        <xdr:cNvCxnSpPr/>
      </xdr:nvCxnSpPr>
      <xdr:spPr>
        <a:xfrm flipV="1">
          <a:off x="1765300" y="614404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7214</xdr:rowOff>
    </xdr:from>
    <xdr:ext cx="405111" cy="259045"/>
    <xdr:sp macro="" textlink="">
      <xdr:nvSpPr>
        <xdr:cNvPr id="95" name="n_1mainValue有形固定資産減価償却率"/>
        <xdr:cNvSpPr txBox="1"/>
      </xdr:nvSpPr>
      <xdr:spPr>
        <a:xfrm>
          <a:off x="38360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6" name="n_2main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97" name="n_3mainValue有形固定資産減価償却率"/>
        <xdr:cNvSpPr txBox="1"/>
      </xdr:nvSpPr>
      <xdr:spPr>
        <a:xfrm>
          <a:off x="2324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98" name="n_4mainValue有形固定資産減価償却率"/>
        <xdr:cNvSpPr txBox="1"/>
      </xdr:nvSpPr>
      <xdr:spPr>
        <a:xfrm>
          <a:off x="1562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全国及び県内平均を上回っており、地方債残高は高水準である。ただし、令和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税収の伸びや臨時財政対策債発行可能額の増額により債務償還比率が大幅に減少している。今後も大幅な市税収入の増加は見込まれないことから、市債の活用にあたっては、地方交付税措置のある有利な地方債を活用するとともに、起債を充当する事業そのものの必要性・緊急性・費用対効果などを十分に精査した上で事業を行い、新発債の抑制を図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94470</xdr:rowOff>
    </xdr:from>
    <xdr:to>
      <xdr:col>76</xdr:col>
      <xdr:colOff>73025</xdr:colOff>
      <xdr:row>32</xdr:row>
      <xdr:rowOff>24620</xdr:rowOff>
    </xdr:to>
    <xdr:sp macro="" textlink="">
      <xdr:nvSpPr>
        <xdr:cNvPr id="145" name="楕円 144"/>
        <xdr:cNvSpPr/>
      </xdr:nvSpPr>
      <xdr:spPr>
        <a:xfrm>
          <a:off x="147447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72897</xdr:rowOff>
    </xdr:from>
    <xdr:ext cx="469744" cy="259045"/>
    <xdr:sp macro="" textlink="">
      <xdr:nvSpPr>
        <xdr:cNvPr id="146" name="債務償還比率該当値テキスト"/>
        <xdr:cNvSpPr txBox="1"/>
      </xdr:nvSpPr>
      <xdr:spPr>
        <a:xfrm>
          <a:off x="14846300" y="615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1860</xdr:rowOff>
    </xdr:from>
    <xdr:to>
      <xdr:col>72</xdr:col>
      <xdr:colOff>123825</xdr:colOff>
      <xdr:row>33</xdr:row>
      <xdr:rowOff>103460</xdr:rowOff>
    </xdr:to>
    <xdr:sp macro="" textlink="">
      <xdr:nvSpPr>
        <xdr:cNvPr id="147" name="楕円 146"/>
        <xdr:cNvSpPr/>
      </xdr:nvSpPr>
      <xdr:spPr>
        <a:xfrm>
          <a:off x="14033500" y="64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145270</xdr:rowOff>
    </xdr:from>
    <xdr:to>
      <xdr:col>76</xdr:col>
      <xdr:colOff>22225</xdr:colOff>
      <xdr:row>33</xdr:row>
      <xdr:rowOff>52660</xdr:rowOff>
    </xdr:to>
    <xdr:cxnSp macro="">
      <xdr:nvCxnSpPr>
        <xdr:cNvPr id="148" name="直線コネクタ 147"/>
        <xdr:cNvCxnSpPr/>
      </xdr:nvCxnSpPr>
      <xdr:spPr>
        <a:xfrm flipV="1">
          <a:off x="14084300" y="6231745"/>
          <a:ext cx="711200" cy="25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40413</xdr:rowOff>
    </xdr:from>
    <xdr:to>
      <xdr:col>68</xdr:col>
      <xdr:colOff>123825</xdr:colOff>
      <xdr:row>33</xdr:row>
      <xdr:rowOff>142013</xdr:rowOff>
    </xdr:to>
    <xdr:sp macro="" textlink="">
      <xdr:nvSpPr>
        <xdr:cNvPr id="149" name="楕円 148"/>
        <xdr:cNvSpPr/>
      </xdr:nvSpPr>
      <xdr:spPr>
        <a:xfrm>
          <a:off x="13271500" y="64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52660</xdr:rowOff>
    </xdr:from>
    <xdr:to>
      <xdr:col>72</xdr:col>
      <xdr:colOff>73025</xdr:colOff>
      <xdr:row>33</xdr:row>
      <xdr:rowOff>91213</xdr:rowOff>
    </xdr:to>
    <xdr:cxnSp macro="">
      <xdr:nvCxnSpPr>
        <xdr:cNvPr id="150" name="直線コネクタ 149"/>
        <xdr:cNvCxnSpPr/>
      </xdr:nvCxnSpPr>
      <xdr:spPr>
        <a:xfrm flipV="1">
          <a:off x="13322300" y="6482035"/>
          <a:ext cx="7620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144009</xdr:rowOff>
    </xdr:from>
    <xdr:to>
      <xdr:col>64</xdr:col>
      <xdr:colOff>123825</xdr:colOff>
      <xdr:row>33</xdr:row>
      <xdr:rowOff>74159</xdr:rowOff>
    </xdr:to>
    <xdr:sp macro="" textlink="">
      <xdr:nvSpPr>
        <xdr:cNvPr id="151" name="楕円 150"/>
        <xdr:cNvSpPr/>
      </xdr:nvSpPr>
      <xdr:spPr>
        <a:xfrm>
          <a:off x="12509500" y="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23359</xdr:rowOff>
    </xdr:from>
    <xdr:to>
      <xdr:col>68</xdr:col>
      <xdr:colOff>73025</xdr:colOff>
      <xdr:row>33</xdr:row>
      <xdr:rowOff>91213</xdr:rowOff>
    </xdr:to>
    <xdr:cxnSp macro="">
      <xdr:nvCxnSpPr>
        <xdr:cNvPr id="152" name="直線コネクタ 151"/>
        <xdr:cNvCxnSpPr/>
      </xdr:nvCxnSpPr>
      <xdr:spPr>
        <a:xfrm>
          <a:off x="12560300" y="6452734"/>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52750</xdr:rowOff>
    </xdr:from>
    <xdr:to>
      <xdr:col>60</xdr:col>
      <xdr:colOff>123825</xdr:colOff>
      <xdr:row>33</xdr:row>
      <xdr:rowOff>154350</xdr:rowOff>
    </xdr:to>
    <xdr:sp macro="" textlink="">
      <xdr:nvSpPr>
        <xdr:cNvPr id="153" name="楕円 152"/>
        <xdr:cNvSpPr/>
      </xdr:nvSpPr>
      <xdr:spPr>
        <a:xfrm>
          <a:off x="11747500" y="64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23359</xdr:rowOff>
    </xdr:from>
    <xdr:to>
      <xdr:col>64</xdr:col>
      <xdr:colOff>73025</xdr:colOff>
      <xdr:row>33</xdr:row>
      <xdr:rowOff>103550</xdr:rowOff>
    </xdr:to>
    <xdr:cxnSp macro="">
      <xdr:nvCxnSpPr>
        <xdr:cNvPr id="154" name="直線コネクタ 153"/>
        <xdr:cNvCxnSpPr/>
      </xdr:nvCxnSpPr>
      <xdr:spPr>
        <a:xfrm flipV="1">
          <a:off x="11798300" y="6452734"/>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94587</xdr:rowOff>
    </xdr:from>
    <xdr:ext cx="469744" cy="259045"/>
    <xdr:sp macro="" textlink="">
      <xdr:nvSpPr>
        <xdr:cNvPr id="159" name="n_1mainValue債務償還比率"/>
        <xdr:cNvSpPr txBox="1"/>
      </xdr:nvSpPr>
      <xdr:spPr>
        <a:xfrm>
          <a:off x="13836727" y="652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133140</xdr:rowOff>
    </xdr:from>
    <xdr:ext cx="469744" cy="259045"/>
    <xdr:sp macro="" textlink="">
      <xdr:nvSpPr>
        <xdr:cNvPr id="160" name="n_2mainValue債務償還比率"/>
        <xdr:cNvSpPr txBox="1"/>
      </xdr:nvSpPr>
      <xdr:spPr>
        <a:xfrm>
          <a:off x="13087427" y="65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65286</xdr:rowOff>
    </xdr:from>
    <xdr:ext cx="469744" cy="259045"/>
    <xdr:sp macro="" textlink="">
      <xdr:nvSpPr>
        <xdr:cNvPr id="161" name="n_3mainValue債務償還比率"/>
        <xdr:cNvSpPr txBox="1"/>
      </xdr:nvSpPr>
      <xdr:spPr>
        <a:xfrm>
          <a:off x="12325427" y="649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145477</xdr:rowOff>
    </xdr:from>
    <xdr:ext cx="469744" cy="259045"/>
    <xdr:sp macro="" textlink="">
      <xdr:nvSpPr>
        <xdr:cNvPr id="162" name="n_4mainValue債務償還比率"/>
        <xdr:cNvSpPr txBox="1"/>
      </xdr:nvSpPr>
      <xdr:spPr>
        <a:xfrm>
          <a:off x="11563427" y="65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71" name="楕円 70"/>
        <xdr:cNvSpPr/>
      </xdr:nvSpPr>
      <xdr:spPr>
        <a:xfrm>
          <a:off x="45847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158005</xdr:rowOff>
    </xdr:from>
    <xdr:ext cx="405111" cy="259045"/>
    <xdr:sp macro="" textlink="">
      <xdr:nvSpPr>
        <xdr:cNvPr id="72" name="【道路】&#10;有形固定資産減価償却率該当値テキスト"/>
        <xdr:cNvSpPr txBox="1"/>
      </xdr:nvSpPr>
      <xdr:spPr>
        <a:xfrm>
          <a:off x="4673600" y="615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100838</xdr:rowOff>
    </xdr:from>
    <xdr:to>
      <xdr:col>20</xdr:col>
      <xdr:colOff>38100</xdr:colOff>
      <xdr:row>37</xdr:row>
      <xdr:rowOff>30988</xdr:rowOff>
    </xdr:to>
    <xdr:sp macro="" textlink="">
      <xdr:nvSpPr>
        <xdr:cNvPr id="73" name="楕円 72"/>
        <xdr:cNvSpPr/>
      </xdr:nvSpPr>
      <xdr:spPr>
        <a:xfrm>
          <a:off x="3746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151638</xdr:rowOff>
    </xdr:from>
    <xdr:to>
      <xdr:col>24</xdr:col>
      <xdr:colOff>63500</xdr:colOff>
      <xdr:row>37</xdr:row>
      <xdr:rowOff>14478</xdr:rowOff>
    </xdr:to>
    <xdr:cxnSp macro="">
      <xdr:nvCxnSpPr>
        <xdr:cNvPr id="74" name="直線コネクタ 73"/>
        <xdr:cNvCxnSpPr/>
      </xdr:nvCxnSpPr>
      <xdr:spPr>
        <a:xfrm>
          <a:off x="3797300" y="63238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39116</xdr:rowOff>
    </xdr:from>
    <xdr:to>
      <xdr:col>15</xdr:col>
      <xdr:colOff>101600</xdr:colOff>
      <xdr:row>36</xdr:row>
      <xdr:rowOff>140716</xdr:rowOff>
    </xdr:to>
    <xdr:sp macro="" textlink="">
      <xdr:nvSpPr>
        <xdr:cNvPr id="75" name="楕円 74"/>
        <xdr:cNvSpPr/>
      </xdr:nvSpPr>
      <xdr:spPr>
        <a:xfrm>
          <a:off x="2857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89916</xdr:rowOff>
    </xdr:from>
    <xdr:to>
      <xdr:col>19</xdr:col>
      <xdr:colOff>177800</xdr:colOff>
      <xdr:row>36</xdr:row>
      <xdr:rowOff>151638</xdr:rowOff>
    </xdr:to>
    <xdr:cxnSp macro="">
      <xdr:nvCxnSpPr>
        <xdr:cNvPr id="76" name="直線コネクタ 75"/>
        <xdr:cNvCxnSpPr/>
      </xdr:nvCxnSpPr>
      <xdr:spPr>
        <a:xfrm>
          <a:off x="2908300" y="626211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7" name="楕円 76"/>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36</xdr:row>
      <xdr:rowOff>99060</xdr:rowOff>
    </xdr:to>
    <xdr:cxnSp macro="">
      <xdr:nvCxnSpPr>
        <xdr:cNvPr id="78" name="直線コネクタ 77"/>
        <xdr:cNvCxnSpPr/>
      </xdr:nvCxnSpPr>
      <xdr:spPr>
        <a:xfrm flipV="1">
          <a:off x="2019300" y="6262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20828</xdr:rowOff>
    </xdr:from>
    <xdr:to>
      <xdr:col>6</xdr:col>
      <xdr:colOff>38100</xdr:colOff>
      <xdr:row>36</xdr:row>
      <xdr:rowOff>122428</xdr:rowOff>
    </xdr:to>
    <xdr:sp macro="" textlink="">
      <xdr:nvSpPr>
        <xdr:cNvPr id="79" name="楕円 78"/>
        <xdr:cNvSpPr/>
      </xdr:nvSpPr>
      <xdr:spPr>
        <a:xfrm>
          <a:off x="1079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71628</xdr:rowOff>
    </xdr:from>
    <xdr:to>
      <xdr:col>10</xdr:col>
      <xdr:colOff>114300</xdr:colOff>
      <xdr:row>36</xdr:row>
      <xdr:rowOff>99060</xdr:rowOff>
    </xdr:to>
    <xdr:cxnSp macro="">
      <xdr:nvCxnSpPr>
        <xdr:cNvPr id="80" name="直線コネクタ 79"/>
        <xdr:cNvCxnSpPr/>
      </xdr:nvCxnSpPr>
      <xdr:spPr>
        <a:xfrm>
          <a:off x="1130300" y="62438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47515</xdr:rowOff>
    </xdr:from>
    <xdr:ext cx="405111" cy="259045"/>
    <xdr:sp macro="" textlink="">
      <xdr:nvSpPr>
        <xdr:cNvPr id="85" name="n_1mainValue【道路】&#10;有形固定資産減価償却率"/>
        <xdr:cNvSpPr txBox="1"/>
      </xdr:nvSpPr>
      <xdr:spPr>
        <a:xfrm>
          <a:off x="35820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157243</xdr:rowOff>
    </xdr:from>
    <xdr:ext cx="405111" cy="259045"/>
    <xdr:sp macro="" textlink="">
      <xdr:nvSpPr>
        <xdr:cNvPr id="86" name="n_2mainValue【道路】&#10;有形固定資産減価償却率"/>
        <xdr:cNvSpPr txBox="1"/>
      </xdr:nvSpPr>
      <xdr:spPr>
        <a:xfrm>
          <a:off x="2705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7" name="n_3mainValue【道路】&#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138955</xdr:rowOff>
    </xdr:from>
    <xdr:ext cx="405111" cy="259045"/>
    <xdr:sp macro="" textlink="">
      <xdr:nvSpPr>
        <xdr:cNvPr id="88" name="n_4mainValue【道路】&#10;有形固定資産減価償却率"/>
        <xdr:cNvSpPr txBox="1"/>
      </xdr:nvSpPr>
      <xdr:spPr>
        <a:xfrm>
          <a:off x="927744" y="596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46977</xdr:rowOff>
    </xdr:from>
    <xdr:to>
      <xdr:col>55</xdr:col>
      <xdr:colOff>50800</xdr:colOff>
      <xdr:row>41</xdr:row>
      <xdr:rowOff>148577</xdr:rowOff>
    </xdr:to>
    <xdr:sp macro="" textlink="">
      <xdr:nvSpPr>
        <xdr:cNvPr id="128" name="楕円 127"/>
        <xdr:cNvSpPr/>
      </xdr:nvSpPr>
      <xdr:spPr>
        <a:xfrm>
          <a:off x="10426700" y="70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6354</xdr:rowOff>
    </xdr:from>
    <xdr:ext cx="469744" cy="259045"/>
    <xdr:sp macro="" textlink="">
      <xdr:nvSpPr>
        <xdr:cNvPr id="129" name="【道路】&#10;一人当たり延長該当値テキスト"/>
        <xdr:cNvSpPr txBox="1"/>
      </xdr:nvSpPr>
      <xdr:spPr>
        <a:xfrm>
          <a:off x="10515600" y="68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47828</xdr:rowOff>
    </xdr:from>
    <xdr:to>
      <xdr:col>50</xdr:col>
      <xdr:colOff>165100</xdr:colOff>
      <xdr:row>41</xdr:row>
      <xdr:rowOff>149428</xdr:rowOff>
    </xdr:to>
    <xdr:sp macro="" textlink="">
      <xdr:nvSpPr>
        <xdr:cNvPr id="130" name="楕円 129"/>
        <xdr:cNvSpPr/>
      </xdr:nvSpPr>
      <xdr:spPr>
        <a:xfrm>
          <a:off x="9588500" y="70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97777</xdr:rowOff>
    </xdr:from>
    <xdr:to>
      <xdr:col>55</xdr:col>
      <xdr:colOff>0</xdr:colOff>
      <xdr:row>41</xdr:row>
      <xdr:rowOff>98628</xdr:rowOff>
    </xdr:to>
    <xdr:cxnSp macro="">
      <xdr:nvCxnSpPr>
        <xdr:cNvPr id="131" name="直線コネクタ 130"/>
        <xdr:cNvCxnSpPr/>
      </xdr:nvCxnSpPr>
      <xdr:spPr>
        <a:xfrm flipV="1">
          <a:off x="9639300" y="7127227"/>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50114</xdr:rowOff>
    </xdr:from>
    <xdr:to>
      <xdr:col>46</xdr:col>
      <xdr:colOff>38100</xdr:colOff>
      <xdr:row>41</xdr:row>
      <xdr:rowOff>151714</xdr:rowOff>
    </xdr:to>
    <xdr:sp macro="" textlink="">
      <xdr:nvSpPr>
        <xdr:cNvPr id="132" name="楕円 131"/>
        <xdr:cNvSpPr/>
      </xdr:nvSpPr>
      <xdr:spPr>
        <a:xfrm>
          <a:off x="8699500" y="707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98628</xdr:rowOff>
    </xdr:from>
    <xdr:to>
      <xdr:col>50</xdr:col>
      <xdr:colOff>114300</xdr:colOff>
      <xdr:row>41</xdr:row>
      <xdr:rowOff>100914</xdr:rowOff>
    </xdr:to>
    <xdr:cxnSp macro="">
      <xdr:nvCxnSpPr>
        <xdr:cNvPr id="133" name="直線コネクタ 132"/>
        <xdr:cNvCxnSpPr/>
      </xdr:nvCxnSpPr>
      <xdr:spPr>
        <a:xfrm flipV="1">
          <a:off x="8750300" y="7128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51765</xdr:rowOff>
    </xdr:from>
    <xdr:to>
      <xdr:col>41</xdr:col>
      <xdr:colOff>101600</xdr:colOff>
      <xdr:row>41</xdr:row>
      <xdr:rowOff>153365</xdr:rowOff>
    </xdr:to>
    <xdr:sp macro="" textlink="">
      <xdr:nvSpPr>
        <xdr:cNvPr id="134" name="楕円 133"/>
        <xdr:cNvSpPr/>
      </xdr:nvSpPr>
      <xdr:spPr>
        <a:xfrm>
          <a:off x="7810500" y="70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100914</xdr:rowOff>
    </xdr:from>
    <xdr:to>
      <xdr:col>45</xdr:col>
      <xdr:colOff>177800</xdr:colOff>
      <xdr:row>41</xdr:row>
      <xdr:rowOff>102565</xdr:rowOff>
    </xdr:to>
    <xdr:cxnSp macro="">
      <xdr:nvCxnSpPr>
        <xdr:cNvPr id="135" name="直線コネクタ 134"/>
        <xdr:cNvCxnSpPr/>
      </xdr:nvCxnSpPr>
      <xdr:spPr>
        <a:xfrm flipV="1">
          <a:off x="7861300" y="713036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55804</xdr:rowOff>
    </xdr:from>
    <xdr:to>
      <xdr:col>36</xdr:col>
      <xdr:colOff>165100</xdr:colOff>
      <xdr:row>41</xdr:row>
      <xdr:rowOff>157404</xdr:rowOff>
    </xdr:to>
    <xdr:sp macro="" textlink="">
      <xdr:nvSpPr>
        <xdr:cNvPr id="136" name="楕円 135"/>
        <xdr:cNvSpPr/>
      </xdr:nvSpPr>
      <xdr:spPr>
        <a:xfrm>
          <a:off x="6921500" y="70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102565</xdr:rowOff>
    </xdr:from>
    <xdr:to>
      <xdr:col>41</xdr:col>
      <xdr:colOff>50800</xdr:colOff>
      <xdr:row>41</xdr:row>
      <xdr:rowOff>106604</xdr:rowOff>
    </xdr:to>
    <xdr:cxnSp macro="">
      <xdr:nvCxnSpPr>
        <xdr:cNvPr id="137" name="直線コネクタ 136"/>
        <xdr:cNvCxnSpPr/>
      </xdr:nvCxnSpPr>
      <xdr:spPr>
        <a:xfrm flipV="1">
          <a:off x="6972300" y="7132015"/>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165955</xdr:rowOff>
    </xdr:from>
    <xdr:ext cx="469744" cy="259045"/>
    <xdr:sp macro="" textlink="">
      <xdr:nvSpPr>
        <xdr:cNvPr id="142" name="n_1mainValue【道路】&#10;一人当たり延長"/>
        <xdr:cNvSpPr txBox="1"/>
      </xdr:nvSpPr>
      <xdr:spPr>
        <a:xfrm>
          <a:off x="9391727" y="68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168241</xdr:rowOff>
    </xdr:from>
    <xdr:ext cx="469744" cy="259045"/>
    <xdr:sp macro="" textlink="">
      <xdr:nvSpPr>
        <xdr:cNvPr id="143" name="n_2mainValue【道路】&#10;一人当たり延長"/>
        <xdr:cNvSpPr txBox="1"/>
      </xdr:nvSpPr>
      <xdr:spPr>
        <a:xfrm>
          <a:off x="8515427" y="685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169892</xdr:rowOff>
    </xdr:from>
    <xdr:ext cx="469744" cy="259045"/>
    <xdr:sp macro="" textlink="">
      <xdr:nvSpPr>
        <xdr:cNvPr id="144" name="n_3mainValue【道路】&#10;一人当たり延長"/>
        <xdr:cNvSpPr txBox="1"/>
      </xdr:nvSpPr>
      <xdr:spPr>
        <a:xfrm>
          <a:off x="7626427" y="68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2481</xdr:rowOff>
    </xdr:from>
    <xdr:ext cx="469744" cy="259045"/>
    <xdr:sp macro="" textlink="">
      <xdr:nvSpPr>
        <xdr:cNvPr id="145" name="n_4mainValue【道路】&#10;一人当たり延長"/>
        <xdr:cNvSpPr txBox="1"/>
      </xdr:nvSpPr>
      <xdr:spPr>
        <a:xfrm>
          <a:off x="6737427" y="686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7" name="楕円 186"/>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88" name="【橋りょう・トンネル】&#10;有形固定資産減価償却率該当値テキスト"/>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89" name="楕円 188"/>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13063</xdr:rowOff>
    </xdr:to>
    <xdr:cxnSp macro="">
      <xdr:nvCxnSpPr>
        <xdr:cNvPr id="190" name="直線コネクタ 189"/>
        <xdr:cNvCxnSpPr/>
      </xdr:nvCxnSpPr>
      <xdr:spPr>
        <a:xfrm>
          <a:off x="3797300" y="1062500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1" name="楕円 190"/>
        <xdr:cNvSpPr/>
      </xdr:nvSpPr>
      <xdr:spPr>
        <a:xfrm>
          <a:off x="2857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61</xdr:row>
      <xdr:rowOff>166551</xdr:rowOff>
    </xdr:to>
    <xdr:cxnSp macro="">
      <xdr:nvCxnSpPr>
        <xdr:cNvPr id="192" name="直線コネクタ 191"/>
        <xdr:cNvCxnSpPr/>
      </xdr:nvCxnSpPr>
      <xdr:spPr>
        <a:xfrm>
          <a:off x="2908300" y="1057764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193" name="楕円 192"/>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142059</xdr:rowOff>
    </xdr:to>
    <xdr:cxnSp macro="">
      <xdr:nvCxnSpPr>
        <xdr:cNvPr id="194" name="直線コネクタ 193"/>
        <xdr:cNvCxnSpPr/>
      </xdr:nvCxnSpPr>
      <xdr:spPr>
        <a:xfrm flipV="1">
          <a:off x="2019300" y="105776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5" name="楕円 194"/>
        <xdr:cNvSpPr/>
      </xdr:nvSpPr>
      <xdr:spPr>
        <a:xfrm>
          <a:off x="1079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115933</xdr:rowOff>
    </xdr:from>
    <xdr:to>
      <xdr:col>10</xdr:col>
      <xdr:colOff>114300</xdr:colOff>
      <xdr:row>61</xdr:row>
      <xdr:rowOff>142059</xdr:rowOff>
    </xdr:to>
    <xdr:cxnSp macro="">
      <xdr:nvCxnSpPr>
        <xdr:cNvPr id="196" name="直線コネクタ 195"/>
        <xdr:cNvCxnSpPr/>
      </xdr:nvCxnSpPr>
      <xdr:spPr>
        <a:xfrm>
          <a:off x="1130300" y="105743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1" name="n_1mainValue【橋りょう・トンネル】&#10;有形固定資産減価償却率"/>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2" name="n_2mainValue【橋りょう・トンネル】&#10;有形固定資産減価償却率"/>
        <xdr:cNvSpPr txBox="1"/>
      </xdr:nvSpPr>
      <xdr:spPr>
        <a:xfrm>
          <a:off x="2705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12536</xdr:rowOff>
    </xdr:from>
    <xdr:ext cx="405111" cy="259045"/>
    <xdr:sp macro="" textlink="">
      <xdr:nvSpPr>
        <xdr:cNvPr id="203" name="n_3mainValue【橋りょう・トンネル】&#10;有形固定資産減価償却率"/>
        <xdr:cNvSpPr txBox="1"/>
      </xdr:nvSpPr>
      <xdr:spPr>
        <a:xfrm>
          <a:off x="1816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4" name="n_4mainValue【橋りょう・トンネル】&#10;有形固定資産減価償却率"/>
        <xdr:cNvSpPr txBox="1"/>
      </xdr:nvSpPr>
      <xdr:spPr>
        <a:xfrm>
          <a:off x="927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149545</xdr:rowOff>
    </xdr:from>
    <xdr:to>
      <xdr:col>55</xdr:col>
      <xdr:colOff>50800</xdr:colOff>
      <xdr:row>60</xdr:row>
      <xdr:rowOff>79695</xdr:rowOff>
    </xdr:to>
    <xdr:sp macro="" textlink="">
      <xdr:nvSpPr>
        <xdr:cNvPr id="244" name="楕円 243"/>
        <xdr:cNvSpPr/>
      </xdr:nvSpPr>
      <xdr:spPr>
        <a:xfrm>
          <a:off x="10426700" y="102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972</xdr:rowOff>
    </xdr:from>
    <xdr:ext cx="599010" cy="259045"/>
    <xdr:sp macro="" textlink="">
      <xdr:nvSpPr>
        <xdr:cNvPr id="245" name="【橋りょう・トンネル】&#10;一人当たり有形固定資産（償却資産）額該当値テキスト"/>
        <xdr:cNvSpPr txBox="1"/>
      </xdr:nvSpPr>
      <xdr:spPr>
        <a:xfrm>
          <a:off x="10515600" y="1011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159261</xdr:rowOff>
    </xdr:from>
    <xdr:to>
      <xdr:col>50</xdr:col>
      <xdr:colOff>165100</xdr:colOff>
      <xdr:row>60</xdr:row>
      <xdr:rowOff>89411</xdr:rowOff>
    </xdr:to>
    <xdr:sp macro="" textlink="">
      <xdr:nvSpPr>
        <xdr:cNvPr id="246" name="楕円 245"/>
        <xdr:cNvSpPr/>
      </xdr:nvSpPr>
      <xdr:spPr>
        <a:xfrm>
          <a:off x="9588500" y="102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28895</xdr:rowOff>
    </xdr:from>
    <xdr:to>
      <xdr:col>55</xdr:col>
      <xdr:colOff>0</xdr:colOff>
      <xdr:row>60</xdr:row>
      <xdr:rowOff>38611</xdr:rowOff>
    </xdr:to>
    <xdr:cxnSp macro="">
      <xdr:nvCxnSpPr>
        <xdr:cNvPr id="247" name="直線コネクタ 246"/>
        <xdr:cNvCxnSpPr/>
      </xdr:nvCxnSpPr>
      <xdr:spPr>
        <a:xfrm flipV="1">
          <a:off x="9639300" y="1031589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163928</xdr:rowOff>
    </xdr:from>
    <xdr:to>
      <xdr:col>46</xdr:col>
      <xdr:colOff>38100</xdr:colOff>
      <xdr:row>60</xdr:row>
      <xdr:rowOff>94078</xdr:rowOff>
    </xdr:to>
    <xdr:sp macro="" textlink="">
      <xdr:nvSpPr>
        <xdr:cNvPr id="248" name="楕円 247"/>
        <xdr:cNvSpPr/>
      </xdr:nvSpPr>
      <xdr:spPr>
        <a:xfrm>
          <a:off x="8699500" y="102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38611</xdr:rowOff>
    </xdr:from>
    <xdr:to>
      <xdr:col>50</xdr:col>
      <xdr:colOff>114300</xdr:colOff>
      <xdr:row>60</xdr:row>
      <xdr:rowOff>43278</xdr:rowOff>
    </xdr:to>
    <xdr:cxnSp macro="">
      <xdr:nvCxnSpPr>
        <xdr:cNvPr id="249" name="直線コネクタ 248"/>
        <xdr:cNvCxnSpPr/>
      </xdr:nvCxnSpPr>
      <xdr:spPr>
        <a:xfrm flipV="1">
          <a:off x="8750300" y="10325611"/>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9356</xdr:rowOff>
    </xdr:from>
    <xdr:to>
      <xdr:col>41</xdr:col>
      <xdr:colOff>101600</xdr:colOff>
      <xdr:row>60</xdr:row>
      <xdr:rowOff>110956</xdr:rowOff>
    </xdr:to>
    <xdr:sp macro="" textlink="">
      <xdr:nvSpPr>
        <xdr:cNvPr id="250" name="楕円 249"/>
        <xdr:cNvSpPr/>
      </xdr:nvSpPr>
      <xdr:spPr>
        <a:xfrm>
          <a:off x="7810500" y="10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43278</xdr:rowOff>
    </xdr:from>
    <xdr:to>
      <xdr:col>45</xdr:col>
      <xdr:colOff>177800</xdr:colOff>
      <xdr:row>60</xdr:row>
      <xdr:rowOff>60156</xdr:rowOff>
    </xdr:to>
    <xdr:cxnSp macro="">
      <xdr:nvCxnSpPr>
        <xdr:cNvPr id="251" name="直線コネクタ 250"/>
        <xdr:cNvCxnSpPr/>
      </xdr:nvCxnSpPr>
      <xdr:spPr>
        <a:xfrm flipV="1">
          <a:off x="7861300" y="10330278"/>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10716</xdr:rowOff>
    </xdr:from>
    <xdr:to>
      <xdr:col>36</xdr:col>
      <xdr:colOff>165100</xdr:colOff>
      <xdr:row>60</xdr:row>
      <xdr:rowOff>112316</xdr:rowOff>
    </xdr:to>
    <xdr:sp macro="" textlink="">
      <xdr:nvSpPr>
        <xdr:cNvPr id="252" name="楕円 251"/>
        <xdr:cNvSpPr/>
      </xdr:nvSpPr>
      <xdr:spPr>
        <a:xfrm>
          <a:off x="6921500" y="102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60156</xdr:rowOff>
    </xdr:from>
    <xdr:to>
      <xdr:col>41</xdr:col>
      <xdr:colOff>50800</xdr:colOff>
      <xdr:row>60</xdr:row>
      <xdr:rowOff>61516</xdr:rowOff>
    </xdr:to>
    <xdr:cxnSp macro="">
      <xdr:nvCxnSpPr>
        <xdr:cNvPr id="253" name="直線コネクタ 252"/>
        <xdr:cNvCxnSpPr/>
      </xdr:nvCxnSpPr>
      <xdr:spPr>
        <a:xfrm flipV="1">
          <a:off x="6972300" y="10347156"/>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105938</xdr:rowOff>
    </xdr:from>
    <xdr:ext cx="599010" cy="259045"/>
    <xdr:sp macro="" textlink="">
      <xdr:nvSpPr>
        <xdr:cNvPr id="258" name="n_1mainValue【橋りょう・トンネル】&#10;一人当たり有形固定資産（償却資産）額"/>
        <xdr:cNvSpPr txBox="1"/>
      </xdr:nvSpPr>
      <xdr:spPr>
        <a:xfrm>
          <a:off x="9327095" y="1005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110605</xdr:rowOff>
    </xdr:from>
    <xdr:ext cx="599010" cy="259045"/>
    <xdr:sp macro="" textlink="">
      <xdr:nvSpPr>
        <xdr:cNvPr id="259" name="n_2mainValue【橋りょう・トンネル】&#10;一人当たり有形固定資産（償却資産）額"/>
        <xdr:cNvSpPr txBox="1"/>
      </xdr:nvSpPr>
      <xdr:spPr>
        <a:xfrm>
          <a:off x="8450795" y="1005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127483</xdr:rowOff>
    </xdr:from>
    <xdr:ext cx="599010" cy="259045"/>
    <xdr:sp macro="" textlink="">
      <xdr:nvSpPr>
        <xdr:cNvPr id="260" name="n_3mainValue【橋りょう・トンネル】&#10;一人当たり有形固定資産（償却資産）額"/>
        <xdr:cNvSpPr txBox="1"/>
      </xdr:nvSpPr>
      <xdr:spPr>
        <a:xfrm>
          <a:off x="7561795" y="1007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128843</xdr:rowOff>
    </xdr:from>
    <xdr:ext cx="599010" cy="259045"/>
    <xdr:sp macro="" textlink="">
      <xdr:nvSpPr>
        <xdr:cNvPr id="261" name="n_4mainValue【橋りょう・トンネル】&#10;一人当たり有形固定資産（償却資産）額"/>
        <xdr:cNvSpPr txBox="1"/>
      </xdr:nvSpPr>
      <xdr:spPr>
        <a:xfrm>
          <a:off x="6672795" y="1007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26488</xdr:rowOff>
    </xdr:from>
    <xdr:to>
      <xdr:col>24</xdr:col>
      <xdr:colOff>114300</xdr:colOff>
      <xdr:row>82</xdr:row>
      <xdr:rowOff>128088</xdr:rowOff>
    </xdr:to>
    <xdr:sp macro="" textlink="">
      <xdr:nvSpPr>
        <xdr:cNvPr id="304" name="楕円 303"/>
        <xdr:cNvSpPr/>
      </xdr:nvSpPr>
      <xdr:spPr>
        <a:xfrm>
          <a:off x="4584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49365</xdr:rowOff>
    </xdr:from>
    <xdr:ext cx="405111" cy="259045"/>
    <xdr:sp macro="" textlink="">
      <xdr:nvSpPr>
        <xdr:cNvPr id="305" name="【公営住宅】&#10;有形固定資産減価償却率該当値テキスト"/>
        <xdr:cNvSpPr txBox="1"/>
      </xdr:nvSpPr>
      <xdr:spPr>
        <a:xfrm>
          <a:off x="4673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306" name="楕円 305"/>
        <xdr:cNvSpPr/>
      </xdr:nvSpPr>
      <xdr:spPr>
        <a:xfrm>
          <a:off x="3746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18506</xdr:rowOff>
    </xdr:from>
    <xdr:to>
      <xdr:col>24</xdr:col>
      <xdr:colOff>63500</xdr:colOff>
      <xdr:row>82</xdr:row>
      <xdr:rowOff>77288</xdr:rowOff>
    </xdr:to>
    <xdr:cxnSp macro="">
      <xdr:nvCxnSpPr>
        <xdr:cNvPr id="307" name="直線コネクタ 306"/>
        <xdr:cNvCxnSpPr/>
      </xdr:nvCxnSpPr>
      <xdr:spPr>
        <a:xfrm>
          <a:off x="3797300" y="140774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308" name="楕円 307"/>
        <xdr:cNvSpPr/>
      </xdr:nvSpPr>
      <xdr:spPr>
        <a:xfrm>
          <a:off x="2857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82</xdr:row>
      <xdr:rowOff>18506</xdr:rowOff>
    </xdr:to>
    <xdr:cxnSp macro="">
      <xdr:nvCxnSpPr>
        <xdr:cNvPr id="309" name="直線コネクタ 308"/>
        <xdr:cNvCxnSpPr/>
      </xdr:nvCxnSpPr>
      <xdr:spPr>
        <a:xfrm>
          <a:off x="2908300" y="1397616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10" name="楕円 309"/>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88719</xdr:rowOff>
    </xdr:from>
    <xdr:to>
      <xdr:col>15</xdr:col>
      <xdr:colOff>50800</xdr:colOff>
      <xdr:row>81</xdr:row>
      <xdr:rowOff>95250</xdr:rowOff>
    </xdr:to>
    <xdr:cxnSp macro="">
      <xdr:nvCxnSpPr>
        <xdr:cNvPr id="311" name="直線コネクタ 310"/>
        <xdr:cNvCxnSpPr/>
      </xdr:nvCxnSpPr>
      <xdr:spPr>
        <a:xfrm flipV="1">
          <a:off x="2019300" y="139761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312" name="楕円 311"/>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95250</xdr:rowOff>
    </xdr:to>
    <xdr:cxnSp macro="">
      <xdr:nvCxnSpPr>
        <xdr:cNvPr id="313" name="直線コネクタ 312"/>
        <xdr:cNvCxnSpPr/>
      </xdr:nvCxnSpPr>
      <xdr:spPr>
        <a:xfrm>
          <a:off x="1130300" y="13963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85833</xdr:rowOff>
    </xdr:from>
    <xdr:ext cx="405111" cy="259045"/>
    <xdr:sp macro="" textlink="">
      <xdr:nvSpPr>
        <xdr:cNvPr id="318" name="n_1mainValue【公営住宅】&#10;有形固定資産減価償却率"/>
        <xdr:cNvSpPr txBox="1"/>
      </xdr:nvSpPr>
      <xdr:spPr>
        <a:xfrm>
          <a:off x="3582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156046</xdr:rowOff>
    </xdr:from>
    <xdr:ext cx="405111" cy="259045"/>
    <xdr:sp macro="" textlink="">
      <xdr:nvSpPr>
        <xdr:cNvPr id="319" name="n_2mainValue【公営住宅】&#10;有形固定資産減価償却率"/>
        <xdr:cNvSpPr txBox="1"/>
      </xdr:nvSpPr>
      <xdr:spPr>
        <a:xfrm>
          <a:off x="2705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20" name="n_3mainValue【公営住宅】&#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321" name="n_4mainValue【公営住宅】&#10;有形固定資産減価償却率"/>
        <xdr:cNvSpPr txBox="1"/>
      </xdr:nvSpPr>
      <xdr:spPr>
        <a:xfrm>
          <a:off x="927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75692</xdr:rowOff>
    </xdr:from>
    <xdr:to>
      <xdr:col>55</xdr:col>
      <xdr:colOff>50800</xdr:colOff>
      <xdr:row>84</xdr:row>
      <xdr:rowOff>5842</xdr:rowOff>
    </xdr:to>
    <xdr:sp macro="" textlink="">
      <xdr:nvSpPr>
        <xdr:cNvPr id="361" name="楕円 360"/>
        <xdr:cNvSpPr/>
      </xdr:nvSpPr>
      <xdr:spPr>
        <a:xfrm>
          <a:off x="10426700" y="143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54119</xdr:rowOff>
    </xdr:from>
    <xdr:ext cx="469744" cy="259045"/>
    <xdr:sp macro="" textlink="">
      <xdr:nvSpPr>
        <xdr:cNvPr id="362" name="【公営住宅】&#10;一人当たり面積該当値テキスト"/>
        <xdr:cNvSpPr txBox="1"/>
      </xdr:nvSpPr>
      <xdr:spPr>
        <a:xfrm>
          <a:off x="10515600" y="142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77215</xdr:rowOff>
    </xdr:from>
    <xdr:to>
      <xdr:col>50</xdr:col>
      <xdr:colOff>165100</xdr:colOff>
      <xdr:row>84</xdr:row>
      <xdr:rowOff>7365</xdr:rowOff>
    </xdr:to>
    <xdr:sp macro="" textlink="">
      <xdr:nvSpPr>
        <xdr:cNvPr id="363" name="楕円 362"/>
        <xdr:cNvSpPr/>
      </xdr:nvSpPr>
      <xdr:spPr>
        <a:xfrm>
          <a:off x="958850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126492</xdr:rowOff>
    </xdr:from>
    <xdr:to>
      <xdr:col>55</xdr:col>
      <xdr:colOff>0</xdr:colOff>
      <xdr:row>83</xdr:row>
      <xdr:rowOff>128015</xdr:rowOff>
    </xdr:to>
    <xdr:cxnSp macro="">
      <xdr:nvCxnSpPr>
        <xdr:cNvPr id="364" name="直線コネクタ 363"/>
        <xdr:cNvCxnSpPr/>
      </xdr:nvCxnSpPr>
      <xdr:spPr>
        <a:xfrm flipV="1">
          <a:off x="9639300" y="143568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80263</xdr:rowOff>
    </xdr:from>
    <xdr:to>
      <xdr:col>46</xdr:col>
      <xdr:colOff>38100</xdr:colOff>
      <xdr:row>84</xdr:row>
      <xdr:rowOff>10413</xdr:rowOff>
    </xdr:to>
    <xdr:sp macro="" textlink="">
      <xdr:nvSpPr>
        <xdr:cNvPr id="365" name="楕円 364"/>
        <xdr:cNvSpPr/>
      </xdr:nvSpPr>
      <xdr:spPr>
        <a:xfrm>
          <a:off x="8699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128015</xdr:rowOff>
    </xdr:from>
    <xdr:to>
      <xdr:col>50</xdr:col>
      <xdr:colOff>114300</xdr:colOff>
      <xdr:row>83</xdr:row>
      <xdr:rowOff>131063</xdr:rowOff>
    </xdr:to>
    <xdr:cxnSp macro="">
      <xdr:nvCxnSpPr>
        <xdr:cNvPr id="366" name="直線コネクタ 365"/>
        <xdr:cNvCxnSpPr/>
      </xdr:nvCxnSpPr>
      <xdr:spPr>
        <a:xfrm flipV="1">
          <a:off x="8750300" y="1435836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81026</xdr:rowOff>
    </xdr:from>
    <xdr:to>
      <xdr:col>41</xdr:col>
      <xdr:colOff>101600</xdr:colOff>
      <xdr:row>84</xdr:row>
      <xdr:rowOff>11176</xdr:rowOff>
    </xdr:to>
    <xdr:sp macro="" textlink="">
      <xdr:nvSpPr>
        <xdr:cNvPr id="367" name="楕円 366"/>
        <xdr:cNvSpPr/>
      </xdr:nvSpPr>
      <xdr:spPr>
        <a:xfrm>
          <a:off x="7810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131063</xdr:rowOff>
    </xdr:from>
    <xdr:to>
      <xdr:col>45</xdr:col>
      <xdr:colOff>177800</xdr:colOff>
      <xdr:row>83</xdr:row>
      <xdr:rowOff>131826</xdr:rowOff>
    </xdr:to>
    <xdr:cxnSp macro="">
      <xdr:nvCxnSpPr>
        <xdr:cNvPr id="368" name="直線コネクタ 367"/>
        <xdr:cNvCxnSpPr/>
      </xdr:nvCxnSpPr>
      <xdr:spPr>
        <a:xfrm flipV="1">
          <a:off x="7861300" y="143614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74168</xdr:rowOff>
    </xdr:from>
    <xdr:to>
      <xdr:col>36</xdr:col>
      <xdr:colOff>165100</xdr:colOff>
      <xdr:row>84</xdr:row>
      <xdr:rowOff>4318</xdr:rowOff>
    </xdr:to>
    <xdr:sp macro="" textlink="">
      <xdr:nvSpPr>
        <xdr:cNvPr id="369" name="楕円 368"/>
        <xdr:cNvSpPr/>
      </xdr:nvSpPr>
      <xdr:spPr>
        <a:xfrm>
          <a:off x="6921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124968</xdr:rowOff>
    </xdr:from>
    <xdr:to>
      <xdr:col>41</xdr:col>
      <xdr:colOff>50800</xdr:colOff>
      <xdr:row>83</xdr:row>
      <xdr:rowOff>131826</xdr:rowOff>
    </xdr:to>
    <xdr:cxnSp macro="">
      <xdr:nvCxnSpPr>
        <xdr:cNvPr id="370" name="直線コネクタ 369"/>
        <xdr:cNvCxnSpPr/>
      </xdr:nvCxnSpPr>
      <xdr:spPr>
        <a:xfrm>
          <a:off x="6972300" y="143553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169942</xdr:rowOff>
    </xdr:from>
    <xdr:ext cx="469744" cy="259045"/>
    <xdr:sp macro="" textlink="">
      <xdr:nvSpPr>
        <xdr:cNvPr id="375" name="n_1mainValue【公営住宅】&#10;一人当たり面積"/>
        <xdr:cNvSpPr txBox="1"/>
      </xdr:nvSpPr>
      <xdr:spPr>
        <a:xfrm>
          <a:off x="939172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1540</xdr:rowOff>
    </xdr:from>
    <xdr:ext cx="469744" cy="259045"/>
    <xdr:sp macro="" textlink="">
      <xdr:nvSpPr>
        <xdr:cNvPr id="376" name="n_2mainValue【公営住宅】&#10;一人当たり面積"/>
        <xdr:cNvSpPr txBox="1"/>
      </xdr:nvSpPr>
      <xdr:spPr>
        <a:xfrm>
          <a:off x="8515427" y="1440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2303</xdr:rowOff>
    </xdr:from>
    <xdr:ext cx="469744" cy="259045"/>
    <xdr:sp macro="" textlink="">
      <xdr:nvSpPr>
        <xdr:cNvPr id="377" name="n_3mainValue【公営住宅】&#10;一人当たり面積"/>
        <xdr:cNvSpPr txBox="1"/>
      </xdr:nvSpPr>
      <xdr:spPr>
        <a:xfrm>
          <a:off x="7626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166895</xdr:rowOff>
    </xdr:from>
    <xdr:ext cx="469744" cy="259045"/>
    <xdr:sp macro="" textlink="">
      <xdr:nvSpPr>
        <xdr:cNvPr id="378" name="n_4mainValue【公営住宅】&#10;一人当たり面積"/>
        <xdr:cNvSpPr txBox="1"/>
      </xdr:nvSpPr>
      <xdr:spPr>
        <a:xfrm>
          <a:off x="6737427" y="14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19" name="楕円 418"/>
        <xdr:cNvSpPr/>
      </xdr:nvSpPr>
      <xdr:spPr>
        <a:xfrm>
          <a:off x="4584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141622</xdr:rowOff>
    </xdr:from>
    <xdr:ext cx="405111" cy="259045"/>
    <xdr:sp macro="" textlink="">
      <xdr:nvSpPr>
        <xdr:cNvPr id="420" name="【港湾・漁港】&#10;有形固定資産減価償却率該当値テキスト"/>
        <xdr:cNvSpPr txBox="1"/>
      </xdr:nvSpPr>
      <xdr:spPr>
        <a:xfrm>
          <a:off x="4673600" y="1780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21" name="楕円 420"/>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104</xdr:row>
      <xdr:rowOff>169545</xdr:rowOff>
    </xdr:to>
    <xdr:cxnSp macro="">
      <xdr:nvCxnSpPr>
        <xdr:cNvPr id="422" name="直線コネクタ 421"/>
        <xdr:cNvCxnSpPr/>
      </xdr:nvCxnSpPr>
      <xdr:spPr>
        <a:xfrm>
          <a:off x="3797300" y="179755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63500</xdr:rowOff>
    </xdr:from>
    <xdr:to>
      <xdr:col>15</xdr:col>
      <xdr:colOff>101600</xdr:colOff>
      <xdr:row>104</xdr:row>
      <xdr:rowOff>165100</xdr:rowOff>
    </xdr:to>
    <xdr:sp macro="" textlink="">
      <xdr:nvSpPr>
        <xdr:cNvPr id="423" name="楕円 422"/>
        <xdr:cNvSpPr/>
      </xdr:nvSpPr>
      <xdr:spPr>
        <a:xfrm>
          <a:off x="2857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114300</xdr:rowOff>
    </xdr:from>
    <xdr:to>
      <xdr:col>19</xdr:col>
      <xdr:colOff>177800</xdr:colOff>
      <xdr:row>104</xdr:row>
      <xdr:rowOff>144780</xdr:rowOff>
    </xdr:to>
    <xdr:cxnSp macro="">
      <xdr:nvCxnSpPr>
        <xdr:cNvPr id="424" name="直線コネクタ 423"/>
        <xdr:cNvCxnSpPr/>
      </xdr:nvCxnSpPr>
      <xdr:spPr>
        <a:xfrm>
          <a:off x="2908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93980</xdr:rowOff>
    </xdr:from>
    <xdr:to>
      <xdr:col>10</xdr:col>
      <xdr:colOff>165100</xdr:colOff>
      <xdr:row>105</xdr:row>
      <xdr:rowOff>24130</xdr:rowOff>
    </xdr:to>
    <xdr:sp macro="" textlink="">
      <xdr:nvSpPr>
        <xdr:cNvPr id="425" name="楕円 424"/>
        <xdr:cNvSpPr/>
      </xdr:nvSpPr>
      <xdr:spPr>
        <a:xfrm>
          <a:off x="196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114300</xdr:rowOff>
    </xdr:from>
    <xdr:to>
      <xdr:col>15</xdr:col>
      <xdr:colOff>50800</xdr:colOff>
      <xdr:row>104</xdr:row>
      <xdr:rowOff>144780</xdr:rowOff>
    </xdr:to>
    <xdr:cxnSp macro="">
      <xdr:nvCxnSpPr>
        <xdr:cNvPr id="426" name="直線コネクタ 425"/>
        <xdr:cNvCxnSpPr/>
      </xdr:nvCxnSpPr>
      <xdr:spPr>
        <a:xfrm flipV="1">
          <a:off x="2019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132080</xdr:rowOff>
    </xdr:from>
    <xdr:to>
      <xdr:col>6</xdr:col>
      <xdr:colOff>38100</xdr:colOff>
      <xdr:row>105</xdr:row>
      <xdr:rowOff>62230</xdr:rowOff>
    </xdr:to>
    <xdr:sp macro="" textlink="">
      <xdr:nvSpPr>
        <xdr:cNvPr id="427" name="楕円 426"/>
        <xdr:cNvSpPr/>
      </xdr:nvSpPr>
      <xdr:spPr>
        <a:xfrm>
          <a:off x="1079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144780</xdr:rowOff>
    </xdr:from>
    <xdr:to>
      <xdr:col>10</xdr:col>
      <xdr:colOff>114300</xdr:colOff>
      <xdr:row>105</xdr:row>
      <xdr:rowOff>11430</xdr:rowOff>
    </xdr:to>
    <xdr:cxnSp macro="">
      <xdr:nvCxnSpPr>
        <xdr:cNvPr id="428" name="直線コネクタ 427"/>
        <xdr:cNvCxnSpPr/>
      </xdr:nvCxnSpPr>
      <xdr:spPr>
        <a:xfrm flipV="1">
          <a:off x="1130300" y="17975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40657</xdr:rowOff>
    </xdr:from>
    <xdr:ext cx="405111" cy="259045"/>
    <xdr:sp macro="" textlink="">
      <xdr:nvSpPr>
        <xdr:cNvPr id="433" name="n_1mainValue【港湾・漁港】&#10;有形固定資産減価償却率"/>
        <xdr:cNvSpPr txBox="1"/>
      </xdr:nvSpPr>
      <xdr:spPr>
        <a:xfrm>
          <a:off x="3582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434" name="n_2main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40657</xdr:rowOff>
    </xdr:from>
    <xdr:ext cx="405111" cy="259045"/>
    <xdr:sp macro="" textlink="">
      <xdr:nvSpPr>
        <xdr:cNvPr id="435" name="n_3mainValue【港湾・漁港】&#10;有形固定資産減価償却率"/>
        <xdr:cNvSpPr txBox="1"/>
      </xdr:nvSpPr>
      <xdr:spPr>
        <a:xfrm>
          <a:off x="1816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78757</xdr:rowOff>
    </xdr:from>
    <xdr:ext cx="405111" cy="259045"/>
    <xdr:sp macro="" textlink="">
      <xdr:nvSpPr>
        <xdr:cNvPr id="436" name="n_4mainValue【港湾・漁港】&#10;有形固定資産減価償却率"/>
        <xdr:cNvSpPr txBox="1"/>
      </xdr:nvSpPr>
      <xdr:spPr>
        <a:xfrm>
          <a:off x="927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44312</xdr:rowOff>
    </xdr:from>
    <xdr:to>
      <xdr:col>55</xdr:col>
      <xdr:colOff>50800</xdr:colOff>
      <xdr:row>108</xdr:row>
      <xdr:rowOff>145912</xdr:rowOff>
    </xdr:to>
    <xdr:sp macro="" textlink="">
      <xdr:nvSpPr>
        <xdr:cNvPr id="478" name="楕円 477"/>
        <xdr:cNvSpPr/>
      </xdr:nvSpPr>
      <xdr:spPr>
        <a:xfrm>
          <a:off x="10426700" y="185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130689</xdr:rowOff>
    </xdr:from>
    <xdr:ext cx="534377" cy="259045"/>
    <xdr:sp macro="" textlink="">
      <xdr:nvSpPr>
        <xdr:cNvPr id="479" name="【港湾・漁港】&#10;一人当たり有形固定資産（償却資産）額該当値テキスト"/>
        <xdr:cNvSpPr txBox="1"/>
      </xdr:nvSpPr>
      <xdr:spPr>
        <a:xfrm>
          <a:off x="10515600" y="18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45089</xdr:rowOff>
    </xdr:from>
    <xdr:to>
      <xdr:col>50</xdr:col>
      <xdr:colOff>165100</xdr:colOff>
      <xdr:row>108</xdr:row>
      <xdr:rowOff>146689</xdr:rowOff>
    </xdr:to>
    <xdr:sp macro="" textlink="">
      <xdr:nvSpPr>
        <xdr:cNvPr id="480" name="楕円 479"/>
        <xdr:cNvSpPr/>
      </xdr:nvSpPr>
      <xdr:spPr>
        <a:xfrm>
          <a:off x="9588500" y="185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95112</xdr:rowOff>
    </xdr:from>
    <xdr:to>
      <xdr:col>55</xdr:col>
      <xdr:colOff>0</xdr:colOff>
      <xdr:row>108</xdr:row>
      <xdr:rowOff>95889</xdr:rowOff>
    </xdr:to>
    <xdr:cxnSp macro="">
      <xdr:nvCxnSpPr>
        <xdr:cNvPr id="481" name="直線コネクタ 480"/>
        <xdr:cNvCxnSpPr/>
      </xdr:nvCxnSpPr>
      <xdr:spPr>
        <a:xfrm flipV="1">
          <a:off x="9639300" y="18611712"/>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48571</xdr:rowOff>
    </xdr:from>
    <xdr:to>
      <xdr:col>46</xdr:col>
      <xdr:colOff>38100</xdr:colOff>
      <xdr:row>108</xdr:row>
      <xdr:rowOff>150171</xdr:rowOff>
    </xdr:to>
    <xdr:sp macro="" textlink="">
      <xdr:nvSpPr>
        <xdr:cNvPr id="482" name="楕円 481"/>
        <xdr:cNvSpPr/>
      </xdr:nvSpPr>
      <xdr:spPr>
        <a:xfrm>
          <a:off x="8699500" y="185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95889</xdr:rowOff>
    </xdr:from>
    <xdr:to>
      <xdr:col>50</xdr:col>
      <xdr:colOff>114300</xdr:colOff>
      <xdr:row>108</xdr:row>
      <xdr:rowOff>99371</xdr:rowOff>
    </xdr:to>
    <xdr:cxnSp macro="">
      <xdr:nvCxnSpPr>
        <xdr:cNvPr id="483" name="直線コネクタ 482"/>
        <xdr:cNvCxnSpPr/>
      </xdr:nvCxnSpPr>
      <xdr:spPr>
        <a:xfrm flipV="1">
          <a:off x="8750300" y="18612489"/>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51685</xdr:rowOff>
    </xdr:from>
    <xdr:to>
      <xdr:col>41</xdr:col>
      <xdr:colOff>101600</xdr:colOff>
      <xdr:row>108</xdr:row>
      <xdr:rowOff>153285</xdr:rowOff>
    </xdr:to>
    <xdr:sp macro="" textlink="">
      <xdr:nvSpPr>
        <xdr:cNvPr id="484" name="楕円 483"/>
        <xdr:cNvSpPr/>
      </xdr:nvSpPr>
      <xdr:spPr>
        <a:xfrm>
          <a:off x="7810500" y="185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99371</xdr:rowOff>
    </xdr:from>
    <xdr:to>
      <xdr:col>45</xdr:col>
      <xdr:colOff>177800</xdr:colOff>
      <xdr:row>108</xdr:row>
      <xdr:rowOff>102485</xdr:rowOff>
    </xdr:to>
    <xdr:cxnSp macro="">
      <xdr:nvCxnSpPr>
        <xdr:cNvPr id="485" name="直線コネクタ 484"/>
        <xdr:cNvCxnSpPr/>
      </xdr:nvCxnSpPr>
      <xdr:spPr>
        <a:xfrm flipV="1">
          <a:off x="7861300" y="18615971"/>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57059</xdr:rowOff>
    </xdr:from>
    <xdr:to>
      <xdr:col>36</xdr:col>
      <xdr:colOff>165100</xdr:colOff>
      <xdr:row>108</xdr:row>
      <xdr:rowOff>158659</xdr:rowOff>
    </xdr:to>
    <xdr:sp macro="" textlink="">
      <xdr:nvSpPr>
        <xdr:cNvPr id="486" name="楕円 485"/>
        <xdr:cNvSpPr/>
      </xdr:nvSpPr>
      <xdr:spPr>
        <a:xfrm>
          <a:off x="6921500" y="185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102485</xdr:rowOff>
    </xdr:from>
    <xdr:to>
      <xdr:col>41</xdr:col>
      <xdr:colOff>50800</xdr:colOff>
      <xdr:row>108</xdr:row>
      <xdr:rowOff>107859</xdr:rowOff>
    </xdr:to>
    <xdr:cxnSp macro="">
      <xdr:nvCxnSpPr>
        <xdr:cNvPr id="487" name="直線コネクタ 486"/>
        <xdr:cNvCxnSpPr/>
      </xdr:nvCxnSpPr>
      <xdr:spPr>
        <a:xfrm flipV="1">
          <a:off x="6972300" y="18619085"/>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137816</xdr:rowOff>
    </xdr:from>
    <xdr:ext cx="534377" cy="259045"/>
    <xdr:sp macro="" textlink="">
      <xdr:nvSpPr>
        <xdr:cNvPr id="492" name="n_1mainValue【港湾・漁港】&#10;一人当たり有形固定資産（償却資産）額"/>
        <xdr:cNvSpPr txBox="1"/>
      </xdr:nvSpPr>
      <xdr:spPr>
        <a:xfrm>
          <a:off x="9359411" y="186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141298</xdr:rowOff>
    </xdr:from>
    <xdr:ext cx="534377" cy="259045"/>
    <xdr:sp macro="" textlink="">
      <xdr:nvSpPr>
        <xdr:cNvPr id="493" name="n_2mainValue【港湾・漁港】&#10;一人当たり有形固定資産（償却資産）額"/>
        <xdr:cNvSpPr txBox="1"/>
      </xdr:nvSpPr>
      <xdr:spPr>
        <a:xfrm>
          <a:off x="8483111" y="1865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144412</xdr:rowOff>
    </xdr:from>
    <xdr:ext cx="534377" cy="259045"/>
    <xdr:sp macro="" textlink="">
      <xdr:nvSpPr>
        <xdr:cNvPr id="494" name="n_3mainValue【港湾・漁港】&#10;一人当たり有形固定資産（償却資産）額"/>
        <xdr:cNvSpPr txBox="1"/>
      </xdr:nvSpPr>
      <xdr:spPr>
        <a:xfrm>
          <a:off x="7594111" y="186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149786</xdr:rowOff>
    </xdr:from>
    <xdr:ext cx="534377" cy="259045"/>
    <xdr:sp macro="" textlink="">
      <xdr:nvSpPr>
        <xdr:cNvPr id="495" name="n_4mainValue【港湾・漁港】&#10;一人当たり有形固定資産（償却資産）額"/>
        <xdr:cNvSpPr txBox="1"/>
      </xdr:nvSpPr>
      <xdr:spPr>
        <a:xfrm>
          <a:off x="6705111" y="186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84836</xdr:rowOff>
    </xdr:from>
    <xdr:to>
      <xdr:col>85</xdr:col>
      <xdr:colOff>177800</xdr:colOff>
      <xdr:row>39</xdr:row>
      <xdr:rowOff>14986</xdr:rowOff>
    </xdr:to>
    <xdr:sp macro="" textlink="">
      <xdr:nvSpPr>
        <xdr:cNvPr id="534" name="楕円 533"/>
        <xdr:cNvSpPr/>
      </xdr:nvSpPr>
      <xdr:spPr>
        <a:xfrm>
          <a:off x="16268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107713</xdr:rowOff>
    </xdr:from>
    <xdr:ext cx="405111" cy="259045"/>
    <xdr:sp macro="" textlink="">
      <xdr:nvSpPr>
        <xdr:cNvPr id="535" name="【認定こども園・幼稚園・保育所】&#10;有形固定資産減価償却率該当値テキスト"/>
        <xdr:cNvSpPr txBox="1"/>
      </xdr:nvSpPr>
      <xdr:spPr>
        <a:xfrm>
          <a:off x="16357600" y="645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536" name="楕円 535"/>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135636</xdr:rowOff>
    </xdr:to>
    <xdr:cxnSp macro="">
      <xdr:nvCxnSpPr>
        <xdr:cNvPr id="537" name="直線コネクタ 536"/>
        <xdr:cNvCxnSpPr/>
      </xdr:nvCxnSpPr>
      <xdr:spPr>
        <a:xfrm>
          <a:off x="15481300" y="660273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100838</xdr:rowOff>
    </xdr:from>
    <xdr:to>
      <xdr:col>76</xdr:col>
      <xdr:colOff>165100</xdr:colOff>
      <xdr:row>38</xdr:row>
      <xdr:rowOff>30988</xdr:rowOff>
    </xdr:to>
    <xdr:sp macro="" textlink="">
      <xdr:nvSpPr>
        <xdr:cNvPr id="538" name="楕円 537"/>
        <xdr:cNvSpPr/>
      </xdr:nvSpPr>
      <xdr:spPr>
        <a:xfrm>
          <a:off x="14541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151638</xdr:rowOff>
    </xdr:from>
    <xdr:to>
      <xdr:col>81</xdr:col>
      <xdr:colOff>50800</xdr:colOff>
      <xdr:row>38</xdr:row>
      <xdr:rowOff>87630</xdr:rowOff>
    </xdr:to>
    <xdr:cxnSp macro="">
      <xdr:nvCxnSpPr>
        <xdr:cNvPr id="539" name="直線コネクタ 538"/>
        <xdr:cNvCxnSpPr/>
      </xdr:nvCxnSpPr>
      <xdr:spPr>
        <a:xfrm>
          <a:off x="14592300" y="6495288"/>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40" name="楕円 539"/>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151638</xdr:rowOff>
    </xdr:from>
    <xdr:to>
      <xdr:col>76</xdr:col>
      <xdr:colOff>114300</xdr:colOff>
      <xdr:row>38</xdr:row>
      <xdr:rowOff>41910</xdr:rowOff>
    </xdr:to>
    <xdr:cxnSp macro="">
      <xdr:nvCxnSpPr>
        <xdr:cNvPr id="541" name="直線コネクタ 540"/>
        <xdr:cNvCxnSpPr/>
      </xdr:nvCxnSpPr>
      <xdr:spPr>
        <a:xfrm flipV="1">
          <a:off x="13703300" y="649528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20828</xdr:rowOff>
    </xdr:from>
    <xdr:to>
      <xdr:col>67</xdr:col>
      <xdr:colOff>101600</xdr:colOff>
      <xdr:row>38</xdr:row>
      <xdr:rowOff>122428</xdr:rowOff>
    </xdr:to>
    <xdr:sp macro="" textlink="">
      <xdr:nvSpPr>
        <xdr:cNvPr id="542" name="楕円 541"/>
        <xdr:cNvSpPr/>
      </xdr:nvSpPr>
      <xdr:spPr>
        <a:xfrm>
          <a:off x="1276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71628</xdr:rowOff>
    </xdr:to>
    <xdr:cxnSp macro="">
      <xdr:nvCxnSpPr>
        <xdr:cNvPr id="543" name="直線コネクタ 542"/>
        <xdr:cNvCxnSpPr/>
      </xdr:nvCxnSpPr>
      <xdr:spPr>
        <a:xfrm flipV="1">
          <a:off x="12814300" y="65570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548" name="n_1main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549" name="n_2mainValue【認定こども園・幼稚園・保育所】&#10;有形固定資産減価償却率"/>
        <xdr:cNvSpPr txBox="1"/>
      </xdr:nvSpPr>
      <xdr:spPr>
        <a:xfrm>
          <a:off x="143897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50" name="n_3mainValue【認定こども園・幼稚園・保育所】&#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138955</xdr:rowOff>
    </xdr:from>
    <xdr:ext cx="405111" cy="259045"/>
    <xdr:sp macro="" textlink="">
      <xdr:nvSpPr>
        <xdr:cNvPr id="551" name="n_4mainValue【認定こども園・幼稚園・保育所】&#10;有形固定資産減価償却率"/>
        <xdr:cNvSpPr txBox="1"/>
      </xdr:nvSpPr>
      <xdr:spPr>
        <a:xfrm>
          <a:off x="12611744"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591" name="楕円 590"/>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592"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170180</xdr:rowOff>
    </xdr:from>
    <xdr:to>
      <xdr:col>112</xdr:col>
      <xdr:colOff>38100</xdr:colOff>
      <xdr:row>37</xdr:row>
      <xdr:rowOff>100330</xdr:rowOff>
    </xdr:to>
    <xdr:sp macro="" textlink="">
      <xdr:nvSpPr>
        <xdr:cNvPr id="593" name="楕円 592"/>
        <xdr:cNvSpPr/>
      </xdr:nvSpPr>
      <xdr:spPr>
        <a:xfrm>
          <a:off x="2127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49530</xdr:rowOff>
    </xdr:to>
    <xdr:cxnSp macro="">
      <xdr:nvCxnSpPr>
        <xdr:cNvPr id="594" name="直線コネクタ 593"/>
        <xdr:cNvCxnSpPr/>
      </xdr:nvCxnSpPr>
      <xdr:spPr>
        <a:xfrm flipV="1">
          <a:off x="21323300" y="6385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124460</xdr:rowOff>
    </xdr:from>
    <xdr:to>
      <xdr:col>107</xdr:col>
      <xdr:colOff>101600</xdr:colOff>
      <xdr:row>37</xdr:row>
      <xdr:rowOff>54610</xdr:rowOff>
    </xdr:to>
    <xdr:sp macro="" textlink="">
      <xdr:nvSpPr>
        <xdr:cNvPr id="595" name="楕円 594"/>
        <xdr:cNvSpPr/>
      </xdr:nvSpPr>
      <xdr:spPr>
        <a:xfrm>
          <a:off x="2038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xdr:rowOff>
    </xdr:from>
    <xdr:to>
      <xdr:col>111</xdr:col>
      <xdr:colOff>177800</xdr:colOff>
      <xdr:row>37</xdr:row>
      <xdr:rowOff>49530</xdr:rowOff>
    </xdr:to>
    <xdr:cxnSp macro="">
      <xdr:nvCxnSpPr>
        <xdr:cNvPr id="596" name="直線コネクタ 595"/>
        <xdr:cNvCxnSpPr/>
      </xdr:nvCxnSpPr>
      <xdr:spPr>
        <a:xfrm>
          <a:off x="20434300" y="6347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597" name="楕円 596"/>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3810</xdr:rowOff>
    </xdr:from>
    <xdr:to>
      <xdr:col>107</xdr:col>
      <xdr:colOff>50800</xdr:colOff>
      <xdr:row>37</xdr:row>
      <xdr:rowOff>19050</xdr:rowOff>
    </xdr:to>
    <xdr:cxnSp macro="">
      <xdr:nvCxnSpPr>
        <xdr:cNvPr id="598" name="直線コネクタ 597"/>
        <xdr:cNvCxnSpPr/>
      </xdr:nvCxnSpPr>
      <xdr:spPr>
        <a:xfrm flipV="1">
          <a:off x="19545300" y="6347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109220</xdr:rowOff>
    </xdr:from>
    <xdr:to>
      <xdr:col>98</xdr:col>
      <xdr:colOff>38100</xdr:colOff>
      <xdr:row>37</xdr:row>
      <xdr:rowOff>39370</xdr:rowOff>
    </xdr:to>
    <xdr:sp macro="" textlink="">
      <xdr:nvSpPr>
        <xdr:cNvPr id="599" name="楕円 598"/>
        <xdr:cNvSpPr/>
      </xdr:nvSpPr>
      <xdr:spPr>
        <a:xfrm>
          <a:off x="18605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160020</xdr:rowOff>
    </xdr:from>
    <xdr:to>
      <xdr:col>102</xdr:col>
      <xdr:colOff>114300</xdr:colOff>
      <xdr:row>37</xdr:row>
      <xdr:rowOff>19050</xdr:rowOff>
    </xdr:to>
    <xdr:cxnSp macro="">
      <xdr:nvCxnSpPr>
        <xdr:cNvPr id="600" name="直線コネクタ 599"/>
        <xdr:cNvCxnSpPr/>
      </xdr:nvCxnSpPr>
      <xdr:spPr>
        <a:xfrm>
          <a:off x="18656300" y="6332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4"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116857</xdr:rowOff>
    </xdr:from>
    <xdr:ext cx="469744" cy="259045"/>
    <xdr:sp macro="" textlink="">
      <xdr:nvSpPr>
        <xdr:cNvPr id="605" name="n_1mainValue【認定こども園・幼稚園・保育所】&#10;一人当たり面積"/>
        <xdr:cNvSpPr txBox="1"/>
      </xdr:nvSpPr>
      <xdr:spPr>
        <a:xfrm>
          <a:off x="210757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71137</xdr:rowOff>
    </xdr:from>
    <xdr:ext cx="469744" cy="259045"/>
    <xdr:sp macro="" textlink="">
      <xdr:nvSpPr>
        <xdr:cNvPr id="606" name="n_2mainValue【認定こども園・幼稚園・保育所】&#10;一人当たり面積"/>
        <xdr:cNvSpPr txBox="1"/>
      </xdr:nvSpPr>
      <xdr:spPr>
        <a:xfrm>
          <a:off x="201994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607"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55897</xdr:rowOff>
    </xdr:from>
    <xdr:ext cx="469744" cy="259045"/>
    <xdr:sp macro="" textlink="">
      <xdr:nvSpPr>
        <xdr:cNvPr id="608" name="n_4mainValue【認定こども園・幼稚園・保育所】&#10;一人当たり面積"/>
        <xdr:cNvSpPr txBox="1"/>
      </xdr:nvSpPr>
      <xdr:spPr>
        <a:xfrm>
          <a:off x="18421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xdr:rowOff>
    </xdr:from>
    <xdr:to>
      <xdr:col>85</xdr:col>
      <xdr:colOff>177800</xdr:colOff>
      <xdr:row>59</xdr:row>
      <xdr:rowOff>116522</xdr:rowOff>
    </xdr:to>
    <xdr:sp macro="" textlink="">
      <xdr:nvSpPr>
        <xdr:cNvPr id="645" name="楕円 644"/>
        <xdr:cNvSpPr/>
      </xdr:nvSpPr>
      <xdr:spPr>
        <a:xfrm>
          <a:off x="16268700" y="10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37799</xdr:rowOff>
    </xdr:from>
    <xdr:ext cx="405111" cy="259045"/>
    <xdr:sp macro="" textlink="">
      <xdr:nvSpPr>
        <xdr:cNvPr id="646" name="【学校施設】&#10;有形固定資産減価償却率該当値テキスト"/>
        <xdr:cNvSpPr txBox="1"/>
      </xdr:nvSpPr>
      <xdr:spPr>
        <a:xfrm>
          <a:off x="16357600" y="9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94932</xdr:rowOff>
    </xdr:from>
    <xdr:to>
      <xdr:col>81</xdr:col>
      <xdr:colOff>101600</xdr:colOff>
      <xdr:row>60</xdr:row>
      <xdr:rowOff>25082</xdr:rowOff>
    </xdr:to>
    <xdr:sp macro="" textlink="">
      <xdr:nvSpPr>
        <xdr:cNvPr id="647" name="楕円 646"/>
        <xdr:cNvSpPr/>
      </xdr:nvSpPr>
      <xdr:spPr>
        <a:xfrm>
          <a:off x="154305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65722</xdr:rowOff>
    </xdr:from>
    <xdr:to>
      <xdr:col>85</xdr:col>
      <xdr:colOff>127000</xdr:colOff>
      <xdr:row>59</xdr:row>
      <xdr:rowOff>145732</xdr:rowOff>
    </xdr:to>
    <xdr:cxnSp macro="">
      <xdr:nvCxnSpPr>
        <xdr:cNvPr id="648" name="直線コネクタ 647"/>
        <xdr:cNvCxnSpPr/>
      </xdr:nvCxnSpPr>
      <xdr:spPr>
        <a:xfrm flipV="1">
          <a:off x="15481300" y="10181272"/>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649" name="楕円 648"/>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145732</xdr:rowOff>
    </xdr:to>
    <xdr:cxnSp macro="">
      <xdr:nvCxnSpPr>
        <xdr:cNvPr id="650" name="直線コネクタ 649"/>
        <xdr:cNvCxnSpPr/>
      </xdr:nvCxnSpPr>
      <xdr:spPr>
        <a:xfrm>
          <a:off x="14592300" y="10178415"/>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114935</xdr:rowOff>
    </xdr:from>
    <xdr:to>
      <xdr:col>72</xdr:col>
      <xdr:colOff>38100</xdr:colOff>
      <xdr:row>57</xdr:row>
      <xdr:rowOff>45085</xdr:rowOff>
    </xdr:to>
    <xdr:sp macro="" textlink="">
      <xdr:nvSpPr>
        <xdr:cNvPr id="651" name="楕円 650"/>
        <xdr:cNvSpPr/>
      </xdr:nvSpPr>
      <xdr:spPr>
        <a:xfrm>
          <a:off x="13652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165735</xdr:rowOff>
    </xdr:from>
    <xdr:to>
      <xdr:col>76</xdr:col>
      <xdr:colOff>114300</xdr:colOff>
      <xdr:row>59</xdr:row>
      <xdr:rowOff>62865</xdr:rowOff>
    </xdr:to>
    <xdr:cxnSp macro="">
      <xdr:nvCxnSpPr>
        <xdr:cNvPr id="652" name="直線コネクタ 651"/>
        <xdr:cNvCxnSpPr/>
      </xdr:nvCxnSpPr>
      <xdr:spPr>
        <a:xfrm>
          <a:off x="13703300" y="976693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132080</xdr:rowOff>
    </xdr:from>
    <xdr:to>
      <xdr:col>67</xdr:col>
      <xdr:colOff>101600</xdr:colOff>
      <xdr:row>60</xdr:row>
      <xdr:rowOff>62230</xdr:rowOff>
    </xdr:to>
    <xdr:sp macro="" textlink="">
      <xdr:nvSpPr>
        <xdr:cNvPr id="653" name="楕円 652"/>
        <xdr:cNvSpPr/>
      </xdr:nvSpPr>
      <xdr:spPr>
        <a:xfrm>
          <a:off x="1276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165735</xdr:rowOff>
    </xdr:from>
    <xdr:to>
      <xdr:col>71</xdr:col>
      <xdr:colOff>177800</xdr:colOff>
      <xdr:row>60</xdr:row>
      <xdr:rowOff>11430</xdr:rowOff>
    </xdr:to>
    <xdr:cxnSp macro="">
      <xdr:nvCxnSpPr>
        <xdr:cNvPr id="654" name="直線コネクタ 653"/>
        <xdr:cNvCxnSpPr/>
      </xdr:nvCxnSpPr>
      <xdr:spPr>
        <a:xfrm flipV="1">
          <a:off x="12814300" y="9766935"/>
          <a:ext cx="889000"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58"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41609</xdr:rowOff>
    </xdr:from>
    <xdr:ext cx="405111" cy="259045"/>
    <xdr:sp macro="" textlink="">
      <xdr:nvSpPr>
        <xdr:cNvPr id="659" name="n_1mainValue【学校施設】&#10;有形固定資産減価償却率"/>
        <xdr:cNvSpPr txBox="1"/>
      </xdr:nvSpPr>
      <xdr:spPr>
        <a:xfrm>
          <a:off x="15266044" y="998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660" name="n_2mainValue【学校施設】&#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61612</xdr:rowOff>
    </xdr:from>
    <xdr:ext cx="405111" cy="259045"/>
    <xdr:sp macro="" textlink="">
      <xdr:nvSpPr>
        <xdr:cNvPr id="661" name="n_3mainValue【学校施設】&#10;有形固定資産減価償却率"/>
        <xdr:cNvSpPr txBox="1"/>
      </xdr:nvSpPr>
      <xdr:spPr>
        <a:xfrm>
          <a:off x="13500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78757</xdr:rowOff>
    </xdr:from>
    <xdr:ext cx="405111" cy="259045"/>
    <xdr:sp macro="" textlink="">
      <xdr:nvSpPr>
        <xdr:cNvPr id="662" name="n_4mainValue【学校施設】&#10;有形固定資産減価償却率"/>
        <xdr:cNvSpPr txBox="1"/>
      </xdr:nvSpPr>
      <xdr:spPr>
        <a:xfrm>
          <a:off x="12611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47172</xdr:rowOff>
    </xdr:from>
    <xdr:to>
      <xdr:col>116</xdr:col>
      <xdr:colOff>114300</xdr:colOff>
      <xdr:row>57</xdr:row>
      <xdr:rowOff>148772</xdr:rowOff>
    </xdr:to>
    <xdr:sp macro="" textlink="">
      <xdr:nvSpPr>
        <xdr:cNvPr id="705" name="楕円 704"/>
        <xdr:cNvSpPr/>
      </xdr:nvSpPr>
      <xdr:spPr>
        <a:xfrm>
          <a:off x="22110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70049</xdr:rowOff>
    </xdr:from>
    <xdr:ext cx="469744" cy="259045"/>
    <xdr:sp macro="" textlink="">
      <xdr:nvSpPr>
        <xdr:cNvPr id="706" name="【学校施設】&#10;一人当たり面積該当値テキスト"/>
        <xdr:cNvSpPr txBox="1"/>
      </xdr:nvSpPr>
      <xdr:spPr>
        <a:xfrm>
          <a:off x="22199600"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xdr:rowOff>
    </xdr:from>
    <xdr:to>
      <xdr:col>112</xdr:col>
      <xdr:colOff>38100</xdr:colOff>
      <xdr:row>58</xdr:row>
      <xdr:rowOff>104684</xdr:rowOff>
    </xdr:to>
    <xdr:sp macro="" textlink="">
      <xdr:nvSpPr>
        <xdr:cNvPr id="707" name="楕円 706"/>
        <xdr:cNvSpPr/>
      </xdr:nvSpPr>
      <xdr:spPr>
        <a:xfrm>
          <a:off x="21272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97972</xdr:rowOff>
    </xdr:from>
    <xdr:to>
      <xdr:col>116</xdr:col>
      <xdr:colOff>63500</xdr:colOff>
      <xdr:row>58</xdr:row>
      <xdr:rowOff>53884</xdr:rowOff>
    </xdr:to>
    <xdr:cxnSp macro="">
      <xdr:nvCxnSpPr>
        <xdr:cNvPr id="708" name="直線コネクタ 707"/>
        <xdr:cNvCxnSpPr/>
      </xdr:nvCxnSpPr>
      <xdr:spPr>
        <a:xfrm flipV="1">
          <a:off x="21323300" y="9870622"/>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148409</xdr:rowOff>
    </xdr:from>
    <xdr:to>
      <xdr:col>107</xdr:col>
      <xdr:colOff>101600</xdr:colOff>
      <xdr:row>58</xdr:row>
      <xdr:rowOff>78559</xdr:rowOff>
    </xdr:to>
    <xdr:sp macro="" textlink="">
      <xdr:nvSpPr>
        <xdr:cNvPr id="709" name="楕円 708"/>
        <xdr:cNvSpPr/>
      </xdr:nvSpPr>
      <xdr:spPr>
        <a:xfrm>
          <a:off x="20383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27759</xdr:rowOff>
    </xdr:from>
    <xdr:to>
      <xdr:col>111</xdr:col>
      <xdr:colOff>177800</xdr:colOff>
      <xdr:row>58</xdr:row>
      <xdr:rowOff>53884</xdr:rowOff>
    </xdr:to>
    <xdr:cxnSp macro="">
      <xdr:nvCxnSpPr>
        <xdr:cNvPr id="710" name="直線コネクタ 709"/>
        <xdr:cNvCxnSpPr/>
      </xdr:nvCxnSpPr>
      <xdr:spPr>
        <a:xfrm>
          <a:off x="20434300" y="99718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711" name="楕円 710"/>
        <xdr:cNvSpPr/>
      </xdr:nvSpPr>
      <xdr:spPr>
        <a:xfrm>
          <a:off x="19494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26126</xdr:rowOff>
    </xdr:from>
    <xdr:to>
      <xdr:col>107</xdr:col>
      <xdr:colOff>50800</xdr:colOff>
      <xdr:row>58</xdr:row>
      <xdr:rowOff>27759</xdr:rowOff>
    </xdr:to>
    <xdr:cxnSp macro="">
      <xdr:nvCxnSpPr>
        <xdr:cNvPr id="712" name="直線コネクタ 711"/>
        <xdr:cNvCxnSpPr/>
      </xdr:nvCxnSpPr>
      <xdr:spPr>
        <a:xfrm>
          <a:off x="19545300" y="99702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133713</xdr:rowOff>
    </xdr:from>
    <xdr:to>
      <xdr:col>98</xdr:col>
      <xdr:colOff>38100</xdr:colOff>
      <xdr:row>58</xdr:row>
      <xdr:rowOff>63863</xdr:rowOff>
    </xdr:to>
    <xdr:sp macro="" textlink="">
      <xdr:nvSpPr>
        <xdr:cNvPr id="713" name="楕円 712"/>
        <xdr:cNvSpPr/>
      </xdr:nvSpPr>
      <xdr:spPr>
        <a:xfrm>
          <a:off x="18605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13063</xdr:rowOff>
    </xdr:from>
    <xdr:to>
      <xdr:col>102</xdr:col>
      <xdr:colOff>114300</xdr:colOff>
      <xdr:row>58</xdr:row>
      <xdr:rowOff>26126</xdr:rowOff>
    </xdr:to>
    <xdr:cxnSp macro="">
      <xdr:nvCxnSpPr>
        <xdr:cNvPr id="714" name="直線コネクタ 713"/>
        <xdr:cNvCxnSpPr/>
      </xdr:nvCxnSpPr>
      <xdr:spPr>
        <a:xfrm>
          <a:off x="18656300" y="99571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7"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718"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121211</xdr:rowOff>
    </xdr:from>
    <xdr:ext cx="469744" cy="259045"/>
    <xdr:sp macro="" textlink="">
      <xdr:nvSpPr>
        <xdr:cNvPr id="719" name="n_1mainValue【学校施設】&#10;一人当たり面積"/>
        <xdr:cNvSpPr txBox="1"/>
      </xdr:nvSpPr>
      <xdr:spPr>
        <a:xfrm>
          <a:off x="21075727" y="972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95086</xdr:rowOff>
    </xdr:from>
    <xdr:ext cx="469744" cy="259045"/>
    <xdr:sp macro="" textlink="">
      <xdr:nvSpPr>
        <xdr:cNvPr id="720" name="n_2mainValue【学校施設】&#10;一人当たり面積"/>
        <xdr:cNvSpPr txBox="1"/>
      </xdr:nvSpPr>
      <xdr:spPr>
        <a:xfrm>
          <a:off x="20199427" y="9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721" name="n_3mainValue【学校施設】&#10;一人当たり面積"/>
        <xdr:cNvSpPr txBox="1"/>
      </xdr:nvSpPr>
      <xdr:spPr>
        <a:xfrm>
          <a:off x="19310427" y="96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80390</xdr:rowOff>
    </xdr:from>
    <xdr:ext cx="469744" cy="259045"/>
    <xdr:sp macro="" textlink="">
      <xdr:nvSpPr>
        <xdr:cNvPr id="722" name="n_4mainValue【学校施設】&#10;一人当たり面積"/>
        <xdr:cNvSpPr txBox="1"/>
      </xdr:nvSpPr>
      <xdr:spPr>
        <a:xfrm>
          <a:off x="18421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753" name="【児童館】&#10;有形固定資産減価償却率平均値テキスト"/>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64" name="楕円 763"/>
        <xdr:cNvSpPr/>
      </xdr:nvSpPr>
      <xdr:spPr>
        <a:xfrm>
          <a:off x="162687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152235</xdr:rowOff>
    </xdr:from>
    <xdr:ext cx="405111" cy="259045"/>
    <xdr:sp macro="" textlink="">
      <xdr:nvSpPr>
        <xdr:cNvPr id="765" name="【児童館】&#10;有形固定資産減価償却率該当値テキスト"/>
        <xdr:cNvSpPr txBox="1"/>
      </xdr:nvSpPr>
      <xdr:spPr>
        <a:xfrm>
          <a:off x="16357600" y="1403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139156</xdr:rowOff>
    </xdr:from>
    <xdr:to>
      <xdr:col>81</xdr:col>
      <xdr:colOff>101600</xdr:colOff>
      <xdr:row>82</xdr:row>
      <xdr:rowOff>69306</xdr:rowOff>
    </xdr:to>
    <xdr:sp macro="" textlink="">
      <xdr:nvSpPr>
        <xdr:cNvPr id="766" name="楕円 765"/>
        <xdr:cNvSpPr/>
      </xdr:nvSpPr>
      <xdr:spPr>
        <a:xfrm>
          <a:off x="15430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18506</xdr:rowOff>
    </xdr:from>
    <xdr:to>
      <xdr:col>85</xdr:col>
      <xdr:colOff>127000</xdr:colOff>
      <xdr:row>83</xdr:row>
      <xdr:rowOff>8708</xdr:rowOff>
    </xdr:to>
    <xdr:cxnSp macro="">
      <xdr:nvCxnSpPr>
        <xdr:cNvPr id="767" name="直線コネクタ 766"/>
        <xdr:cNvCxnSpPr/>
      </xdr:nvCxnSpPr>
      <xdr:spPr>
        <a:xfrm>
          <a:off x="15481300" y="14077406"/>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57513</xdr:rowOff>
    </xdr:from>
    <xdr:to>
      <xdr:col>76</xdr:col>
      <xdr:colOff>165100</xdr:colOff>
      <xdr:row>81</xdr:row>
      <xdr:rowOff>159113</xdr:rowOff>
    </xdr:to>
    <xdr:sp macro="" textlink="">
      <xdr:nvSpPr>
        <xdr:cNvPr id="768" name="楕円 767"/>
        <xdr:cNvSpPr/>
      </xdr:nvSpPr>
      <xdr:spPr>
        <a:xfrm>
          <a:off x="14541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82</xdr:row>
      <xdr:rowOff>18506</xdr:rowOff>
    </xdr:to>
    <xdr:cxnSp macro="">
      <xdr:nvCxnSpPr>
        <xdr:cNvPr id="769" name="直線コネクタ 768"/>
        <xdr:cNvCxnSpPr/>
      </xdr:nvCxnSpPr>
      <xdr:spPr>
        <a:xfrm>
          <a:off x="14592300" y="139957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109764</xdr:rowOff>
    </xdr:from>
    <xdr:to>
      <xdr:col>72</xdr:col>
      <xdr:colOff>38100</xdr:colOff>
      <xdr:row>82</xdr:row>
      <xdr:rowOff>39914</xdr:rowOff>
    </xdr:to>
    <xdr:sp macro="" textlink="">
      <xdr:nvSpPr>
        <xdr:cNvPr id="770" name="楕円 769"/>
        <xdr:cNvSpPr/>
      </xdr:nvSpPr>
      <xdr:spPr>
        <a:xfrm>
          <a:off x="1365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108313</xdr:rowOff>
    </xdr:from>
    <xdr:to>
      <xdr:col>76</xdr:col>
      <xdr:colOff>114300</xdr:colOff>
      <xdr:row>81</xdr:row>
      <xdr:rowOff>160564</xdr:rowOff>
    </xdr:to>
    <xdr:cxnSp macro="">
      <xdr:nvCxnSpPr>
        <xdr:cNvPr id="771" name="直線コネクタ 770"/>
        <xdr:cNvCxnSpPr/>
      </xdr:nvCxnSpPr>
      <xdr:spPr>
        <a:xfrm flipV="1">
          <a:off x="13703300" y="139957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152219</xdr:rowOff>
    </xdr:from>
    <xdr:to>
      <xdr:col>67</xdr:col>
      <xdr:colOff>101600</xdr:colOff>
      <xdr:row>82</xdr:row>
      <xdr:rowOff>82369</xdr:rowOff>
    </xdr:to>
    <xdr:sp macro="" textlink="">
      <xdr:nvSpPr>
        <xdr:cNvPr id="772" name="楕円 771"/>
        <xdr:cNvSpPr/>
      </xdr:nvSpPr>
      <xdr:spPr>
        <a:xfrm>
          <a:off x="12763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160564</xdr:rowOff>
    </xdr:from>
    <xdr:to>
      <xdr:col>71</xdr:col>
      <xdr:colOff>177800</xdr:colOff>
      <xdr:row>82</xdr:row>
      <xdr:rowOff>31569</xdr:rowOff>
    </xdr:to>
    <xdr:cxnSp macro="">
      <xdr:nvCxnSpPr>
        <xdr:cNvPr id="773" name="直線コネクタ 772"/>
        <xdr:cNvCxnSpPr/>
      </xdr:nvCxnSpPr>
      <xdr:spPr>
        <a:xfrm flipV="1">
          <a:off x="12814300" y="140480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4"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5"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76"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77"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85833</xdr:rowOff>
    </xdr:from>
    <xdr:ext cx="405111" cy="259045"/>
    <xdr:sp macro="" textlink="">
      <xdr:nvSpPr>
        <xdr:cNvPr id="778" name="n_1main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779" name="n_2mainValue【児童館】&#10;有形固定資産減価償却率"/>
        <xdr:cNvSpPr txBox="1"/>
      </xdr:nvSpPr>
      <xdr:spPr>
        <a:xfrm>
          <a:off x="14389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56441</xdr:rowOff>
    </xdr:from>
    <xdr:ext cx="405111" cy="259045"/>
    <xdr:sp macro="" textlink="">
      <xdr:nvSpPr>
        <xdr:cNvPr id="780" name="n_3mainValue【児童館】&#10;有形固定資産減価償却率"/>
        <xdr:cNvSpPr txBox="1"/>
      </xdr:nvSpPr>
      <xdr:spPr>
        <a:xfrm>
          <a:off x="13500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98896</xdr:rowOff>
    </xdr:from>
    <xdr:ext cx="405111" cy="259045"/>
    <xdr:sp macro="" textlink="">
      <xdr:nvSpPr>
        <xdr:cNvPr id="781" name="n_4mainValue【児童館】&#10;有形固定資産減価償却率"/>
        <xdr:cNvSpPr txBox="1"/>
      </xdr:nvSpPr>
      <xdr:spPr>
        <a:xfrm>
          <a:off x="12611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8"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819" name="楕円 818"/>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820"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821" name="楕円 820"/>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152400</xdr:rowOff>
    </xdr:to>
    <xdr:cxnSp macro="">
      <xdr:nvCxnSpPr>
        <xdr:cNvPr id="822" name="直線コネクタ 821"/>
        <xdr:cNvCxnSpPr/>
      </xdr:nvCxnSpPr>
      <xdr:spPr>
        <a:xfrm flipV="1">
          <a:off x="21323300" y="1416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823" name="楕円 822"/>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824" name="直線コネクタ 823"/>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825" name="楕円 824"/>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826" name="直線コネクタ 825"/>
        <xdr:cNvCxnSpPr/>
      </xdr:nvCxnSpPr>
      <xdr:spPr>
        <a:xfrm flipV="1">
          <a:off x="19545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7" name="楕円 826"/>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3811</xdr:rowOff>
    </xdr:to>
    <xdr:cxnSp macro="">
      <xdr:nvCxnSpPr>
        <xdr:cNvPr id="828" name="直線コネクタ 827"/>
        <xdr:cNvCxnSpPr/>
      </xdr:nvCxnSpPr>
      <xdr:spPr>
        <a:xfrm>
          <a:off x="18656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0"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31"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2"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33"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4"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835" name="n_3main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36"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6"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77" name="楕円 876"/>
        <xdr:cNvSpPr/>
      </xdr:nvSpPr>
      <xdr:spPr>
        <a:xfrm>
          <a:off x="162687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135272</xdr:rowOff>
    </xdr:from>
    <xdr:ext cx="405111" cy="259045"/>
    <xdr:sp macro="" textlink="">
      <xdr:nvSpPr>
        <xdr:cNvPr id="878" name="【公民館】&#10;有形固定資産減価償却率該当値テキスト"/>
        <xdr:cNvSpPr txBox="1"/>
      </xdr:nvSpPr>
      <xdr:spPr>
        <a:xfrm>
          <a:off x="1635760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137795</xdr:rowOff>
    </xdr:from>
    <xdr:to>
      <xdr:col>81</xdr:col>
      <xdr:colOff>101600</xdr:colOff>
      <xdr:row>104</xdr:row>
      <xdr:rowOff>67945</xdr:rowOff>
    </xdr:to>
    <xdr:sp macro="" textlink="">
      <xdr:nvSpPr>
        <xdr:cNvPr id="879" name="楕円 878"/>
        <xdr:cNvSpPr/>
      </xdr:nvSpPr>
      <xdr:spPr>
        <a:xfrm>
          <a:off x="15430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17145</xdr:rowOff>
    </xdr:from>
    <xdr:to>
      <xdr:col>85</xdr:col>
      <xdr:colOff>127000</xdr:colOff>
      <xdr:row>104</xdr:row>
      <xdr:rowOff>36195</xdr:rowOff>
    </xdr:to>
    <xdr:cxnSp macro="">
      <xdr:nvCxnSpPr>
        <xdr:cNvPr id="880" name="直線コネクタ 879"/>
        <xdr:cNvCxnSpPr/>
      </xdr:nvCxnSpPr>
      <xdr:spPr>
        <a:xfrm>
          <a:off x="15481300" y="178479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881" name="楕円 880"/>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17145</xdr:rowOff>
    </xdr:to>
    <xdr:cxnSp macro="">
      <xdr:nvCxnSpPr>
        <xdr:cNvPr id="882" name="直線コネクタ 881"/>
        <xdr:cNvCxnSpPr/>
      </xdr:nvCxnSpPr>
      <xdr:spPr>
        <a:xfrm>
          <a:off x="14592300" y="17794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83" name="楕円 882"/>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135255</xdr:rowOff>
    </xdr:from>
    <xdr:to>
      <xdr:col>76</xdr:col>
      <xdr:colOff>114300</xdr:colOff>
      <xdr:row>104</xdr:row>
      <xdr:rowOff>15239</xdr:rowOff>
    </xdr:to>
    <xdr:cxnSp macro="">
      <xdr:nvCxnSpPr>
        <xdr:cNvPr id="884" name="直線コネクタ 883"/>
        <xdr:cNvCxnSpPr/>
      </xdr:nvCxnSpPr>
      <xdr:spPr>
        <a:xfrm flipV="1">
          <a:off x="13703300" y="177946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885" name="楕円 884"/>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64770</xdr:rowOff>
    </xdr:to>
    <xdr:cxnSp macro="">
      <xdr:nvCxnSpPr>
        <xdr:cNvPr id="886" name="直線コネクタ 885"/>
        <xdr:cNvCxnSpPr/>
      </xdr:nvCxnSpPr>
      <xdr:spPr>
        <a:xfrm flipV="1">
          <a:off x="12814300" y="17846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7"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88"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89" name="n_3aveValue【公民館】&#10;有形固定資産減価償却率"/>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0" name="n_4aveValue【公民館】&#10;有形固定資産減価償却率"/>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59072</xdr:rowOff>
    </xdr:from>
    <xdr:ext cx="405111" cy="259045"/>
    <xdr:sp macro="" textlink="">
      <xdr:nvSpPr>
        <xdr:cNvPr id="891" name="n_1mainValue【公民館】&#10;有形固定資産減価償却率"/>
        <xdr:cNvSpPr txBox="1"/>
      </xdr:nvSpPr>
      <xdr:spPr>
        <a:xfrm>
          <a:off x="15266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892" name="n_2mainValue【公民館】&#10;有形固定資産減価償却率"/>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93" name="n_3main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106697</xdr:rowOff>
    </xdr:from>
    <xdr:ext cx="405111" cy="259045"/>
    <xdr:sp macro="" textlink="">
      <xdr:nvSpPr>
        <xdr:cNvPr id="894" name="n_4mainValue【公民館】&#10;有形固定資産減価償却率"/>
        <xdr:cNvSpPr txBox="1"/>
      </xdr:nvSpPr>
      <xdr:spPr>
        <a:xfrm>
          <a:off x="12611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3"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10161</xdr:rowOff>
    </xdr:from>
    <xdr:to>
      <xdr:col>116</xdr:col>
      <xdr:colOff>114300</xdr:colOff>
      <xdr:row>104</xdr:row>
      <xdr:rowOff>111761</xdr:rowOff>
    </xdr:to>
    <xdr:sp macro="" textlink="">
      <xdr:nvSpPr>
        <xdr:cNvPr id="934" name="楕円 933"/>
        <xdr:cNvSpPr/>
      </xdr:nvSpPr>
      <xdr:spPr>
        <a:xfrm>
          <a:off x="22110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33038</xdr:rowOff>
    </xdr:from>
    <xdr:ext cx="469744" cy="259045"/>
    <xdr:sp macro="" textlink="">
      <xdr:nvSpPr>
        <xdr:cNvPr id="935" name="【公民館】&#10;一人当たり面積該当値テキスト"/>
        <xdr:cNvSpPr txBox="1"/>
      </xdr:nvSpPr>
      <xdr:spPr>
        <a:xfrm>
          <a:off x="221996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936" name="楕円 935"/>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60961</xdr:rowOff>
    </xdr:from>
    <xdr:to>
      <xdr:col>116</xdr:col>
      <xdr:colOff>63500</xdr:colOff>
      <xdr:row>104</xdr:row>
      <xdr:rowOff>68580</xdr:rowOff>
    </xdr:to>
    <xdr:cxnSp macro="">
      <xdr:nvCxnSpPr>
        <xdr:cNvPr id="937" name="直線コネクタ 936"/>
        <xdr:cNvCxnSpPr/>
      </xdr:nvCxnSpPr>
      <xdr:spPr>
        <a:xfrm flipV="1">
          <a:off x="21323300" y="17891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938" name="楕円 937"/>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91439</xdr:rowOff>
    </xdr:to>
    <xdr:cxnSp macro="">
      <xdr:nvCxnSpPr>
        <xdr:cNvPr id="939" name="直線コネクタ 938"/>
        <xdr:cNvCxnSpPr/>
      </xdr:nvCxnSpPr>
      <xdr:spPr>
        <a:xfrm flipV="1">
          <a:off x="20434300" y="17899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940" name="楕円 939"/>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99061</xdr:rowOff>
    </xdr:to>
    <xdr:cxnSp macro="">
      <xdr:nvCxnSpPr>
        <xdr:cNvPr id="941" name="直線コネクタ 940"/>
        <xdr:cNvCxnSpPr/>
      </xdr:nvCxnSpPr>
      <xdr:spPr>
        <a:xfrm flipV="1">
          <a:off x="19545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10161</xdr:rowOff>
    </xdr:from>
    <xdr:to>
      <xdr:col>98</xdr:col>
      <xdr:colOff>38100</xdr:colOff>
      <xdr:row>104</xdr:row>
      <xdr:rowOff>111761</xdr:rowOff>
    </xdr:to>
    <xdr:sp macro="" textlink="">
      <xdr:nvSpPr>
        <xdr:cNvPr id="942" name="楕円 941"/>
        <xdr:cNvSpPr/>
      </xdr:nvSpPr>
      <xdr:spPr>
        <a:xfrm>
          <a:off x="18605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60961</xdr:rowOff>
    </xdr:from>
    <xdr:to>
      <xdr:col>102</xdr:col>
      <xdr:colOff>114300</xdr:colOff>
      <xdr:row>104</xdr:row>
      <xdr:rowOff>99061</xdr:rowOff>
    </xdr:to>
    <xdr:cxnSp macro="">
      <xdr:nvCxnSpPr>
        <xdr:cNvPr id="943" name="直線コネクタ 942"/>
        <xdr:cNvCxnSpPr/>
      </xdr:nvCxnSpPr>
      <xdr:spPr>
        <a:xfrm>
          <a:off x="18656300" y="1789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4"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5"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6"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7"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948"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949" name="n_2mainValue【公民館】&#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950"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128288</xdr:rowOff>
    </xdr:from>
    <xdr:ext cx="469744" cy="259045"/>
    <xdr:sp macro="" textlink="">
      <xdr:nvSpPr>
        <xdr:cNvPr id="951" name="n_4mainValue【公民館】&#10;一人当たり面積"/>
        <xdr:cNvSpPr txBox="1"/>
      </xdr:nvSpPr>
      <xdr:spPr>
        <a:xfrm>
          <a:off x="18421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p>
        <a:p>
          <a:r>
            <a:rPr kumimoji="1" lang="ja-JP" altLang="en-US" sz="1300">
              <a:latin typeface="ＭＳ Ｐゴシック" panose="020B0600070205080204" pitchFamily="50" charset="-128"/>
              <a:ea typeface="ＭＳ Ｐゴシック" panose="020B0600070205080204" pitchFamily="50" charset="-128"/>
            </a:rPr>
            <a:t>　そのうち、インフラ資産では、有形固定資産原価償却率が類似団体内平均値を大きく上回る「橋りょう・トンネル」について、引き続き、点検や診断、維持修繕等の各業務の改善や効率化を図るとともに、橋りょうの構造の特性や老朽化の状況、さらには人口動態や社会経済情勢の変化を踏まえ、維持修繕等の優先順位を明確にすることで、選択と集中による適正な維持管理、更新を推進する必要がある。</a:t>
          </a:r>
        </a:p>
        <a:p>
          <a:r>
            <a:rPr kumimoji="1" lang="ja-JP" altLang="en-US" sz="1300">
              <a:latin typeface="ＭＳ Ｐゴシック" panose="020B0600070205080204" pitchFamily="50" charset="-128"/>
              <a:ea typeface="ＭＳ Ｐゴシック" panose="020B0600070205080204" pitchFamily="50" charset="-128"/>
            </a:rPr>
            <a:t>　なお、学校施設の有形固定資産減価償却率については、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にかけて大幅に減少し、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にかけて大幅に増加しているが、これはどちらも過年度の有形固定資産の登録誤りを修正したことによるものである。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138249</xdr:rowOff>
    </xdr:from>
    <xdr:to>
      <xdr:col>24</xdr:col>
      <xdr:colOff>62865</xdr:colOff>
      <xdr:row>42</xdr:row>
      <xdr:rowOff>84365</xdr:rowOff>
    </xdr:to>
    <xdr:cxnSp macro="">
      <xdr:nvCxnSpPr>
        <xdr:cNvPr id="58" name="直線コネクタ 57"/>
        <xdr:cNvCxnSpPr/>
      </xdr:nvCxnSpPr>
      <xdr:spPr>
        <a:xfrm flipV="1">
          <a:off x="4634865" y="5967549"/>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84926</xdr:rowOff>
    </xdr:from>
    <xdr:ext cx="405111" cy="259045"/>
    <xdr:sp macro="" textlink="">
      <xdr:nvSpPr>
        <xdr:cNvPr id="61" name="【図書館】&#10;有形固定資産減価償却率最大値テキスト"/>
        <xdr:cNvSpPr txBox="1"/>
      </xdr:nvSpPr>
      <xdr:spPr>
        <a:xfrm>
          <a:off x="4673600" y="574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138249</xdr:rowOff>
    </xdr:from>
    <xdr:to>
      <xdr:col>24</xdr:col>
      <xdr:colOff>152400</xdr:colOff>
      <xdr:row>34</xdr:row>
      <xdr:rowOff>138249</xdr:rowOff>
    </xdr:to>
    <xdr:cxnSp macro="">
      <xdr:nvCxnSpPr>
        <xdr:cNvPr id="62" name="直線コネクタ 61"/>
        <xdr:cNvCxnSpPr/>
      </xdr:nvCxnSpPr>
      <xdr:spPr>
        <a:xfrm>
          <a:off x="4546600" y="59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8726</xdr:rowOff>
    </xdr:from>
    <xdr:ext cx="405111" cy="259045"/>
    <xdr:sp macro="" textlink="">
      <xdr:nvSpPr>
        <xdr:cNvPr id="63" name="【図書館】&#10;有形固定資産減価償却率平均値テキスト"/>
        <xdr:cNvSpPr txBox="1"/>
      </xdr:nvSpPr>
      <xdr:spPr>
        <a:xfrm>
          <a:off x="4673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64" name="フローチャート: 判断 63"/>
        <xdr:cNvSpPr/>
      </xdr:nvSpPr>
      <xdr:spPr>
        <a:xfrm>
          <a:off x="4584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147864</xdr:rowOff>
    </xdr:from>
    <xdr:to>
      <xdr:col>10</xdr:col>
      <xdr:colOff>165100</xdr:colOff>
      <xdr:row>37</xdr:row>
      <xdr:rowOff>78014</xdr:rowOff>
    </xdr:to>
    <xdr:sp macro="" textlink="">
      <xdr:nvSpPr>
        <xdr:cNvPr id="67" name="フローチャート: 判断 66"/>
        <xdr:cNvSpPr/>
      </xdr:nvSpPr>
      <xdr:spPr>
        <a:xfrm>
          <a:off x="1968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103777</xdr:rowOff>
    </xdr:from>
    <xdr:to>
      <xdr:col>24</xdr:col>
      <xdr:colOff>114300</xdr:colOff>
      <xdr:row>36</xdr:row>
      <xdr:rowOff>33927</xdr:rowOff>
    </xdr:to>
    <xdr:sp macro="" textlink="">
      <xdr:nvSpPr>
        <xdr:cNvPr id="74" name="楕円 73"/>
        <xdr:cNvSpPr/>
      </xdr:nvSpPr>
      <xdr:spPr>
        <a:xfrm>
          <a:off x="45847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126654</xdr:rowOff>
    </xdr:from>
    <xdr:ext cx="405111" cy="259045"/>
    <xdr:sp macro="" textlink="">
      <xdr:nvSpPr>
        <xdr:cNvPr id="75" name="【図書館】&#10;有形固定資産減価償却率該当値テキスト"/>
        <xdr:cNvSpPr txBox="1"/>
      </xdr:nvSpPr>
      <xdr:spPr>
        <a:xfrm>
          <a:off x="4673600" y="59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62956</xdr:rowOff>
    </xdr:from>
    <xdr:to>
      <xdr:col>20</xdr:col>
      <xdr:colOff>38100</xdr:colOff>
      <xdr:row>35</xdr:row>
      <xdr:rowOff>164556</xdr:rowOff>
    </xdr:to>
    <xdr:sp macro="" textlink="">
      <xdr:nvSpPr>
        <xdr:cNvPr id="76" name="楕円 75"/>
        <xdr:cNvSpPr/>
      </xdr:nvSpPr>
      <xdr:spPr>
        <a:xfrm>
          <a:off x="3746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113756</xdr:rowOff>
    </xdr:from>
    <xdr:to>
      <xdr:col>24</xdr:col>
      <xdr:colOff>63500</xdr:colOff>
      <xdr:row>35</xdr:row>
      <xdr:rowOff>154577</xdr:rowOff>
    </xdr:to>
    <xdr:cxnSp macro="">
      <xdr:nvCxnSpPr>
        <xdr:cNvPr id="77" name="直線コネクタ 76"/>
        <xdr:cNvCxnSpPr/>
      </xdr:nvCxnSpPr>
      <xdr:spPr>
        <a:xfrm>
          <a:off x="3797300" y="611450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152763</xdr:rowOff>
    </xdr:from>
    <xdr:to>
      <xdr:col>15</xdr:col>
      <xdr:colOff>101600</xdr:colOff>
      <xdr:row>35</xdr:row>
      <xdr:rowOff>82913</xdr:rowOff>
    </xdr:to>
    <xdr:sp macro="" textlink="">
      <xdr:nvSpPr>
        <xdr:cNvPr id="78" name="楕円 77"/>
        <xdr:cNvSpPr/>
      </xdr:nvSpPr>
      <xdr:spPr>
        <a:xfrm>
          <a:off x="2857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32113</xdr:rowOff>
    </xdr:from>
    <xdr:to>
      <xdr:col>19</xdr:col>
      <xdr:colOff>177800</xdr:colOff>
      <xdr:row>35</xdr:row>
      <xdr:rowOff>113756</xdr:rowOff>
    </xdr:to>
    <xdr:cxnSp macro="">
      <xdr:nvCxnSpPr>
        <xdr:cNvPr id="79" name="直線コネクタ 78"/>
        <xdr:cNvCxnSpPr/>
      </xdr:nvCxnSpPr>
      <xdr:spPr>
        <a:xfrm>
          <a:off x="2908300" y="60328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152763</xdr:rowOff>
    </xdr:from>
    <xdr:to>
      <xdr:col>10</xdr:col>
      <xdr:colOff>165100</xdr:colOff>
      <xdr:row>35</xdr:row>
      <xdr:rowOff>82913</xdr:rowOff>
    </xdr:to>
    <xdr:sp macro="" textlink="">
      <xdr:nvSpPr>
        <xdr:cNvPr id="80" name="楕円 79"/>
        <xdr:cNvSpPr/>
      </xdr:nvSpPr>
      <xdr:spPr>
        <a:xfrm>
          <a:off x="1968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32113</xdr:rowOff>
    </xdr:from>
    <xdr:to>
      <xdr:col>15</xdr:col>
      <xdr:colOff>50800</xdr:colOff>
      <xdr:row>35</xdr:row>
      <xdr:rowOff>32113</xdr:rowOff>
    </xdr:to>
    <xdr:cxnSp macro="">
      <xdr:nvCxnSpPr>
        <xdr:cNvPr id="81" name="直線コネクタ 80"/>
        <xdr:cNvCxnSpPr/>
      </xdr:nvCxnSpPr>
      <xdr:spPr>
        <a:xfrm>
          <a:off x="2019300" y="6032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44994</xdr:rowOff>
    </xdr:from>
    <xdr:to>
      <xdr:col>6</xdr:col>
      <xdr:colOff>38100</xdr:colOff>
      <xdr:row>33</xdr:row>
      <xdr:rowOff>146594</xdr:rowOff>
    </xdr:to>
    <xdr:sp macro="" textlink="">
      <xdr:nvSpPr>
        <xdr:cNvPr id="82" name="楕円 81"/>
        <xdr:cNvSpPr/>
      </xdr:nvSpPr>
      <xdr:spPr>
        <a:xfrm>
          <a:off x="1079500" y="57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95794</xdr:rowOff>
    </xdr:from>
    <xdr:to>
      <xdr:col>10</xdr:col>
      <xdr:colOff>114300</xdr:colOff>
      <xdr:row>35</xdr:row>
      <xdr:rowOff>32113</xdr:rowOff>
    </xdr:to>
    <xdr:cxnSp macro="">
      <xdr:nvCxnSpPr>
        <xdr:cNvPr id="83" name="直線コネクタ 82"/>
        <xdr:cNvCxnSpPr/>
      </xdr:nvCxnSpPr>
      <xdr:spPr>
        <a:xfrm>
          <a:off x="1130300" y="5753644"/>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84"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69141</xdr:rowOff>
    </xdr:from>
    <xdr:ext cx="405111" cy="259045"/>
    <xdr:sp macro="" textlink="">
      <xdr:nvSpPr>
        <xdr:cNvPr id="86" name="n_3aveValue【図書館】&#10;有形固定資産減価償却率"/>
        <xdr:cNvSpPr txBox="1"/>
      </xdr:nvSpPr>
      <xdr:spPr>
        <a:xfrm>
          <a:off x="1816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9633</xdr:rowOff>
    </xdr:from>
    <xdr:ext cx="405111" cy="259045"/>
    <xdr:sp macro="" textlink="">
      <xdr:nvSpPr>
        <xdr:cNvPr id="88" name="n_1mainValue【図書館】&#10;有形固定資産減価償却率"/>
        <xdr:cNvSpPr txBox="1"/>
      </xdr:nvSpPr>
      <xdr:spPr>
        <a:xfrm>
          <a:off x="3582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99440</xdr:rowOff>
    </xdr:from>
    <xdr:ext cx="405111" cy="259045"/>
    <xdr:sp macro="" textlink="">
      <xdr:nvSpPr>
        <xdr:cNvPr id="89" name="n_2mainValue【図書館】&#10;有形固定資産減価償却率"/>
        <xdr:cNvSpPr txBox="1"/>
      </xdr:nvSpPr>
      <xdr:spPr>
        <a:xfrm>
          <a:off x="2705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99440</xdr:rowOff>
    </xdr:from>
    <xdr:ext cx="405111" cy="259045"/>
    <xdr:sp macro="" textlink="">
      <xdr:nvSpPr>
        <xdr:cNvPr id="90" name="n_3mainValue【図書館】&#10;有形固定資産減価償却率"/>
        <xdr:cNvSpPr txBox="1"/>
      </xdr:nvSpPr>
      <xdr:spPr>
        <a:xfrm>
          <a:off x="1816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163121</xdr:rowOff>
    </xdr:from>
    <xdr:ext cx="340478" cy="259045"/>
    <xdr:sp macro="" textlink="">
      <xdr:nvSpPr>
        <xdr:cNvPr id="91" name="n_4mainValue【図書館】&#10;有形固定資産減価償却率"/>
        <xdr:cNvSpPr txBox="1"/>
      </xdr:nvSpPr>
      <xdr:spPr>
        <a:xfrm>
          <a:off x="960061" y="547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8"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2" name="フローチャート: 判断 12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3" name="フローチャート: 判断 122"/>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9" name="楕円 128"/>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30"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1" name="楕円 130"/>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2" name="直線コネクタ 131"/>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3" name="楕円 132"/>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4" name="直線コネクタ 133"/>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5" name="楕円 134"/>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41910</xdr:rowOff>
    </xdr:to>
    <xdr:cxnSp macro="">
      <xdr:nvCxnSpPr>
        <xdr:cNvPr id="136" name="直線コネクタ 135"/>
        <xdr:cNvCxnSpPr/>
      </xdr:nvCxnSpPr>
      <xdr:spPr>
        <a:xfrm flipV="1">
          <a:off x="7861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7" name="楕円 136"/>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38</xdr:row>
      <xdr:rowOff>53340</xdr:rowOff>
    </xdr:to>
    <xdr:cxnSp macro="">
      <xdr:nvCxnSpPr>
        <xdr:cNvPr id="138" name="直線コネクタ 137"/>
        <xdr:cNvCxnSpPr/>
      </xdr:nvCxnSpPr>
      <xdr:spPr>
        <a:xfrm flipV="1">
          <a:off x="6972300" y="63855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9"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1"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2"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3"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4"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5" name="n_3main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6" name="n_4main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1" name="直線コネクタ 170"/>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2"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4"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5" name="直線コネクタ 174"/>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6"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フローチャート: 判断 176"/>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8" name="フローチャート: 判断 177"/>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9" name="フローチャート: 判断 178"/>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0" name="フローチャート: 判断 179"/>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1" name="フローチャート: 判断 180"/>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xdr:rowOff>
    </xdr:from>
    <xdr:to>
      <xdr:col>24</xdr:col>
      <xdr:colOff>114300</xdr:colOff>
      <xdr:row>59</xdr:row>
      <xdr:rowOff>113665</xdr:rowOff>
    </xdr:to>
    <xdr:sp macro="" textlink="">
      <xdr:nvSpPr>
        <xdr:cNvPr id="187" name="楕円 186"/>
        <xdr:cNvSpPr/>
      </xdr:nvSpPr>
      <xdr:spPr>
        <a:xfrm>
          <a:off x="4584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161942</xdr:rowOff>
    </xdr:from>
    <xdr:ext cx="405111" cy="259045"/>
    <xdr:sp macro="" textlink="">
      <xdr:nvSpPr>
        <xdr:cNvPr id="188" name="【体育館・プール】&#10;有形固定資産減価償却率該当値テキスト"/>
        <xdr:cNvSpPr txBox="1"/>
      </xdr:nvSpPr>
      <xdr:spPr>
        <a:xfrm>
          <a:off x="4673600"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89" name="楕円 188"/>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62865</xdr:rowOff>
    </xdr:to>
    <xdr:cxnSp macro="">
      <xdr:nvCxnSpPr>
        <xdr:cNvPr id="190" name="直線コネクタ 189"/>
        <xdr:cNvCxnSpPr/>
      </xdr:nvCxnSpPr>
      <xdr:spPr>
        <a:xfrm>
          <a:off x="3797300" y="101365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91" name="楕円 190"/>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59</xdr:row>
      <xdr:rowOff>20955</xdr:rowOff>
    </xdr:to>
    <xdr:cxnSp macro="">
      <xdr:nvCxnSpPr>
        <xdr:cNvPr id="192" name="直線コネクタ 191"/>
        <xdr:cNvCxnSpPr/>
      </xdr:nvCxnSpPr>
      <xdr:spPr>
        <a:xfrm>
          <a:off x="2908300" y="1006411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93" name="楕円 192"/>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120015</xdr:rowOff>
    </xdr:to>
    <xdr:cxnSp macro="">
      <xdr:nvCxnSpPr>
        <xdr:cNvPr id="194" name="直線コネクタ 193"/>
        <xdr:cNvCxnSpPr/>
      </xdr:nvCxnSpPr>
      <xdr:spPr>
        <a:xfrm>
          <a:off x="2019300" y="10056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5" name="楕円 194"/>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112395</xdr:rowOff>
    </xdr:to>
    <xdr:cxnSp macro="">
      <xdr:nvCxnSpPr>
        <xdr:cNvPr id="196" name="直線コネクタ 195"/>
        <xdr:cNvCxnSpPr/>
      </xdr:nvCxnSpPr>
      <xdr:spPr>
        <a:xfrm>
          <a:off x="1130300" y="10046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7"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8"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9"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200"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201" name="n_1mainValue【体育館・プール】&#10;有形固定資産減価償却率"/>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202" name="n_2mainValue【体育館・プー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203" name="n_3mainValue【体育館・プール】&#10;有形固定資産減価償却率"/>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4" name="n_4mainValue【体育館・プール】&#10;有形固定資産減価償却率"/>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6" name="直線コネクタ 225"/>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9"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30" name="直線コネクタ 229"/>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1"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2" name="フローチャート: 判断 231"/>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3" name="フローチャート: 判断 232"/>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5" name="フローチャート: 判断 234"/>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6" name="フローチャート: 判断 235"/>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152654</xdr:rowOff>
    </xdr:from>
    <xdr:to>
      <xdr:col>55</xdr:col>
      <xdr:colOff>50800</xdr:colOff>
      <xdr:row>61</xdr:row>
      <xdr:rowOff>82804</xdr:rowOff>
    </xdr:to>
    <xdr:sp macro="" textlink="">
      <xdr:nvSpPr>
        <xdr:cNvPr id="242" name="楕円 241"/>
        <xdr:cNvSpPr/>
      </xdr:nvSpPr>
      <xdr:spPr>
        <a:xfrm>
          <a:off x="104267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4081</xdr:rowOff>
    </xdr:from>
    <xdr:ext cx="469744" cy="259045"/>
    <xdr:sp macro="" textlink="">
      <xdr:nvSpPr>
        <xdr:cNvPr id="243" name="【体育館・プール】&#10;一人当たり面積該当値テキスト"/>
        <xdr:cNvSpPr txBox="1"/>
      </xdr:nvSpPr>
      <xdr:spPr>
        <a:xfrm>
          <a:off x="10515600"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152654</xdr:rowOff>
    </xdr:from>
    <xdr:to>
      <xdr:col>50</xdr:col>
      <xdr:colOff>165100</xdr:colOff>
      <xdr:row>61</xdr:row>
      <xdr:rowOff>82804</xdr:rowOff>
    </xdr:to>
    <xdr:sp macro="" textlink="">
      <xdr:nvSpPr>
        <xdr:cNvPr id="244" name="楕円 243"/>
        <xdr:cNvSpPr/>
      </xdr:nvSpPr>
      <xdr:spPr>
        <a:xfrm>
          <a:off x="9588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32004</xdr:rowOff>
    </xdr:from>
    <xdr:to>
      <xdr:col>55</xdr:col>
      <xdr:colOff>0</xdr:colOff>
      <xdr:row>61</xdr:row>
      <xdr:rowOff>32004</xdr:rowOff>
    </xdr:to>
    <xdr:cxnSp macro="">
      <xdr:nvCxnSpPr>
        <xdr:cNvPr id="245" name="直線コネクタ 244"/>
        <xdr:cNvCxnSpPr/>
      </xdr:nvCxnSpPr>
      <xdr:spPr>
        <a:xfrm>
          <a:off x="9639300" y="104904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246" name="楕円 245"/>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25146</xdr:rowOff>
    </xdr:from>
    <xdr:to>
      <xdr:col>50</xdr:col>
      <xdr:colOff>114300</xdr:colOff>
      <xdr:row>61</xdr:row>
      <xdr:rowOff>32004</xdr:rowOff>
    </xdr:to>
    <xdr:cxnSp macro="">
      <xdr:nvCxnSpPr>
        <xdr:cNvPr id="247" name="直線コネクタ 246"/>
        <xdr:cNvCxnSpPr/>
      </xdr:nvCxnSpPr>
      <xdr:spPr>
        <a:xfrm>
          <a:off x="8750300" y="104835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145796</xdr:rowOff>
    </xdr:from>
    <xdr:to>
      <xdr:col>41</xdr:col>
      <xdr:colOff>101600</xdr:colOff>
      <xdr:row>61</xdr:row>
      <xdr:rowOff>75946</xdr:rowOff>
    </xdr:to>
    <xdr:sp macro="" textlink="">
      <xdr:nvSpPr>
        <xdr:cNvPr id="248" name="楕円 247"/>
        <xdr:cNvSpPr/>
      </xdr:nvSpPr>
      <xdr:spPr>
        <a:xfrm>
          <a:off x="7810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25146</xdr:rowOff>
    </xdr:from>
    <xdr:to>
      <xdr:col>45</xdr:col>
      <xdr:colOff>177800</xdr:colOff>
      <xdr:row>61</xdr:row>
      <xdr:rowOff>25146</xdr:rowOff>
    </xdr:to>
    <xdr:cxnSp macro="">
      <xdr:nvCxnSpPr>
        <xdr:cNvPr id="249" name="直線コネクタ 248"/>
        <xdr:cNvCxnSpPr/>
      </xdr:nvCxnSpPr>
      <xdr:spPr>
        <a:xfrm>
          <a:off x="7861300" y="1048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157226</xdr:rowOff>
    </xdr:from>
    <xdr:to>
      <xdr:col>36</xdr:col>
      <xdr:colOff>165100</xdr:colOff>
      <xdr:row>61</xdr:row>
      <xdr:rowOff>87376</xdr:rowOff>
    </xdr:to>
    <xdr:sp macro="" textlink="">
      <xdr:nvSpPr>
        <xdr:cNvPr id="250" name="楕円 249"/>
        <xdr:cNvSpPr/>
      </xdr:nvSpPr>
      <xdr:spPr>
        <a:xfrm>
          <a:off x="6921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25146</xdr:rowOff>
    </xdr:from>
    <xdr:to>
      <xdr:col>41</xdr:col>
      <xdr:colOff>50800</xdr:colOff>
      <xdr:row>61</xdr:row>
      <xdr:rowOff>36576</xdr:rowOff>
    </xdr:to>
    <xdr:cxnSp macro="">
      <xdr:nvCxnSpPr>
        <xdr:cNvPr id="251" name="直線コネクタ 250"/>
        <xdr:cNvCxnSpPr/>
      </xdr:nvCxnSpPr>
      <xdr:spPr>
        <a:xfrm flipV="1">
          <a:off x="6972300" y="104835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2"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3"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4"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5" name="n_4aveValue【体育館・プール】&#10;一人当たり面積"/>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99331</xdr:rowOff>
    </xdr:from>
    <xdr:ext cx="469744" cy="259045"/>
    <xdr:sp macro="" textlink="">
      <xdr:nvSpPr>
        <xdr:cNvPr id="256" name="n_1mainValue【体育館・プール】&#10;一人当たり面積"/>
        <xdr:cNvSpPr txBox="1"/>
      </xdr:nvSpPr>
      <xdr:spPr>
        <a:xfrm>
          <a:off x="93917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92473</xdr:rowOff>
    </xdr:from>
    <xdr:ext cx="469744" cy="259045"/>
    <xdr:sp macro="" textlink="">
      <xdr:nvSpPr>
        <xdr:cNvPr id="257" name="n_2mainValue【体育館・プール】&#10;一人当たり面積"/>
        <xdr:cNvSpPr txBox="1"/>
      </xdr:nvSpPr>
      <xdr:spPr>
        <a:xfrm>
          <a:off x="8515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92473</xdr:rowOff>
    </xdr:from>
    <xdr:ext cx="469744" cy="259045"/>
    <xdr:sp macro="" textlink="">
      <xdr:nvSpPr>
        <xdr:cNvPr id="258" name="n_3mainValue【体育館・プール】&#10;一人当たり面積"/>
        <xdr:cNvSpPr txBox="1"/>
      </xdr:nvSpPr>
      <xdr:spPr>
        <a:xfrm>
          <a:off x="7626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103903</xdr:rowOff>
    </xdr:from>
    <xdr:ext cx="469744" cy="259045"/>
    <xdr:sp macro="" textlink="">
      <xdr:nvSpPr>
        <xdr:cNvPr id="259" name="n_4mainValue【体育館・プール】&#10;一人当たり面積"/>
        <xdr:cNvSpPr txBox="1"/>
      </xdr:nvSpPr>
      <xdr:spPr>
        <a:xfrm>
          <a:off x="6737427" y="102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2" name="直線コネクタ 281"/>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3"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4" name="直線コネクタ 283"/>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5"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6" name="直線コネクタ 28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7"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8" name="フローチャート: 判断 287"/>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9" name="フローチャート: 判断 288"/>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90" name="フローチャート: 判断 289"/>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1" name="フローチャート: 判断 290"/>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2" name="フローチャート: 判断 291"/>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126746</xdr:rowOff>
    </xdr:from>
    <xdr:to>
      <xdr:col>24</xdr:col>
      <xdr:colOff>114300</xdr:colOff>
      <xdr:row>80</xdr:row>
      <xdr:rowOff>56896</xdr:rowOff>
    </xdr:to>
    <xdr:sp macro="" textlink="">
      <xdr:nvSpPr>
        <xdr:cNvPr id="298" name="楕円 297"/>
        <xdr:cNvSpPr/>
      </xdr:nvSpPr>
      <xdr:spPr>
        <a:xfrm>
          <a:off x="4584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149623</xdr:rowOff>
    </xdr:from>
    <xdr:ext cx="405111" cy="259045"/>
    <xdr:sp macro="" textlink="">
      <xdr:nvSpPr>
        <xdr:cNvPr id="299" name="【福祉施設】&#10;有形固定資産減価償却率該当値テキスト"/>
        <xdr:cNvSpPr txBox="1"/>
      </xdr:nvSpPr>
      <xdr:spPr>
        <a:xfrm>
          <a:off x="4673600" y="135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71882</xdr:rowOff>
    </xdr:from>
    <xdr:to>
      <xdr:col>20</xdr:col>
      <xdr:colOff>38100</xdr:colOff>
      <xdr:row>80</xdr:row>
      <xdr:rowOff>2032</xdr:rowOff>
    </xdr:to>
    <xdr:sp macro="" textlink="">
      <xdr:nvSpPr>
        <xdr:cNvPr id="300" name="楕円 299"/>
        <xdr:cNvSpPr/>
      </xdr:nvSpPr>
      <xdr:spPr>
        <a:xfrm>
          <a:off x="3746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122682</xdr:rowOff>
    </xdr:from>
    <xdr:to>
      <xdr:col>24</xdr:col>
      <xdr:colOff>63500</xdr:colOff>
      <xdr:row>80</xdr:row>
      <xdr:rowOff>6096</xdr:rowOff>
    </xdr:to>
    <xdr:cxnSp macro="">
      <xdr:nvCxnSpPr>
        <xdr:cNvPr id="301" name="直線コネクタ 300"/>
        <xdr:cNvCxnSpPr/>
      </xdr:nvCxnSpPr>
      <xdr:spPr>
        <a:xfrm>
          <a:off x="3797300" y="136672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151892</xdr:rowOff>
    </xdr:from>
    <xdr:to>
      <xdr:col>15</xdr:col>
      <xdr:colOff>101600</xdr:colOff>
      <xdr:row>79</xdr:row>
      <xdr:rowOff>82042</xdr:rowOff>
    </xdr:to>
    <xdr:sp macro="" textlink="">
      <xdr:nvSpPr>
        <xdr:cNvPr id="302" name="楕円 301"/>
        <xdr:cNvSpPr/>
      </xdr:nvSpPr>
      <xdr:spPr>
        <a:xfrm>
          <a:off x="2857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31242</xdr:rowOff>
    </xdr:from>
    <xdr:to>
      <xdr:col>19</xdr:col>
      <xdr:colOff>177800</xdr:colOff>
      <xdr:row>79</xdr:row>
      <xdr:rowOff>122682</xdr:rowOff>
    </xdr:to>
    <xdr:cxnSp macro="">
      <xdr:nvCxnSpPr>
        <xdr:cNvPr id="303" name="直線コネクタ 302"/>
        <xdr:cNvCxnSpPr/>
      </xdr:nvCxnSpPr>
      <xdr:spPr>
        <a:xfrm>
          <a:off x="2908300" y="13575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151892</xdr:rowOff>
    </xdr:from>
    <xdr:to>
      <xdr:col>10</xdr:col>
      <xdr:colOff>165100</xdr:colOff>
      <xdr:row>79</xdr:row>
      <xdr:rowOff>82042</xdr:rowOff>
    </xdr:to>
    <xdr:sp macro="" textlink="">
      <xdr:nvSpPr>
        <xdr:cNvPr id="304" name="楕円 303"/>
        <xdr:cNvSpPr/>
      </xdr:nvSpPr>
      <xdr:spPr>
        <a:xfrm>
          <a:off x="1968500" y="13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31242</xdr:rowOff>
    </xdr:from>
    <xdr:to>
      <xdr:col>15</xdr:col>
      <xdr:colOff>50800</xdr:colOff>
      <xdr:row>79</xdr:row>
      <xdr:rowOff>31242</xdr:rowOff>
    </xdr:to>
    <xdr:cxnSp macro="">
      <xdr:nvCxnSpPr>
        <xdr:cNvPr id="305" name="直線コネクタ 304"/>
        <xdr:cNvCxnSpPr/>
      </xdr:nvCxnSpPr>
      <xdr:spPr>
        <a:xfrm>
          <a:off x="2019300" y="13575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103887</xdr:rowOff>
    </xdr:from>
    <xdr:to>
      <xdr:col>6</xdr:col>
      <xdr:colOff>38100</xdr:colOff>
      <xdr:row>79</xdr:row>
      <xdr:rowOff>34037</xdr:rowOff>
    </xdr:to>
    <xdr:sp macro="" textlink="">
      <xdr:nvSpPr>
        <xdr:cNvPr id="306" name="楕円 305"/>
        <xdr:cNvSpPr/>
      </xdr:nvSpPr>
      <xdr:spPr>
        <a:xfrm>
          <a:off x="1079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154687</xdr:rowOff>
    </xdr:from>
    <xdr:to>
      <xdr:col>10</xdr:col>
      <xdr:colOff>114300</xdr:colOff>
      <xdr:row>79</xdr:row>
      <xdr:rowOff>31242</xdr:rowOff>
    </xdr:to>
    <xdr:cxnSp macro="">
      <xdr:nvCxnSpPr>
        <xdr:cNvPr id="307" name="直線コネクタ 306"/>
        <xdr:cNvCxnSpPr/>
      </xdr:nvCxnSpPr>
      <xdr:spPr>
        <a:xfrm>
          <a:off x="1130300" y="135277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8"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9"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10"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1" name="n_4aveValue【福祉施設】&#10;有形固定資産減価償却率"/>
        <xdr:cNvSpPr txBox="1"/>
      </xdr:nvSpPr>
      <xdr:spPr>
        <a:xfrm>
          <a:off x="927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18559</xdr:rowOff>
    </xdr:from>
    <xdr:ext cx="405111" cy="259045"/>
    <xdr:sp macro="" textlink="">
      <xdr:nvSpPr>
        <xdr:cNvPr id="312" name="n_1mainValue【福祉施設】&#10;有形固定資産減価償却率"/>
        <xdr:cNvSpPr txBox="1"/>
      </xdr:nvSpPr>
      <xdr:spPr>
        <a:xfrm>
          <a:off x="35820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98569</xdr:rowOff>
    </xdr:from>
    <xdr:ext cx="405111" cy="259045"/>
    <xdr:sp macro="" textlink="">
      <xdr:nvSpPr>
        <xdr:cNvPr id="313" name="n_2mainValue【福祉施設】&#10;有形固定資産減価償却率"/>
        <xdr:cNvSpPr txBox="1"/>
      </xdr:nvSpPr>
      <xdr:spPr>
        <a:xfrm>
          <a:off x="2705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98569</xdr:rowOff>
    </xdr:from>
    <xdr:ext cx="405111" cy="259045"/>
    <xdr:sp macro="" textlink="">
      <xdr:nvSpPr>
        <xdr:cNvPr id="314" name="n_3mainValue【福祉施設】&#10;有形固定資産減価償却率"/>
        <xdr:cNvSpPr txBox="1"/>
      </xdr:nvSpPr>
      <xdr:spPr>
        <a:xfrm>
          <a:off x="1816744" y="1330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50564</xdr:rowOff>
    </xdr:from>
    <xdr:ext cx="405111" cy="259045"/>
    <xdr:sp macro="" textlink="">
      <xdr:nvSpPr>
        <xdr:cNvPr id="315" name="n_4mainValue【福祉施設】&#10;有形固定資産減価償却率"/>
        <xdr:cNvSpPr txBox="1"/>
      </xdr:nvSpPr>
      <xdr:spPr>
        <a:xfrm>
          <a:off x="927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1" name="直線コネクタ 340"/>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4"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5" name="直線コネクタ 344"/>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6"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7" name="フローチャート: 判断 346"/>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50" name="フローチャート: 判断 349"/>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1" name="フローチャート: 判断 350"/>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58057</xdr:rowOff>
    </xdr:from>
    <xdr:to>
      <xdr:col>55</xdr:col>
      <xdr:colOff>50800</xdr:colOff>
      <xdr:row>80</xdr:row>
      <xdr:rowOff>159657</xdr:rowOff>
    </xdr:to>
    <xdr:sp macro="" textlink="">
      <xdr:nvSpPr>
        <xdr:cNvPr id="357" name="楕円 356"/>
        <xdr:cNvSpPr/>
      </xdr:nvSpPr>
      <xdr:spPr>
        <a:xfrm>
          <a:off x="10426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80934</xdr:rowOff>
    </xdr:from>
    <xdr:ext cx="469744" cy="259045"/>
    <xdr:sp macro="" textlink="">
      <xdr:nvSpPr>
        <xdr:cNvPr id="358" name="【福祉施設】&#10;一人当たり面積該当値テキスト"/>
        <xdr:cNvSpPr txBox="1"/>
      </xdr:nvSpPr>
      <xdr:spPr>
        <a:xfrm>
          <a:off x="105156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164193</xdr:rowOff>
    </xdr:from>
    <xdr:to>
      <xdr:col>50</xdr:col>
      <xdr:colOff>165100</xdr:colOff>
      <xdr:row>80</xdr:row>
      <xdr:rowOff>94343</xdr:rowOff>
    </xdr:to>
    <xdr:sp macro="" textlink="">
      <xdr:nvSpPr>
        <xdr:cNvPr id="359" name="楕円 358"/>
        <xdr:cNvSpPr/>
      </xdr:nvSpPr>
      <xdr:spPr>
        <a:xfrm>
          <a:off x="95885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43543</xdr:rowOff>
    </xdr:from>
    <xdr:to>
      <xdr:col>55</xdr:col>
      <xdr:colOff>0</xdr:colOff>
      <xdr:row>80</xdr:row>
      <xdr:rowOff>108857</xdr:rowOff>
    </xdr:to>
    <xdr:cxnSp macro="">
      <xdr:nvCxnSpPr>
        <xdr:cNvPr id="360" name="直線コネクタ 359"/>
        <xdr:cNvCxnSpPr/>
      </xdr:nvCxnSpPr>
      <xdr:spPr>
        <a:xfrm>
          <a:off x="9639300" y="13759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142421</xdr:rowOff>
    </xdr:from>
    <xdr:to>
      <xdr:col>46</xdr:col>
      <xdr:colOff>38100</xdr:colOff>
      <xdr:row>80</xdr:row>
      <xdr:rowOff>72571</xdr:rowOff>
    </xdr:to>
    <xdr:sp macro="" textlink="">
      <xdr:nvSpPr>
        <xdr:cNvPr id="361" name="楕円 360"/>
        <xdr:cNvSpPr/>
      </xdr:nvSpPr>
      <xdr:spPr>
        <a:xfrm>
          <a:off x="8699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21771</xdr:rowOff>
    </xdr:from>
    <xdr:to>
      <xdr:col>50</xdr:col>
      <xdr:colOff>114300</xdr:colOff>
      <xdr:row>80</xdr:row>
      <xdr:rowOff>43543</xdr:rowOff>
    </xdr:to>
    <xdr:cxnSp macro="">
      <xdr:nvCxnSpPr>
        <xdr:cNvPr id="362" name="直線コネクタ 361"/>
        <xdr:cNvCxnSpPr/>
      </xdr:nvCxnSpPr>
      <xdr:spPr>
        <a:xfrm>
          <a:off x="8750300" y="137377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63" name="楕円 362"/>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21771</xdr:rowOff>
    </xdr:from>
    <xdr:to>
      <xdr:col>45</xdr:col>
      <xdr:colOff>177800</xdr:colOff>
      <xdr:row>80</xdr:row>
      <xdr:rowOff>21771</xdr:rowOff>
    </xdr:to>
    <xdr:cxnSp macro="">
      <xdr:nvCxnSpPr>
        <xdr:cNvPr id="364" name="直線コネクタ 363"/>
        <xdr:cNvCxnSpPr/>
      </xdr:nvCxnSpPr>
      <xdr:spPr>
        <a:xfrm>
          <a:off x="7861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142421</xdr:rowOff>
    </xdr:from>
    <xdr:to>
      <xdr:col>36</xdr:col>
      <xdr:colOff>165100</xdr:colOff>
      <xdr:row>80</xdr:row>
      <xdr:rowOff>72571</xdr:rowOff>
    </xdr:to>
    <xdr:sp macro="" textlink="">
      <xdr:nvSpPr>
        <xdr:cNvPr id="365" name="楕円 364"/>
        <xdr:cNvSpPr/>
      </xdr:nvSpPr>
      <xdr:spPr>
        <a:xfrm>
          <a:off x="6921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21771</xdr:rowOff>
    </xdr:from>
    <xdr:to>
      <xdr:col>41</xdr:col>
      <xdr:colOff>50800</xdr:colOff>
      <xdr:row>80</xdr:row>
      <xdr:rowOff>21771</xdr:rowOff>
    </xdr:to>
    <xdr:cxnSp macro="">
      <xdr:nvCxnSpPr>
        <xdr:cNvPr id="366" name="直線コネクタ 365"/>
        <xdr:cNvCxnSpPr/>
      </xdr:nvCxnSpPr>
      <xdr:spPr>
        <a:xfrm>
          <a:off x="6972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8"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9"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0"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110870</xdr:rowOff>
    </xdr:from>
    <xdr:ext cx="469744" cy="259045"/>
    <xdr:sp macro="" textlink="">
      <xdr:nvSpPr>
        <xdr:cNvPr id="371" name="n_1mainValue【福祉施設】&#10;一人当たり面積"/>
        <xdr:cNvSpPr txBox="1"/>
      </xdr:nvSpPr>
      <xdr:spPr>
        <a:xfrm>
          <a:off x="93917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89098</xdr:rowOff>
    </xdr:from>
    <xdr:ext cx="469744" cy="259045"/>
    <xdr:sp macro="" textlink="">
      <xdr:nvSpPr>
        <xdr:cNvPr id="372" name="n_2mainValue【福祉施設】&#10;一人当たり面積"/>
        <xdr:cNvSpPr txBox="1"/>
      </xdr:nvSpPr>
      <xdr:spPr>
        <a:xfrm>
          <a:off x="8515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3" name="n_3main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89098</xdr:rowOff>
    </xdr:from>
    <xdr:ext cx="469744" cy="259045"/>
    <xdr:sp macro="" textlink="">
      <xdr:nvSpPr>
        <xdr:cNvPr id="374" name="n_4mainValue【福祉施設】&#10;一人当たり面積"/>
        <xdr:cNvSpPr txBox="1"/>
      </xdr:nvSpPr>
      <xdr:spPr>
        <a:xfrm>
          <a:off x="6737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9" name="直線コネクタ 398"/>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4"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5" name="フローチャート: 判断 404"/>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6" name="フローチャート: 判断 405"/>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7" name="フローチャート: 判断 406"/>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8" name="フローチャート: 判断 4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9" name="フローチャート: 判断 408"/>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415" name="楕円 414"/>
        <xdr:cNvSpPr/>
      </xdr:nvSpPr>
      <xdr:spPr>
        <a:xfrm>
          <a:off x="4584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416" name="【市民会館】&#10;有形固定資産減価償却率該当値テキスト"/>
        <xdr:cNvSpPr txBox="1"/>
      </xdr:nvSpPr>
      <xdr:spPr>
        <a:xfrm>
          <a:off x="4673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160655</xdr:rowOff>
    </xdr:from>
    <xdr:to>
      <xdr:col>20</xdr:col>
      <xdr:colOff>38100</xdr:colOff>
      <xdr:row>106</xdr:row>
      <xdr:rowOff>90805</xdr:rowOff>
    </xdr:to>
    <xdr:sp macro="" textlink="">
      <xdr:nvSpPr>
        <xdr:cNvPr id="417" name="楕円 416"/>
        <xdr:cNvSpPr/>
      </xdr:nvSpPr>
      <xdr:spPr>
        <a:xfrm>
          <a:off x="3746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40005</xdr:rowOff>
    </xdr:from>
    <xdr:to>
      <xdr:col>24</xdr:col>
      <xdr:colOff>63500</xdr:colOff>
      <xdr:row>106</xdr:row>
      <xdr:rowOff>53339</xdr:rowOff>
    </xdr:to>
    <xdr:cxnSp macro="">
      <xdr:nvCxnSpPr>
        <xdr:cNvPr id="418" name="直線コネクタ 417"/>
        <xdr:cNvCxnSpPr/>
      </xdr:nvCxnSpPr>
      <xdr:spPr>
        <a:xfrm>
          <a:off x="3797300" y="182137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145414</xdr:rowOff>
    </xdr:from>
    <xdr:to>
      <xdr:col>15</xdr:col>
      <xdr:colOff>101600</xdr:colOff>
      <xdr:row>106</xdr:row>
      <xdr:rowOff>75564</xdr:rowOff>
    </xdr:to>
    <xdr:sp macro="" textlink="">
      <xdr:nvSpPr>
        <xdr:cNvPr id="419" name="楕円 418"/>
        <xdr:cNvSpPr/>
      </xdr:nvSpPr>
      <xdr:spPr>
        <a:xfrm>
          <a:off x="2857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24764</xdr:rowOff>
    </xdr:from>
    <xdr:to>
      <xdr:col>19</xdr:col>
      <xdr:colOff>177800</xdr:colOff>
      <xdr:row>106</xdr:row>
      <xdr:rowOff>40005</xdr:rowOff>
    </xdr:to>
    <xdr:cxnSp macro="">
      <xdr:nvCxnSpPr>
        <xdr:cNvPr id="420" name="直線コネクタ 419"/>
        <xdr:cNvCxnSpPr/>
      </xdr:nvCxnSpPr>
      <xdr:spPr>
        <a:xfrm>
          <a:off x="2908300" y="181984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145414</xdr:rowOff>
    </xdr:from>
    <xdr:to>
      <xdr:col>10</xdr:col>
      <xdr:colOff>165100</xdr:colOff>
      <xdr:row>106</xdr:row>
      <xdr:rowOff>75564</xdr:rowOff>
    </xdr:to>
    <xdr:sp macro="" textlink="">
      <xdr:nvSpPr>
        <xdr:cNvPr id="421" name="楕円 420"/>
        <xdr:cNvSpPr/>
      </xdr:nvSpPr>
      <xdr:spPr>
        <a:xfrm>
          <a:off x="196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24764</xdr:rowOff>
    </xdr:from>
    <xdr:to>
      <xdr:col>15</xdr:col>
      <xdr:colOff>50800</xdr:colOff>
      <xdr:row>106</xdr:row>
      <xdr:rowOff>24764</xdr:rowOff>
    </xdr:to>
    <xdr:cxnSp macro="">
      <xdr:nvCxnSpPr>
        <xdr:cNvPr id="422" name="直線コネクタ 421"/>
        <xdr:cNvCxnSpPr/>
      </xdr:nvCxnSpPr>
      <xdr:spPr>
        <a:xfrm>
          <a:off x="2019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116839</xdr:rowOff>
    </xdr:from>
    <xdr:to>
      <xdr:col>6</xdr:col>
      <xdr:colOff>38100</xdr:colOff>
      <xdr:row>106</xdr:row>
      <xdr:rowOff>46989</xdr:rowOff>
    </xdr:to>
    <xdr:sp macro="" textlink="">
      <xdr:nvSpPr>
        <xdr:cNvPr id="423" name="楕円 422"/>
        <xdr:cNvSpPr/>
      </xdr:nvSpPr>
      <xdr:spPr>
        <a:xfrm>
          <a:off x="107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167639</xdr:rowOff>
    </xdr:from>
    <xdr:to>
      <xdr:col>10</xdr:col>
      <xdr:colOff>114300</xdr:colOff>
      <xdr:row>106</xdr:row>
      <xdr:rowOff>24764</xdr:rowOff>
    </xdr:to>
    <xdr:cxnSp macro="">
      <xdr:nvCxnSpPr>
        <xdr:cNvPr id="424" name="直線コネクタ 423"/>
        <xdr:cNvCxnSpPr/>
      </xdr:nvCxnSpPr>
      <xdr:spPr>
        <a:xfrm>
          <a:off x="1130300" y="181698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5"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6"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8"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81932</xdr:rowOff>
    </xdr:from>
    <xdr:ext cx="405111" cy="259045"/>
    <xdr:sp macro="" textlink="">
      <xdr:nvSpPr>
        <xdr:cNvPr id="429" name="n_1mainValue【市民会館】&#10;有形固定資産減価償却率"/>
        <xdr:cNvSpPr txBox="1"/>
      </xdr:nvSpPr>
      <xdr:spPr>
        <a:xfrm>
          <a:off x="35820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66691</xdr:rowOff>
    </xdr:from>
    <xdr:ext cx="405111" cy="259045"/>
    <xdr:sp macro="" textlink="">
      <xdr:nvSpPr>
        <xdr:cNvPr id="430" name="n_2mainValue【市民会館】&#10;有形固定資産減価償却率"/>
        <xdr:cNvSpPr txBox="1"/>
      </xdr:nvSpPr>
      <xdr:spPr>
        <a:xfrm>
          <a:off x="2705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66691</xdr:rowOff>
    </xdr:from>
    <xdr:ext cx="405111" cy="259045"/>
    <xdr:sp macro="" textlink="">
      <xdr:nvSpPr>
        <xdr:cNvPr id="431" name="n_3mainValue【市民会館】&#10;有形固定資産減価償却率"/>
        <xdr:cNvSpPr txBox="1"/>
      </xdr:nvSpPr>
      <xdr:spPr>
        <a:xfrm>
          <a:off x="1816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38116</xdr:rowOff>
    </xdr:from>
    <xdr:ext cx="405111" cy="259045"/>
    <xdr:sp macro="" textlink="">
      <xdr:nvSpPr>
        <xdr:cNvPr id="432" name="n_4mainValue【市民会館】&#10;有形固定資産減価償却率"/>
        <xdr:cNvSpPr txBox="1"/>
      </xdr:nvSpPr>
      <xdr:spPr>
        <a:xfrm>
          <a:off x="927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2" name="直線コネクタ 451"/>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5"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6" name="直線コネクタ 455"/>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7"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8" name="フローチャート: 判断 457"/>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0" name="フローチャート: 判断 459"/>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1" name="フローチャート: 判断 460"/>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2" name="フローチャート: 判断 461"/>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68" name="楕円 467"/>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66057</xdr:rowOff>
    </xdr:from>
    <xdr:ext cx="469744" cy="259045"/>
    <xdr:sp macro="" textlink="">
      <xdr:nvSpPr>
        <xdr:cNvPr id="469" name="【市民会館】&#10;一人当たり面積該当値テキスト"/>
        <xdr:cNvSpPr txBox="1"/>
      </xdr:nvSpPr>
      <xdr:spPr>
        <a:xfrm>
          <a:off x="10515600" y="182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156845</xdr:rowOff>
    </xdr:from>
    <xdr:to>
      <xdr:col>50</xdr:col>
      <xdr:colOff>165100</xdr:colOff>
      <xdr:row>107</xdr:row>
      <xdr:rowOff>86995</xdr:rowOff>
    </xdr:to>
    <xdr:sp macro="" textlink="">
      <xdr:nvSpPr>
        <xdr:cNvPr id="470" name="楕円 469"/>
        <xdr:cNvSpPr/>
      </xdr:nvSpPr>
      <xdr:spPr>
        <a:xfrm>
          <a:off x="9588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36195</xdr:rowOff>
    </xdr:to>
    <xdr:cxnSp macro="">
      <xdr:nvCxnSpPr>
        <xdr:cNvPr id="471" name="直線コネクタ 470"/>
        <xdr:cNvCxnSpPr/>
      </xdr:nvCxnSpPr>
      <xdr:spPr>
        <a:xfrm flipV="1">
          <a:off x="9639300" y="18375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156845</xdr:rowOff>
    </xdr:from>
    <xdr:to>
      <xdr:col>46</xdr:col>
      <xdr:colOff>38100</xdr:colOff>
      <xdr:row>107</xdr:row>
      <xdr:rowOff>86995</xdr:rowOff>
    </xdr:to>
    <xdr:sp macro="" textlink="">
      <xdr:nvSpPr>
        <xdr:cNvPr id="472" name="楕円 471"/>
        <xdr:cNvSpPr/>
      </xdr:nvSpPr>
      <xdr:spPr>
        <a:xfrm>
          <a:off x="8699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36195</xdr:rowOff>
    </xdr:from>
    <xdr:to>
      <xdr:col>50</xdr:col>
      <xdr:colOff>114300</xdr:colOff>
      <xdr:row>107</xdr:row>
      <xdr:rowOff>36195</xdr:rowOff>
    </xdr:to>
    <xdr:cxnSp macro="">
      <xdr:nvCxnSpPr>
        <xdr:cNvPr id="473" name="直線コネクタ 472"/>
        <xdr:cNvCxnSpPr/>
      </xdr:nvCxnSpPr>
      <xdr:spPr>
        <a:xfrm>
          <a:off x="8750300" y="1838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156845</xdr:rowOff>
    </xdr:from>
    <xdr:to>
      <xdr:col>41</xdr:col>
      <xdr:colOff>101600</xdr:colOff>
      <xdr:row>107</xdr:row>
      <xdr:rowOff>86995</xdr:rowOff>
    </xdr:to>
    <xdr:sp macro="" textlink="">
      <xdr:nvSpPr>
        <xdr:cNvPr id="474" name="楕円 473"/>
        <xdr:cNvSpPr/>
      </xdr:nvSpPr>
      <xdr:spPr>
        <a:xfrm>
          <a:off x="781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36195</xdr:rowOff>
    </xdr:from>
    <xdr:to>
      <xdr:col>45</xdr:col>
      <xdr:colOff>177800</xdr:colOff>
      <xdr:row>107</xdr:row>
      <xdr:rowOff>36195</xdr:rowOff>
    </xdr:to>
    <xdr:cxnSp macro="">
      <xdr:nvCxnSpPr>
        <xdr:cNvPr id="475" name="直線コネクタ 474"/>
        <xdr:cNvCxnSpPr/>
      </xdr:nvCxnSpPr>
      <xdr:spPr>
        <a:xfrm>
          <a:off x="7861300" y="1838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76" name="楕円 475"/>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156211</xdr:rowOff>
    </xdr:from>
    <xdr:to>
      <xdr:col>41</xdr:col>
      <xdr:colOff>50800</xdr:colOff>
      <xdr:row>107</xdr:row>
      <xdr:rowOff>36195</xdr:rowOff>
    </xdr:to>
    <xdr:cxnSp macro="">
      <xdr:nvCxnSpPr>
        <xdr:cNvPr id="477" name="直線コネクタ 476"/>
        <xdr:cNvCxnSpPr/>
      </xdr:nvCxnSpPr>
      <xdr:spPr>
        <a:xfrm>
          <a:off x="6972300" y="183299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80"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1"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78122</xdr:rowOff>
    </xdr:from>
    <xdr:ext cx="469744" cy="259045"/>
    <xdr:sp macro="" textlink="">
      <xdr:nvSpPr>
        <xdr:cNvPr id="482" name="n_1mainValue【市民会館】&#10;一人当たり面積"/>
        <xdr:cNvSpPr txBox="1"/>
      </xdr:nvSpPr>
      <xdr:spPr>
        <a:xfrm>
          <a:off x="93917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78122</xdr:rowOff>
    </xdr:from>
    <xdr:ext cx="469744" cy="259045"/>
    <xdr:sp macro="" textlink="">
      <xdr:nvSpPr>
        <xdr:cNvPr id="483" name="n_2mainValue【市民会館】&#10;一人当たり面積"/>
        <xdr:cNvSpPr txBox="1"/>
      </xdr:nvSpPr>
      <xdr:spPr>
        <a:xfrm>
          <a:off x="8515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78122</xdr:rowOff>
    </xdr:from>
    <xdr:ext cx="469744" cy="259045"/>
    <xdr:sp macro="" textlink="">
      <xdr:nvSpPr>
        <xdr:cNvPr id="484" name="n_3mainValue【市民会館】&#10;一人当たり面積"/>
        <xdr:cNvSpPr txBox="1"/>
      </xdr:nvSpPr>
      <xdr:spPr>
        <a:xfrm>
          <a:off x="7626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485" name="n_4mainValue【市民会館】&#10;一人当たり面積"/>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0" name="直線コネクタ 509"/>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1"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2" name="直線コネクタ 511"/>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3"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4" name="直線コネクタ 513"/>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5"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6" name="フローチャート: 判断 515"/>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7" name="フローチャート: 判断 51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8" name="フローチャート: 判断 51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9" name="フローチャート: 判断 518"/>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20" name="フローチャート: 判断 519"/>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26" name="楕円 525"/>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27"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528" name="楕円 527"/>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133350</xdr:rowOff>
    </xdr:to>
    <xdr:cxnSp macro="">
      <xdr:nvCxnSpPr>
        <xdr:cNvPr id="529" name="直線コネクタ 528"/>
        <xdr:cNvCxnSpPr/>
      </xdr:nvCxnSpPr>
      <xdr:spPr>
        <a:xfrm>
          <a:off x="15481300" y="6774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30" name="楕円 529"/>
        <xdr:cNvSpPr/>
      </xdr:nvSpPr>
      <xdr:spPr>
        <a:xfrm>
          <a:off x="14541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158115</xdr:rowOff>
    </xdr:from>
    <xdr:to>
      <xdr:col>81</xdr:col>
      <xdr:colOff>50800</xdr:colOff>
      <xdr:row>39</xdr:row>
      <xdr:rowOff>87630</xdr:rowOff>
    </xdr:to>
    <xdr:cxnSp macro="">
      <xdr:nvCxnSpPr>
        <xdr:cNvPr id="531" name="直線コネクタ 530"/>
        <xdr:cNvCxnSpPr/>
      </xdr:nvCxnSpPr>
      <xdr:spPr>
        <a:xfrm>
          <a:off x="14592300" y="667321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107315</xdr:rowOff>
    </xdr:from>
    <xdr:to>
      <xdr:col>72</xdr:col>
      <xdr:colOff>38100</xdr:colOff>
      <xdr:row>39</xdr:row>
      <xdr:rowOff>37465</xdr:rowOff>
    </xdr:to>
    <xdr:sp macro="" textlink="">
      <xdr:nvSpPr>
        <xdr:cNvPr id="532" name="楕円 531"/>
        <xdr:cNvSpPr/>
      </xdr:nvSpPr>
      <xdr:spPr>
        <a:xfrm>
          <a:off x="13652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158115</xdr:rowOff>
    </xdr:from>
    <xdr:to>
      <xdr:col>76</xdr:col>
      <xdr:colOff>114300</xdr:colOff>
      <xdr:row>38</xdr:row>
      <xdr:rowOff>158115</xdr:rowOff>
    </xdr:to>
    <xdr:cxnSp macro="">
      <xdr:nvCxnSpPr>
        <xdr:cNvPr id="533" name="直線コネクタ 532"/>
        <xdr:cNvCxnSpPr/>
      </xdr:nvCxnSpPr>
      <xdr:spPr>
        <a:xfrm>
          <a:off x="13703300" y="6673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534" name="楕円 533"/>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158115</xdr:rowOff>
    </xdr:to>
    <xdr:cxnSp macro="">
      <xdr:nvCxnSpPr>
        <xdr:cNvPr id="535" name="直線コネクタ 534"/>
        <xdr:cNvCxnSpPr/>
      </xdr:nvCxnSpPr>
      <xdr:spPr>
        <a:xfrm>
          <a:off x="12814300" y="66217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6"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7"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8"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9"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540" name="n_1mainValue【一般廃棄物処理施設】&#10;有形固定資産減価償却率"/>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28592</xdr:rowOff>
    </xdr:from>
    <xdr:ext cx="405111" cy="259045"/>
    <xdr:sp macro="" textlink="">
      <xdr:nvSpPr>
        <xdr:cNvPr id="541" name="n_2mainValue【一般廃棄物処理施設】&#10;有形固定資産減価償却率"/>
        <xdr:cNvSpPr txBox="1"/>
      </xdr:nvSpPr>
      <xdr:spPr>
        <a:xfrm>
          <a:off x="14389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28592</xdr:rowOff>
    </xdr:from>
    <xdr:ext cx="405111" cy="259045"/>
    <xdr:sp macro="" textlink="">
      <xdr:nvSpPr>
        <xdr:cNvPr id="542" name="n_3mainValue【一般廃棄物処理施設】&#10;有形固定資産減価償却率"/>
        <xdr:cNvSpPr txBox="1"/>
      </xdr:nvSpPr>
      <xdr:spPr>
        <a:xfrm>
          <a:off x="13500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543" name="n_4mainValue【一般廃棄物処理施設】&#10;有形固定資産減価償却率"/>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7" name="直線コネクタ 566"/>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8"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9" name="直線コネクタ 568"/>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0"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1" name="直線コネクタ 570"/>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2"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3" name="フローチャート: 判断 572"/>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4" name="フローチャート: 判断 573"/>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5" name="フローチャート: 判断 574"/>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6" name="フローチャート: 判断 575"/>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7" name="フローチャート: 判断 576"/>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138176</xdr:rowOff>
    </xdr:from>
    <xdr:to>
      <xdr:col>116</xdr:col>
      <xdr:colOff>114300</xdr:colOff>
      <xdr:row>42</xdr:row>
      <xdr:rowOff>68326</xdr:rowOff>
    </xdr:to>
    <xdr:sp macro="" textlink="">
      <xdr:nvSpPr>
        <xdr:cNvPr id="583" name="楕円 582"/>
        <xdr:cNvSpPr/>
      </xdr:nvSpPr>
      <xdr:spPr>
        <a:xfrm>
          <a:off x="22110700" y="71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53103</xdr:rowOff>
    </xdr:from>
    <xdr:ext cx="469744" cy="259045"/>
    <xdr:sp macro="" textlink="">
      <xdr:nvSpPr>
        <xdr:cNvPr id="584" name="【一般廃棄物処理施設】&#10;一人当たり有形固定資産（償却資産）額該当値テキスト"/>
        <xdr:cNvSpPr txBox="1"/>
      </xdr:nvSpPr>
      <xdr:spPr>
        <a:xfrm>
          <a:off x="22199600" y="70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138321</xdr:rowOff>
    </xdr:from>
    <xdr:to>
      <xdr:col>112</xdr:col>
      <xdr:colOff>38100</xdr:colOff>
      <xdr:row>42</xdr:row>
      <xdr:rowOff>68471</xdr:rowOff>
    </xdr:to>
    <xdr:sp macro="" textlink="">
      <xdr:nvSpPr>
        <xdr:cNvPr id="585" name="楕円 584"/>
        <xdr:cNvSpPr/>
      </xdr:nvSpPr>
      <xdr:spPr>
        <a:xfrm>
          <a:off x="21272500" y="716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17526</xdr:rowOff>
    </xdr:from>
    <xdr:to>
      <xdr:col>116</xdr:col>
      <xdr:colOff>63500</xdr:colOff>
      <xdr:row>42</xdr:row>
      <xdr:rowOff>17671</xdr:rowOff>
    </xdr:to>
    <xdr:cxnSp macro="">
      <xdr:nvCxnSpPr>
        <xdr:cNvPr id="586" name="直線コネクタ 585"/>
        <xdr:cNvCxnSpPr/>
      </xdr:nvCxnSpPr>
      <xdr:spPr>
        <a:xfrm flipV="1">
          <a:off x="21323300" y="7218426"/>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138405</xdr:rowOff>
    </xdr:from>
    <xdr:to>
      <xdr:col>107</xdr:col>
      <xdr:colOff>101600</xdr:colOff>
      <xdr:row>42</xdr:row>
      <xdr:rowOff>68555</xdr:rowOff>
    </xdr:to>
    <xdr:sp macro="" textlink="">
      <xdr:nvSpPr>
        <xdr:cNvPr id="587" name="楕円 586"/>
        <xdr:cNvSpPr/>
      </xdr:nvSpPr>
      <xdr:spPr>
        <a:xfrm>
          <a:off x="20383500" y="71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17671</xdr:rowOff>
    </xdr:from>
    <xdr:to>
      <xdr:col>111</xdr:col>
      <xdr:colOff>177800</xdr:colOff>
      <xdr:row>42</xdr:row>
      <xdr:rowOff>17755</xdr:rowOff>
    </xdr:to>
    <xdr:cxnSp macro="">
      <xdr:nvCxnSpPr>
        <xdr:cNvPr id="588" name="直線コネクタ 587"/>
        <xdr:cNvCxnSpPr/>
      </xdr:nvCxnSpPr>
      <xdr:spPr>
        <a:xfrm flipV="1">
          <a:off x="20434300" y="7218571"/>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138496</xdr:rowOff>
    </xdr:from>
    <xdr:to>
      <xdr:col>102</xdr:col>
      <xdr:colOff>165100</xdr:colOff>
      <xdr:row>42</xdr:row>
      <xdr:rowOff>68646</xdr:rowOff>
    </xdr:to>
    <xdr:sp macro="" textlink="">
      <xdr:nvSpPr>
        <xdr:cNvPr id="589" name="楕円 588"/>
        <xdr:cNvSpPr/>
      </xdr:nvSpPr>
      <xdr:spPr>
        <a:xfrm>
          <a:off x="19494500" y="7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17755</xdr:rowOff>
    </xdr:from>
    <xdr:to>
      <xdr:col>107</xdr:col>
      <xdr:colOff>50800</xdr:colOff>
      <xdr:row>42</xdr:row>
      <xdr:rowOff>17846</xdr:rowOff>
    </xdr:to>
    <xdr:cxnSp macro="">
      <xdr:nvCxnSpPr>
        <xdr:cNvPr id="590" name="直線コネクタ 589"/>
        <xdr:cNvCxnSpPr/>
      </xdr:nvCxnSpPr>
      <xdr:spPr>
        <a:xfrm flipV="1">
          <a:off x="19545300" y="721865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138511</xdr:rowOff>
    </xdr:from>
    <xdr:to>
      <xdr:col>98</xdr:col>
      <xdr:colOff>38100</xdr:colOff>
      <xdr:row>42</xdr:row>
      <xdr:rowOff>68661</xdr:rowOff>
    </xdr:to>
    <xdr:sp macro="" textlink="">
      <xdr:nvSpPr>
        <xdr:cNvPr id="591" name="楕円 590"/>
        <xdr:cNvSpPr/>
      </xdr:nvSpPr>
      <xdr:spPr>
        <a:xfrm>
          <a:off x="18605500" y="71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17846</xdr:rowOff>
    </xdr:from>
    <xdr:to>
      <xdr:col>102</xdr:col>
      <xdr:colOff>114300</xdr:colOff>
      <xdr:row>42</xdr:row>
      <xdr:rowOff>17861</xdr:rowOff>
    </xdr:to>
    <xdr:cxnSp macro="">
      <xdr:nvCxnSpPr>
        <xdr:cNvPr id="592" name="直線コネクタ 591"/>
        <xdr:cNvCxnSpPr/>
      </xdr:nvCxnSpPr>
      <xdr:spPr>
        <a:xfrm flipV="1">
          <a:off x="18656300" y="721874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3"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4"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5"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6" name="n_4aveValue【一般廃棄物処理施設】&#10;一人当たり有形固定資産（償却資産）額"/>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59598</xdr:rowOff>
    </xdr:from>
    <xdr:ext cx="469744" cy="259045"/>
    <xdr:sp macro="" textlink="">
      <xdr:nvSpPr>
        <xdr:cNvPr id="597" name="n_1mainValue【一般廃棄物処理施設】&#10;一人当たり有形固定資産（償却資産）額"/>
        <xdr:cNvSpPr txBox="1"/>
      </xdr:nvSpPr>
      <xdr:spPr>
        <a:xfrm>
          <a:off x="21075728" y="726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59682</xdr:rowOff>
    </xdr:from>
    <xdr:ext cx="469744" cy="259045"/>
    <xdr:sp macro="" textlink="">
      <xdr:nvSpPr>
        <xdr:cNvPr id="598" name="n_2mainValue【一般廃棄物処理施設】&#10;一人当たり有形固定資産（償却資産）額"/>
        <xdr:cNvSpPr txBox="1"/>
      </xdr:nvSpPr>
      <xdr:spPr>
        <a:xfrm>
          <a:off x="20199428" y="72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59773</xdr:rowOff>
    </xdr:from>
    <xdr:ext cx="469744" cy="259045"/>
    <xdr:sp macro="" textlink="">
      <xdr:nvSpPr>
        <xdr:cNvPr id="599" name="n_3mainValue【一般廃棄物処理施設】&#10;一人当たり有形固定資産（償却資産）額"/>
        <xdr:cNvSpPr txBox="1"/>
      </xdr:nvSpPr>
      <xdr:spPr>
        <a:xfrm>
          <a:off x="19310428" y="7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59788</xdr:rowOff>
    </xdr:from>
    <xdr:ext cx="469744" cy="259045"/>
    <xdr:sp macro="" textlink="">
      <xdr:nvSpPr>
        <xdr:cNvPr id="600" name="n_4mainValue【一般廃棄物処理施設】&#10;一人当たり有形固定資産（償却資産）額"/>
        <xdr:cNvSpPr txBox="1"/>
      </xdr:nvSpPr>
      <xdr:spPr>
        <a:xfrm>
          <a:off x="18421428" y="72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4" name="直線コネクタ 623"/>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5"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6" name="直線コネクタ 625"/>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7"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8" name="直線コネクタ 627"/>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9"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0" name="フローチャート: 判断 629"/>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2" name="フローチャート: 判断 631"/>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3" name="フローチャート: 判断 63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4" name="フローチャート: 判断 633"/>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640" name="楕円 639"/>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641" name="【保健センター・保健所】&#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642" name="楕円 641"/>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163830</xdr:rowOff>
    </xdr:to>
    <xdr:cxnSp macro="">
      <xdr:nvCxnSpPr>
        <xdr:cNvPr id="643" name="直線コネクタ 642"/>
        <xdr:cNvCxnSpPr/>
      </xdr:nvCxnSpPr>
      <xdr:spPr>
        <a:xfrm>
          <a:off x="15481300" y="102393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644" name="楕円 643"/>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123825</xdr:rowOff>
    </xdr:to>
    <xdr:cxnSp macro="">
      <xdr:nvCxnSpPr>
        <xdr:cNvPr id="645" name="直線コネクタ 644"/>
        <xdr:cNvCxnSpPr/>
      </xdr:nvCxnSpPr>
      <xdr:spPr>
        <a:xfrm>
          <a:off x="14592300" y="101631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646" name="楕円 645"/>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47625</xdr:rowOff>
    </xdr:to>
    <xdr:cxnSp macro="">
      <xdr:nvCxnSpPr>
        <xdr:cNvPr id="647" name="直線コネクタ 646"/>
        <xdr:cNvCxnSpPr/>
      </xdr:nvCxnSpPr>
      <xdr:spPr>
        <a:xfrm>
          <a:off x="13703300" y="10163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130175</xdr:rowOff>
    </xdr:from>
    <xdr:to>
      <xdr:col>67</xdr:col>
      <xdr:colOff>101600</xdr:colOff>
      <xdr:row>59</xdr:row>
      <xdr:rowOff>60325</xdr:rowOff>
    </xdr:to>
    <xdr:sp macro="" textlink="">
      <xdr:nvSpPr>
        <xdr:cNvPr id="648" name="楕円 647"/>
        <xdr:cNvSpPr/>
      </xdr:nvSpPr>
      <xdr:spPr>
        <a:xfrm>
          <a:off x="12763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xdr:rowOff>
    </xdr:from>
    <xdr:to>
      <xdr:col>71</xdr:col>
      <xdr:colOff>177800</xdr:colOff>
      <xdr:row>59</xdr:row>
      <xdr:rowOff>47625</xdr:rowOff>
    </xdr:to>
    <xdr:cxnSp macro="">
      <xdr:nvCxnSpPr>
        <xdr:cNvPr id="649" name="直線コネクタ 648"/>
        <xdr:cNvCxnSpPr/>
      </xdr:nvCxnSpPr>
      <xdr:spPr>
        <a:xfrm>
          <a:off x="12814300" y="10125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1"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2"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3" name="n_4aveValue【保健センター・保健所】&#10;有形固定資産減価償却率"/>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654" name="n_1mainValue【保健センター・保健所】&#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655" name="n_2mainValue【保健センター・保健所】&#10;有形固定資産減価償却率"/>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656" name="n_3mainValue【保健センター・保健所】&#10;有形固定資産減価償却率"/>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76852</xdr:rowOff>
    </xdr:from>
    <xdr:ext cx="405111" cy="259045"/>
    <xdr:sp macro="" textlink="">
      <xdr:nvSpPr>
        <xdr:cNvPr id="657" name="n_4mainValue【保健センター・保健所】&#10;有形固定資産減価償却率"/>
        <xdr:cNvSpPr txBox="1"/>
      </xdr:nvSpPr>
      <xdr:spPr>
        <a:xfrm>
          <a:off x="12611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9" name="直線コネクタ 678"/>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3" name="直線コネクタ 68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7" name="フローチャート: 判断 686"/>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8" name="フローチャート: 判断 687"/>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9" name="フローチャート: 判断 688"/>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5" name="楕円 694"/>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6"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7" name="楕円 696"/>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8" name="直線コネクタ 697"/>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699" name="楕円 698"/>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43434</xdr:rowOff>
    </xdr:to>
    <xdr:cxnSp macro="">
      <xdr:nvCxnSpPr>
        <xdr:cNvPr id="700" name="直線コネクタ 699"/>
        <xdr:cNvCxnSpPr/>
      </xdr:nvCxnSpPr>
      <xdr:spPr>
        <a:xfrm flipV="1">
          <a:off x="20434300" y="10835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701" name="楕円 700"/>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43434</xdr:rowOff>
    </xdr:to>
    <xdr:cxnSp macro="">
      <xdr:nvCxnSpPr>
        <xdr:cNvPr id="702" name="直線コネクタ 701"/>
        <xdr:cNvCxnSpPr/>
      </xdr:nvCxnSpPr>
      <xdr:spPr>
        <a:xfrm>
          <a:off x="19545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3" name="楕円 702"/>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43434</xdr:rowOff>
    </xdr:from>
    <xdr:to>
      <xdr:col>102</xdr:col>
      <xdr:colOff>114300</xdr:colOff>
      <xdr:row>63</xdr:row>
      <xdr:rowOff>43434</xdr:rowOff>
    </xdr:to>
    <xdr:cxnSp macro="">
      <xdr:nvCxnSpPr>
        <xdr:cNvPr id="704" name="直線コネクタ 703"/>
        <xdr:cNvCxnSpPr/>
      </xdr:nvCxnSpPr>
      <xdr:spPr>
        <a:xfrm>
          <a:off x="18656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5"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6"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7"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8"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9"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710" name="n_2mainValue【保健センター・保健所】&#10;一人当たり面積"/>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711" name="n_3mainValue【保健センター・保健所】&#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2" name="n_4mainValue【保健センター・保健所】&#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7" name="直線コネクタ 736"/>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8"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9" name="直線コネクタ 738"/>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0"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1" name="直線コネクタ 740"/>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2"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4" name="フローチャート: 判断 743"/>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5" name="フローチャート: 判断 744"/>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6" name="フローチャート: 判断 745"/>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7" name="フローチャート: 判断 746"/>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29211</xdr:rowOff>
    </xdr:from>
    <xdr:to>
      <xdr:col>85</xdr:col>
      <xdr:colOff>177800</xdr:colOff>
      <xdr:row>80</xdr:row>
      <xdr:rowOff>130811</xdr:rowOff>
    </xdr:to>
    <xdr:sp macro="" textlink="">
      <xdr:nvSpPr>
        <xdr:cNvPr id="753" name="楕円 752"/>
        <xdr:cNvSpPr/>
      </xdr:nvSpPr>
      <xdr:spPr>
        <a:xfrm>
          <a:off x="16268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52088</xdr:rowOff>
    </xdr:from>
    <xdr:ext cx="405111" cy="259045"/>
    <xdr:sp macro="" textlink="">
      <xdr:nvSpPr>
        <xdr:cNvPr id="754" name="【消防施設】&#10;有形固定資産減価償却率該当値テキスト"/>
        <xdr:cNvSpPr txBox="1"/>
      </xdr:nvSpPr>
      <xdr:spPr>
        <a:xfrm>
          <a:off x="163576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162561</xdr:rowOff>
    </xdr:from>
    <xdr:to>
      <xdr:col>81</xdr:col>
      <xdr:colOff>101600</xdr:colOff>
      <xdr:row>80</xdr:row>
      <xdr:rowOff>92711</xdr:rowOff>
    </xdr:to>
    <xdr:sp macro="" textlink="">
      <xdr:nvSpPr>
        <xdr:cNvPr id="755" name="楕円 754"/>
        <xdr:cNvSpPr/>
      </xdr:nvSpPr>
      <xdr:spPr>
        <a:xfrm>
          <a:off x="15430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41911</xdr:rowOff>
    </xdr:from>
    <xdr:to>
      <xdr:col>85</xdr:col>
      <xdr:colOff>127000</xdr:colOff>
      <xdr:row>80</xdr:row>
      <xdr:rowOff>80011</xdr:rowOff>
    </xdr:to>
    <xdr:cxnSp macro="">
      <xdr:nvCxnSpPr>
        <xdr:cNvPr id="756" name="直線コネクタ 755"/>
        <xdr:cNvCxnSpPr/>
      </xdr:nvCxnSpPr>
      <xdr:spPr>
        <a:xfrm>
          <a:off x="15481300" y="137579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40639</xdr:rowOff>
    </xdr:from>
    <xdr:to>
      <xdr:col>76</xdr:col>
      <xdr:colOff>165100</xdr:colOff>
      <xdr:row>80</xdr:row>
      <xdr:rowOff>142239</xdr:rowOff>
    </xdr:to>
    <xdr:sp macro="" textlink="">
      <xdr:nvSpPr>
        <xdr:cNvPr id="757" name="楕円 756"/>
        <xdr:cNvSpPr/>
      </xdr:nvSpPr>
      <xdr:spPr>
        <a:xfrm>
          <a:off x="14541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41911</xdr:rowOff>
    </xdr:from>
    <xdr:to>
      <xdr:col>81</xdr:col>
      <xdr:colOff>50800</xdr:colOff>
      <xdr:row>80</xdr:row>
      <xdr:rowOff>91439</xdr:rowOff>
    </xdr:to>
    <xdr:cxnSp macro="">
      <xdr:nvCxnSpPr>
        <xdr:cNvPr id="758" name="直線コネクタ 757"/>
        <xdr:cNvCxnSpPr/>
      </xdr:nvCxnSpPr>
      <xdr:spPr>
        <a:xfrm flipV="1">
          <a:off x="14592300" y="137579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46355</xdr:rowOff>
    </xdr:from>
    <xdr:to>
      <xdr:col>72</xdr:col>
      <xdr:colOff>38100</xdr:colOff>
      <xdr:row>80</xdr:row>
      <xdr:rowOff>147955</xdr:rowOff>
    </xdr:to>
    <xdr:sp macro="" textlink="">
      <xdr:nvSpPr>
        <xdr:cNvPr id="759" name="楕円 758"/>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91439</xdr:rowOff>
    </xdr:from>
    <xdr:to>
      <xdr:col>76</xdr:col>
      <xdr:colOff>114300</xdr:colOff>
      <xdr:row>80</xdr:row>
      <xdr:rowOff>97155</xdr:rowOff>
    </xdr:to>
    <xdr:cxnSp macro="">
      <xdr:nvCxnSpPr>
        <xdr:cNvPr id="760" name="直線コネクタ 759"/>
        <xdr:cNvCxnSpPr/>
      </xdr:nvCxnSpPr>
      <xdr:spPr>
        <a:xfrm flipV="1">
          <a:off x="13703300" y="13807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90170</xdr:rowOff>
    </xdr:from>
    <xdr:to>
      <xdr:col>67</xdr:col>
      <xdr:colOff>101600</xdr:colOff>
      <xdr:row>81</xdr:row>
      <xdr:rowOff>20320</xdr:rowOff>
    </xdr:to>
    <xdr:sp macro="" textlink="">
      <xdr:nvSpPr>
        <xdr:cNvPr id="761" name="楕円 760"/>
        <xdr:cNvSpPr/>
      </xdr:nvSpPr>
      <xdr:spPr>
        <a:xfrm>
          <a:off x="12763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97155</xdr:rowOff>
    </xdr:from>
    <xdr:to>
      <xdr:col>71</xdr:col>
      <xdr:colOff>177800</xdr:colOff>
      <xdr:row>80</xdr:row>
      <xdr:rowOff>140970</xdr:rowOff>
    </xdr:to>
    <xdr:cxnSp macro="">
      <xdr:nvCxnSpPr>
        <xdr:cNvPr id="762" name="直線コネクタ 761"/>
        <xdr:cNvCxnSpPr/>
      </xdr:nvCxnSpPr>
      <xdr:spPr>
        <a:xfrm flipV="1">
          <a:off x="12814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3"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4"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5"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6"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109238</xdr:rowOff>
    </xdr:from>
    <xdr:ext cx="405111" cy="259045"/>
    <xdr:sp macro="" textlink="">
      <xdr:nvSpPr>
        <xdr:cNvPr id="767" name="n_1mainValue【消防施設】&#10;有形固定資産減価償却率"/>
        <xdr:cNvSpPr txBox="1"/>
      </xdr:nvSpPr>
      <xdr:spPr>
        <a:xfrm>
          <a:off x="15266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158766</xdr:rowOff>
    </xdr:from>
    <xdr:ext cx="405111" cy="259045"/>
    <xdr:sp macro="" textlink="">
      <xdr:nvSpPr>
        <xdr:cNvPr id="768" name="n_2mainValue【消防施設】&#10;有形固定資産減価償却率"/>
        <xdr:cNvSpPr txBox="1"/>
      </xdr:nvSpPr>
      <xdr:spPr>
        <a:xfrm>
          <a:off x="14389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164482</xdr:rowOff>
    </xdr:from>
    <xdr:ext cx="405111" cy="259045"/>
    <xdr:sp macro="" textlink="">
      <xdr:nvSpPr>
        <xdr:cNvPr id="769" name="n_3mainValue【消防施設】&#10;有形固定資産減価償却率"/>
        <xdr:cNvSpPr txBox="1"/>
      </xdr:nvSpPr>
      <xdr:spPr>
        <a:xfrm>
          <a:off x="13500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36847</xdr:rowOff>
    </xdr:from>
    <xdr:ext cx="405111" cy="259045"/>
    <xdr:sp macro="" textlink="">
      <xdr:nvSpPr>
        <xdr:cNvPr id="770" name="n_4mainValue【消防施設】&#10;有形固定資産減価償却率"/>
        <xdr:cNvSpPr txBox="1"/>
      </xdr:nvSpPr>
      <xdr:spPr>
        <a:xfrm>
          <a:off x="12611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4" name="直線コネクタ 793"/>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7"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8" name="直線コネクタ 797"/>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2" name="フローチャート: 判断 801"/>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3" name="フローチャート: 判断 802"/>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4" name="フローチャート: 判断 803"/>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165100</xdr:rowOff>
    </xdr:from>
    <xdr:to>
      <xdr:col>116</xdr:col>
      <xdr:colOff>114300</xdr:colOff>
      <xdr:row>81</xdr:row>
      <xdr:rowOff>95250</xdr:rowOff>
    </xdr:to>
    <xdr:sp macro="" textlink="">
      <xdr:nvSpPr>
        <xdr:cNvPr id="810" name="楕円 809"/>
        <xdr:cNvSpPr/>
      </xdr:nvSpPr>
      <xdr:spPr>
        <a:xfrm>
          <a:off x="22110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811" name="【消防施設】&#10;一人当たり面積該当値テキスト"/>
        <xdr:cNvSpPr txBox="1"/>
      </xdr:nvSpPr>
      <xdr:spPr>
        <a:xfrm>
          <a:off x="22199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812" name="楕円 811"/>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44450</xdr:rowOff>
    </xdr:from>
    <xdr:to>
      <xdr:col>116</xdr:col>
      <xdr:colOff>63500</xdr:colOff>
      <xdr:row>81</xdr:row>
      <xdr:rowOff>57150</xdr:rowOff>
    </xdr:to>
    <xdr:cxnSp macro="">
      <xdr:nvCxnSpPr>
        <xdr:cNvPr id="813" name="直線コネクタ 812"/>
        <xdr:cNvCxnSpPr/>
      </xdr:nvCxnSpPr>
      <xdr:spPr>
        <a:xfrm flipV="1">
          <a:off x="21323300" y="1393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14" name="楕円 813"/>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815" name="直線コネクタ 814"/>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19050</xdr:rowOff>
    </xdr:from>
    <xdr:to>
      <xdr:col>102</xdr:col>
      <xdr:colOff>165100</xdr:colOff>
      <xdr:row>81</xdr:row>
      <xdr:rowOff>120650</xdr:rowOff>
    </xdr:to>
    <xdr:sp macro="" textlink="">
      <xdr:nvSpPr>
        <xdr:cNvPr id="816" name="楕円 815"/>
        <xdr:cNvSpPr/>
      </xdr:nvSpPr>
      <xdr:spPr>
        <a:xfrm>
          <a:off x="19494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69850</xdr:rowOff>
    </xdr:to>
    <xdr:cxnSp macro="">
      <xdr:nvCxnSpPr>
        <xdr:cNvPr id="817" name="直線コネクタ 816"/>
        <xdr:cNvCxnSpPr/>
      </xdr:nvCxnSpPr>
      <xdr:spPr>
        <a:xfrm flipV="1">
          <a:off x="19545300" y="1394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165100</xdr:rowOff>
    </xdr:from>
    <xdr:to>
      <xdr:col>98</xdr:col>
      <xdr:colOff>38100</xdr:colOff>
      <xdr:row>81</xdr:row>
      <xdr:rowOff>95250</xdr:rowOff>
    </xdr:to>
    <xdr:sp macro="" textlink="">
      <xdr:nvSpPr>
        <xdr:cNvPr id="818" name="楕円 817"/>
        <xdr:cNvSpPr/>
      </xdr:nvSpPr>
      <xdr:spPr>
        <a:xfrm>
          <a:off x="18605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44450</xdr:rowOff>
    </xdr:from>
    <xdr:to>
      <xdr:col>102</xdr:col>
      <xdr:colOff>114300</xdr:colOff>
      <xdr:row>81</xdr:row>
      <xdr:rowOff>69850</xdr:rowOff>
    </xdr:to>
    <xdr:cxnSp macro="">
      <xdr:nvCxnSpPr>
        <xdr:cNvPr id="819" name="直線コネクタ 818"/>
        <xdr:cNvCxnSpPr/>
      </xdr:nvCxnSpPr>
      <xdr:spPr>
        <a:xfrm>
          <a:off x="18656300" y="1393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0"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1"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2" name="n_3ave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3" name="n_4aveValue【消防施設】&#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824" name="n_1main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25" name="n_2mainValue【消防施設】&#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826" name="n_3mainValue【消防施設】&#10;一人当たり面積"/>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111777</xdr:rowOff>
    </xdr:from>
    <xdr:ext cx="469744" cy="259045"/>
    <xdr:sp macro="" textlink="">
      <xdr:nvSpPr>
        <xdr:cNvPr id="827" name="n_4mainValue【消防施設】&#10;一人当たり面積"/>
        <xdr:cNvSpPr txBox="1"/>
      </xdr:nvSpPr>
      <xdr:spPr>
        <a:xfrm>
          <a:off x="18421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2" name="直線コネクタ 851"/>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3"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4" name="直線コネクタ 853"/>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5"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6" name="直線コネクタ 855"/>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7"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8" name="フローチャート: 判断 857"/>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9" name="フローチャート: 判断 858"/>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60" name="フローチャート: 判断 859"/>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1" name="フローチャート: 判断 860"/>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2" name="フローチャート: 判断 861"/>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868" name="楕円 867"/>
        <xdr:cNvSpPr/>
      </xdr:nvSpPr>
      <xdr:spPr>
        <a:xfrm>
          <a:off x="16268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869" name="【庁舎】&#10;有形固定資産減価償却率該当値テキスト"/>
        <xdr:cNvSpPr txBox="1"/>
      </xdr:nvSpPr>
      <xdr:spPr>
        <a:xfrm>
          <a:off x="1635760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870" name="楕円 869"/>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104</xdr:row>
      <xdr:rowOff>160020</xdr:rowOff>
    </xdr:to>
    <xdr:cxnSp macro="">
      <xdr:nvCxnSpPr>
        <xdr:cNvPr id="871" name="直線コネクタ 870"/>
        <xdr:cNvCxnSpPr/>
      </xdr:nvCxnSpPr>
      <xdr:spPr>
        <a:xfrm>
          <a:off x="15481300" y="179660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872" name="楕円 871"/>
        <xdr:cNvSpPr/>
      </xdr:nvSpPr>
      <xdr:spPr>
        <a:xfrm>
          <a:off x="14541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59055</xdr:rowOff>
    </xdr:from>
    <xdr:to>
      <xdr:col>81</xdr:col>
      <xdr:colOff>50800</xdr:colOff>
      <xdr:row>104</xdr:row>
      <xdr:rowOff>135255</xdr:rowOff>
    </xdr:to>
    <xdr:cxnSp macro="">
      <xdr:nvCxnSpPr>
        <xdr:cNvPr id="873" name="直線コネクタ 872"/>
        <xdr:cNvCxnSpPr/>
      </xdr:nvCxnSpPr>
      <xdr:spPr>
        <a:xfrm>
          <a:off x="14592300" y="1788985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10161</xdr:rowOff>
    </xdr:from>
    <xdr:to>
      <xdr:col>72</xdr:col>
      <xdr:colOff>38100</xdr:colOff>
      <xdr:row>104</xdr:row>
      <xdr:rowOff>111761</xdr:rowOff>
    </xdr:to>
    <xdr:sp macro="" textlink="">
      <xdr:nvSpPr>
        <xdr:cNvPr id="874" name="楕円 873"/>
        <xdr:cNvSpPr/>
      </xdr:nvSpPr>
      <xdr:spPr>
        <a:xfrm>
          <a:off x="1365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60961</xdr:rowOff>
    </xdr:to>
    <xdr:cxnSp macro="">
      <xdr:nvCxnSpPr>
        <xdr:cNvPr id="875" name="直線コネクタ 874"/>
        <xdr:cNvCxnSpPr/>
      </xdr:nvCxnSpPr>
      <xdr:spPr>
        <a:xfrm flipV="1">
          <a:off x="13703300" y="17889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141605</xdr:rowOff>
    </xdr:from>
    <xdr:to>
      <xdr:col>67</xdr:col>
      <xdr:colOff>101600</xdr:colOff>
      <xdr:row>104</xdr:row>
      <xdr:rowOff>71755</xdr:rowOff>
    </xdr:to>
    <xdr:sp macro="" textlink="">
      <xdr:nvSpPr>
        <xdr:cNvPr id="876" name="楕円 875"/>
        <xdr:cNvSpPr/>
      </xdr:nvSpPr>
      <xdr:spPr>
        <a:xfrm>
          <a:off x="12763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20955</xdr:rowOff>
    </xdr:from>
    <xdr:to>
      <xdr:col>71</xdr:col>
      <xdr:colOff>177800</xdr:colOff>
      <xdr:row>104</xdr:row>
      <xdr:rowOff>60961</xdr:rowOff>
    </xdr:to>
    <xdr:cxnSp macro="">
      <xdr:nvCxnSpPr>
        <xdr:cNvPr id="877" name="直線コネクタ 876"/>
        <xdr:cNvCxnSpPr/>
      </xdr:nvCxnSpPr>
      <xdr:spPr>
        <a:xfrm>
          <a:off x="12814300" y="17851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8"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9"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80"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1"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882" name="n_1mainValue【庁舎】&#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883" name="n_2mainValue【庁舎】&#10;有形固定資産減価償却率"/>
        <xdr:cNvSpPr txBox="1"/>
      </xdr:nvSpPr>
      <xdr:spPr>
        <a:xfrm>
          <a:off x="14389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102888</xdr:rowOff>
    </xdr:from>
    <xdr:ext cx="405111" cy="259045"/>
    <xdr:sp macro="" textlink="">
      <xdr:nvSpPr>
        <xdr:cNvPr id="884" name="n_3mainValue【庁舎】&#10;有形固定資産減価償却率"/>
        <xdr:cNvSpPr txBox="1"/>
      </xdr:nvSpPr>
      <xdr:spPr>
        <a:xfrm>
          <a:off x="13500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62882</xdr:rowOff>
    </xdr:from>
    <xdr:ext cx="405111" cy="259045"/>
    <xdr:sp macro="" textlink="">
      <xdr:nvSpPr>
        <xdr:cNvPr id="885" name="n_4mainValue【庁舎】&#10;有形固定資産減価償却率"/>
        <xdr:cNvSpPr txBox="1"/>
      </xdr:nvSpPr>
      <xdr:spPr>
        <a:xfrm>
          <a:off x="12611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4"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8" name="フローチャート: 判断 917"/>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9" name="フローチャート: 判断 918"/>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925" name="楕円 924"/>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926" name="【庁舎】&#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17780</xdr:rowOff>
    </xdr:from>
    <xdr:to>
      <xdr:col>112</xdr:col>
      <xdr:colOff>38100</xdr:colOff>
      <xdr:row>105</xdr:row>
      <xdr:rowOff>119380</xdr:rowOff>
    </xdr:to>
    <xdr:sp macro="" textlink="">
      <xdr:nvSpPr>
        <xdr:cNvPr id="927" name="楕円 926"/>
        <xdr:cNvSpPr/>
      </xdr:nvSpPr>
      <xdr:spPr>
        <a:xfrm>
          <a:off x="21272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105</xdr:row>
      <xdr:rowOff>68580</xdr:rowOff>
    </xdr:to>
    <xdr:cxnSp macro="">
      <xdr:nvCxnSpPr>
        <xdr:cNvPr id="928" name="直線コネクタ 927"/>
        <xdr:cNvCxnSpPr/>
      </xdr:nvCxnSpPr>
      <xdr:spPr>
        <a:xfrm flipV="1">
          <a:off x="21323300" y="179755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9" name="楕円 928"/>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68580</xdr:rowOff>
    </xdr:from>
    <xdr:to>
      <xdr:col>111</xdr:col>
      <xdr:colOff>177800</xdr:colOff>
      <xdr:row>105</xdr:row>
      <xdr:rowOff>72389</xdr:rowOff>
    </xdr:to>
    <xdr:cxnSp macro="">
      <xdr:nvCxnSpPr>
        <xdr:cNvPr id="930" name="直線コネクタ 929"/>
        <xdr:cNvCxnSpPr/>
      </xdr:nvCxnSpPr>
      <xdr:spPr>
        <a:xfrm flipV="1">
          <a:off x="20434300" y="18070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31" name="楕円 930"/>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76200</xdr:rowOff>
    </xdr:to>
    <xdr:cxnSp macro="">
      <xdr:nvCxnSpPr>
        <xdr:cNvPr id="932" name="直線コネクタ 931"/>
        <xdr:cNvCxnSpPr/>
      </xdr:nvCxnSpPr>
      <xdr:spPr>
        <a:xfrm flipV="1">
          <a:off x="19545300" y="18074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933" name="楕円 932"/>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87630</xdr:rowOff>
    </xdr:to>
    <xdr:cxnSp macro="">
      <xdr:nvCxnSpPr>
        <xdr:cNvPr id="934" name="直線コネクタ 933"/>
        <xdr:cNvCxnSpPr/>
      </xdr:nvCxnSpPr>
      <xdr:spPr>
        <a:xfrm flipV="1">
          <a:off x="18656300" y="1807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5"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6"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7"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8" name="n_4ave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135907</xdr:rowOff>
    </xdr:from>
    <xdr:ext cx="469744" cy="259045"/>
    <xdr:sp macro="" textlink="">
      <xdr:nvSpPr>
        <xdr:cNvPr id="939" name="n_1mainValue【庁舎】&#10;一人当たり面積"/>
        <xdr:cNvSpPr txBox="1"/>
      </xdr:nvSpPr>
      <xdr:spPr>
        <a:xfrm>
          <a:off x="21075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0" name="n_2main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41"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154957</xdr:rowOff>
    </xdr:from>
    <xdr:ext cx="469744" cy="259045"/>
    <xdr:sp macro="" textlink="">
      <xdr:nvSpPr>
        <xdr:cNvPr id="942" name="n_4mainValue【庁舎】&#10;一人当たり面積"/>
        <xdr:cNvSpPr txBox="1"/>
      </xdr:nvSpPr>
      <xdr:spPr>
        <a:xfrm>
          <a:off x="18421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９７０年代における人口の急増に伴い、学校、公営住宅、市民向けの施設などの「公共建築物」や道路、橋りょう、上下水道などの「社会インフラ」を各自治体が競い合うように整備してきた。そうした中、本市は、平成１７年４月の１市４町２村による市町村合併により、旧市町村ごとに整備された庁舎やホール、図書館や体育館といった市域全体を対象とする公共建築物を受け継ぐこととなったため、地域間で類似施設が重複することとなった。このため、全市域を対象とし、機能が重複する施設については、整理統合を含めた施設のあり方や役割を再構築する必要に迫られている。</a:t>
          </a:r>
        </a:p>
        <a:p>
          <a:r>
            <a:rPr kumimoji="1" lang="ja-JP" altLang="en-US" sz="1300">
              <a:latin typeface="ＭＳ Ｐゴシック" panose="020B0600070205080204" pitchFamily="50" charset="-128"/>
              <a:ea typeface="ＭＳ Ｐゴシック" panose="020B0600070205080204" pitchFamily="50" charset="-128"/>
            </a:rPr>
            <a:t>　今後、有形固定資産原価償却率が類似団体内平均値を大きく上回る「市民会館」については、引き続き、規模や地域における役割、周辺の類似施設との連携や稼働率等を総合的に勘案し、将来のあり方について、廃止や民間への譲渡も視野に入れて検討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ここ数年は０．８０前後で推移しており、概ね類似団体の平均値である。</a:t>
          </a:r>
        </a:p>
        <a:p>
          <a:r>
            <a:rPr kumimoji="1" lang="ja-JP" altLang="en-US" sz="1300">
              <a:latin typeface="ＭＳ Ｐゴシック" panose="020B0600070205080204" pitchFamily="50" charset="-128"/>
              <a:ea typeface="ＭＳ Ｐゴシック" panose="020B0600070205080204" pitchFamily="50" charset="-128"/>
            </a:rPr>
            <a:t>今後の対応策としては、市税の課税客体を確実に把握するとともに、収納率の向上を図るなど、歳入の確保に努める。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前年度と比較し、指標は改善した。</a:t>
          </a:r>
        </a:p>
        <a:p>
          <a:r>
            <a:rPr kumimoji="1" lang="ja-JP" altLang="en-US" sz="1300">
              <a:latin typeface="ＭＳ Ｐゴシック" panose="020B0600070205080204" pitchFamily="50" charset="-128"/>
              <a:ea typeface="ＭＳ Ｐゴシック" panose="020B0600070205080204" pitchFamily="50" charset="-128"/>
            </a:rPr>
            <a:t>主な要因としては、扶助費や公債費が増加したものの、地方交付税等の経常一般財源が増加したことが挙げられる。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108796</xdr:rowOff>
    </xdr:to>
    <xdr:cxnSp macro="">
      <xdr:nvCxnSpPr>
        <xdr:cNvPr id="134" name="直線コネクタ 133"/>
        <xdr:cNvCxnSpPr/>
      </xdr:nvCxnSpPr>
      <xdr:spPr>
        <a:xfrm flipV="1">
          <a:off x="4114800" y="1052957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74083</xdr:rowOff>
    </xdr:to>
    <xdr:cxnSp macro="">
      <xdr:nvCxnSpPr>
        <xdr:cNvPr id="137" name="直線コネクタ 136"/>
        <xdr:cNvCxnSpPr/>
      </xdr:nvCxnSpPr>
      <xdr:spPr>
        <a:xfrm flipV="1">
          <a:off x="3225800" y="107386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74083</xdr:rowOff>
    </xdr:to>
    <xdr:cxnSp macro="">
      <xdr:nvCxnSpPr>
        <xdr:cNvPr id="140" name="直線コネクタ 139"/>
        <xdr:cNvCxnSpPr/>
      </xdr:nvCxnSpPr>
      <xdr:spPr>
        <a:xfrm>
          <a:off x="2336800" y="1075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170604</xdr:rowOff>
    </xdr:to>
    <xdr:cxnSp macro="">
      <xdr:nvCxnSpPr>
        <xdr:cNvPr id="143" name="直線コネクタ 142"/>
        <xdr:cNvCxnSpPr/>
      </xdr:nvCxnSpPr>
      <xdr:spPr>
        <a:xfrm flipV="1">
          <a:off x="1447800" y="1075478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4"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6" name="テキスト ボックス 155"/>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7" name="楕円 156"/>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8" name="テキスト ボックス 157"/>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9" name="楕円 158"/>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60" name="テキスト ボックス 159"/>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1" name="楕円 160"/>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2" name="テキスト ボックス 161"/>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主な要因としては、新型コロナウイルスワクチン接種に係る経費が増加したことなどが挙げられる。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144838</xdr:rowOff>
    </xdr:from>
    <xdr:to>
      <xdr:col>23</xdr:col>
      <xdr:colOff>133350</xdr:colOff>
      <xdr:row>83</xdr:row>
      <xdr:rowOff>58648</xdr:rowOff>
    </xdr:to>
    <xdr:cxnSp macro="">
      <xdr:nvCxnSpPr>
        <xdr:cNvPr id="197" name="直線コネクタ 196"/>
        <xdr:cNvCxnSpPr/>
      </xdr:nvCxnSpPr>
      <xdr:spPr>
        <a:xfrm>
          <a:off x="4114800" y="14203738"/>
          <a:ext cx="8382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81141</xdr:rowOff>
    </xdr:from>
    <xdr:to>
      <xdr:col>19</xdr:col>
      <xdr:colOff>133350</xdr:colOff>
      <xdr:row>82</xdr:row>
      <xdr:rowOff>144838</xdr:rowOff>
    </xdr:to>
    <xdr:cxnSp macro="">
      <xdr:nvCxnSpPr>
        <xdr:cNvPr id="200" name="直線コネクタ 199"/>
        <xdr:cNvCxnSpPr/>
      </xdr:nvCxnSpPr>
      <xdr:spPr>
        <a:xfrm>
          <a:off x="3225800" y="13968591"/>
          <a:ext cx="889000" cy="2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39719</xdr:rowOff>
    </xdr:from>
    <xdr:to>
      <xdr:col>15</xdr:col>
      <xdr:colOff>82550</xdr:colOff>
      <xdr:row>81</xdr:row>
      <xdr:rowOff>81141</xdr:rowOff>
    </xdr:to>
    <xdr:cxnSp macro="">
      <xdr:nvCxnSpPr>
        <xdr:cNvPr id="203" name="直線コネクタ 202"/>
        <xdr:cNvCxnSpPr/>
      </xdr:nvCxnSpPr>
      <xdr:spPr>
        <a:xfrm>
          <a:off x="2336800" y="13927169"/>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39719</xdr:rowOff>
    </xdr:from>
    <xdr:to>
      <xdr:col>11</xdr:col>
      <xdr:colOff>31750</xdr:colOff>
      <xdr:row>81</xdr:row>
      <xdr:rowOff>75611</xdr:rowOff>
    </xdr:to>
    <xdr:cxnSp macro="">
      <xdr:nvCxnSpPr>
        <xdr:cNvPr id="206" name="直線コネクタ 205"/>
        <xdr:cNvCxnSpPr/>
      </xdr:nvCxnSpPr>
      <xdr:spPr>
        <a:xfrm flipV="1">
          <a:off x="1447800" y="13927169"/>
          <a:ext cx="889000" cy="3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7848</xdr:rowOff>
    </xdr:from>
    <xdr:to>
      <xdr:col>23</xdr:col>
      <xdr:colOff>184150</xdr:colOff>
      <xdr:row>83</xdr:row>
      <xdr:rowOff>109448</xdr:rowOff>
    </xdr:to>
    <xdr:sp macro="" textlink="">
      <xdr:nvSpPr>
        <xdr:cNvPr id="216" name="楕円 215"/>
        <xdr:cNvSpPr/>
      </xdr:nvSpPr>
      <xdr:spPr>
        <a:xfrm>
          <a:off x="4902200" y="142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24375</xdr:rowOff>
    </xdr:from>
    <xdr:ext cx="762000" cy="259045"/>
    <xdr:sp macro="" textlink="">
      <xdr:nvSpPr>
        <xdr:cNvPr id="217" name="人件費・物件費等の状況該当値テキスト"/>
        <xdr:cNvSpPr txBox="1"/>
      </xdr:nvSpPr>
      <xdr:spPr>
        <a:xfrm>
          <a:off x="5041900" y="1408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94038</xdr:rowOff>
    </xdr:from>
    <xdr:to>
      <xdr:col>19</xdr:col>
      <xdr:colOff>184150</xdr:colOff>
      <xdr:row>83</xdr:row>
      <xdr:rowOff>24188</xdr:rowOff>
    </xdr:to>
    <xdr:sp macro="" textlink="">
      <xdr:nvSpPr>
        <xdr:cNvPr id="218" name="楕円 217"/>
        <xdr:cNvSpPr/>
      </xdr:nvSpPr>
      <xdr:spPr>
        <a:xfrm>
          <a:off x="4064000" y="141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8965</xdr:rowOff>
    </xdr:from>
    <xdr:ext cx="736600" cy="259045"/>
    <xdr:sp macro="" textlink="">
      <xdr:nvSpPr>
        <xdr:cNvPr id="219" name="テキスト ボックス 218"/>
        <xdr:cNvSpPr txBox="1"/>
      </xdr:nvSpPr>
      <xdr:spPr>
        <a:xfrm>
          <a:off x="3733800" y="14239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30341</xdr:rowOff>
    </xdr:from>
    <xdr:to>
      <xdr:col>15</xdr:col>
      <xdr:colOff>133350</xdr:colOff>
      <xdr:row>81</xdr:row>
      <xdr:rowOff>131941</xdr:rowOff>
    </xdr:to>
    <xdr:sp macro="" textlink="">
      <xdr:nvSpPr>
        <xdr:cNvPr id="220" name="楕円 219"/>
        <xdr:cNvSpPr/>
      </xdr:nvSpPr>
      <xdr:spPr>
        <a:xfrm>
          <a:off x="3175000" y="1391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142118</xdr:rowOff>
    </xdr:from>
    <xdr:ext cx="762000" cy="259045"/>
    <xdr:sp macro="" textlink="">
      <xdr:nvSpPr>
        <xdr:cNvPr id="221" name="テキスト ボックス 220"/>
        <xdr:cNvSpPr txBox="1"/>
      </xdr:nvSpPr>
      <xdr:spPr>
        <a:xfrm>
          <a:off x="2844800" y="1368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160369</xdr:rowOff>
    </xdr:from>
    <xdr:to>
      <xdr:col>11</xdr:col>
      <xdr:colOff>82550</xdr:colOff>
      <xdr:row>81</xdr:row>
      <xdr:rowOff>90519</xdr:rowOff>
    </xdr:to>
    <xdr:sp macro="" textlink="">
      <xdr:nvSpPr>
        <xdr:cNvPr id="222" name="楕円 221"/>
        <xdr:cNvSpPr/>
      </xdr:nvSpPr>
      <xdr:spPr>
        <a:xfrm>
          <a:off x="2286000" y="138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100696</xdr:rowOff>
    </xdr:from>
    <xdr:ext cx="762000" cy="259045"/>
    <xdr:sp macro="" textlink="">
      <xdr:nvSpPr>
        <xdr:cNvPr id="223" name="テキスト ボックス 222"/>
        <xdr:cNvSpPr txBox="1"/>
      </xdr:nvSpPr>
      <xdr:spPr>
        <a:xfrm>
          <a:off x="1955800" y="1364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24811</xdr:rowOff>
    </xdr:from>
    <xdr:to>
      <xdr:col>7</xdr:col>
      <xdr:colOff>31750</xdr:colOff>
      <xdr:row>81</xdr:row>
      <xdr:rowOff>126411</xdr:rowOff>
    </xdr:to>
    <xdr:sp macro="" textlink="">
      <xdr:nvSpPr>
        <xdr:cNvPr id="224" name="楕円 223"/>
        <xdr:cNvSpPr/>
      </xdr:nvSpPr>
      <xdr:spPr>
        <a:xfrm>
          <a:off x="1397000" y="13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111188</xdr:rowOff>
    </xdr:from>
    <xdr:ext cx="762000" cy="259045"/>
    <xdr:sp macro="" textlink="">
      <xdr:nvSpPr>
        <xdr:cNvPr id="225" name="テキスト ボックス 224"/>
        <xdr:cNvSpPr txBox="1"/>
      </xdr:nvSpPr>
      <xdr:spPr>
        <a:xfrm>
          <a:off x="1066800" y="1399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前年度から増減はない。給与の適正化に努めたことや職員の平均年齢が低下したことにより、概ね類似団体平均の水準にある。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4" name="直線コネクタ 263"/>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7" name="直線コネクタ 266"/>
        <xdr:cNvCxnSpPr/>
      </xdr:nvCxnSpPr>
      <xdr:spPr>
        <a:xfrm>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70" name="直線コネクタ 269"/>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4" name="楕円 283"/>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5" name="テキスト ボックス 284"/>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小学校区単位を基本として地区センター（住民サービス関連施設）を設置しているほか、公立保育所の比率が他の自治体と比較して多いことなどから、類似団体平均を上回っている。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とも行政需要に柔軟に対応できるよう、より効果的で専門性の高いサービス提供を図っていくため、再任用・再雇用職員や任期付職員、会計年度任用職員を活用し、限られた人材を真に行政が担うべき分野に配置することを基本としながら、定員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106256</xdr:rowOff>
    </xdr:from>
    <xdr:to>
      <xdr:col>81</xdr:col>
      <xdr:colOff>44450</xdr:colOff>
      <xdr:row>63</xdr:row>
      <xdr:rowOff>126365</xdr:rowOff>
    </xdr:to>
    <xdr:cxnSp macro="">
      <xdr:nvCxnSpPr>
        <xdr:cNvPr id="324" name="直線コネクタ 323"/>
        <xdr:cNvCxnSpPr/>
      </xdr:nvCxnSpPr>
      <xdr:spPr>
        <a:xfrm>
          <a:off x="16179800" y="1090760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106256</xdr:rowOff>
    </xdr:to>
    <xdr:cxnSp macro="">
      <xdr:nvCxnSpPr>
        <xdr:cNvPr id="327" name="直線コネクタ 326"/>
        <xdr:cNvCxnSpPr/>
      </xdr:nvCxnSpPr>
      <xdr:spPr>
        <a:xfrm>
          <a:off x="15290800" y="1085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49954</xdr:rowOff>
    </xdr:to>
    <xdr:cxnSp macro="">
      <xdr:nvCxnSpPr>
        <xdr:cNvPr id="330" name="直線コネクタ 329"/>
        <xdr:cNvCxnSpPr/>
      </xdr:nvCxnSpPr>
      <xdr:spPr>
        <a:xfrm>
          <a:off x="14401800" y="1079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62</xdr:row>
      <xdr:rowOff>165100</xdr:rowOff>
    </xdr:to>
    <xdr:cxnSp macro="">
      <xdr:nvCxnSpPr>
        <xdr:cNvPr id="333" name="直線コネクタ 332"/>
        <xdr:cNvCxnSpPr/>
      </xdr:nvCxnSpPr>
      <xdr:spPr>
        <a:xfrm>
          <a:off x="13512800" y="1077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75565</xdr:rowOff>
    </xdr:from>
    <xdr:to>
      <xdr:col>81</xdr:col>
      <xdr:colOff>95250</xdr:colOff>
      <xdr:row>64</xdr:row>
      <xdr:rowOff>5715</xdr:rowOff>
    </xdr:to>
    <xdr:sp macro="" textlink="">
      <xdr:nvSpPr>
        <xdr:cNvPr id="343" name="楕円 342"/>
        <xdr:cNvSpPr/>
      </xdr:nvSpPr>
      <xdr:spPr>
        <a:xfrm>
          <a:off x="16967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47642</xdr:rowOff>
    </xdr:from>
    <xdr:ext cx="762000" cy="259045"/>
    <xdr:sp macro="" textlink="">
      <xdr:nvSpPr>
        <xdr:cNvPr id="344" name="定員管理の状況該当値テキスト"/>
        <xdr:cNvSpPr txBox="1"/>
      </xdr:nvSpPr>
      <xdr:spPr>
        <a:xfrm>
          <a:off x="17106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55456</xdr:rowOff>
    </xdr:from>
    <xdr:to>
      <xdr:col>77</xdr:col>
      <xdr:colOff>95250</xdr:colOff>
      <xdr:row>63</xdr:row>
      <xdr:rowOff>157056</xdr:rowOff>
    </xdr:to>
    <xdr:sp macro="" textlink="">
      <xdr:nvSpPr>
        <xdr:cNvPr id="345" name="楕円 344"/>
        <xdr:cNvSpPr/>
      </xdr:nvSpPr>
      <xdr:spPr>
        <a:xfrm>
          <a:off x="16129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46" name="テキスト ボックス 345"/>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170604</xdr:rowOff>
    </xdr:from>
    <xdr:to>
      <xdr:col>73</xdr:col>
      <xdr:colOff>44450</xdr:colOff>
      <xdr:row>63</xdr:row>
      <xdr:rowOff>100754</xdr:rowOff>
    </xdr:to>
    <xdr:sp macro="" textlink="">
      <xdr:nvSpPr>
        <xdr:cNvPr id="347" name="楕円 346"/>
        <xdr:cNvSpPr/>
      </xdr:nvSpPr>
      <xdr:spPr>
        <a:xfrm>
          <a:off x="15240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85531</xdr:rowOff>
    </xdr:from>
    <xdr:ext cx="762000" cy="259045"/>
    <xdr:sp macro="" textlink="">
      <xdr:nvSpPr>
        <xdr:cNvPr id="348" name="テキスト ボックス 347"/>
        <xdr:cNvSpPr txBox="1"/>
      </xdr:nvSpPr>
      <xdr:spPr>
        <a:xfrm>
          <a:off x="14909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9" name="楕円 348"/>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50" name="テキスト ボックス 349"/>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51" name="楕円 350"/>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9119</xdr:rowOff>
    </xdr:from>
    <xdr:ext cx="762000" cy="259045"/>
    <xdr:sp macro="" textlink="">
      <xdr:nvSpPr>
        <xdr:cNvPr id="352" name="テキスト ボックス 351"/>
        <xdr:cNvSpPr txBox="1"/>
      </xdr:nvSpPr>
      <xdr:spPr>
        <a:xfrm>
          <a:off x="13131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前年度と比較し、指標は改善した。</a:t>
          </a:r>
        </a:p>
        <a:p>
          <a:r>
            <a:rPr kumimoji="1" lang="ja-JP" altLang="en-US" sz="1300">
              <a:latin typeface="ＭＳ Ｐゴシック" panose="020B0600070205080204" pitchFamily="50" charset="-128"/>
              <a:ea typeface="ＭＳ Ｐゴシック" panose="020B0600070205080204" pitchFamily="50" charset="-128"/>
            </a:rPr>
            <a:t>主な要因としては、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公共事業等債などの償還が進捗し、元利償還金が減少したことなど</a:t>
          </a:r>
          <a:r>
            <a:rPr kumimoji="1" lang="ja-JP" altLang="en-US" sz="1300">
              <a:latin typeface="ＭＳ Ｐゴシック" panose="020B0600070205080204" pitchFamily="50" charset="-128"/>
              <a:ea typeface="ＭＳ Ｐゴシック" panose="020B0600070205080204" pitchFamily="50" charset="-128"/>
            </a:rPr>
            <a:t>によるものである。</a:t>
          </a:r>
        </a:p>
        <a:p>
          <a:r>
            <a:rPr kumimoji="1" lang="ja-JP" altLang="en-US" sz="1300">
              <a:latin typeface="ＭＳ Ｐゴシック" panose="020B0600070205080204" pitchFamily="50" charset="-128"/>
              <a:ea typeface="ＭＳ Ｐゴシック" panose="020B0600070205080204" pitchFamily="50" charset="-128"/>
            </a:rPr>
            <a:t>臨時財政対策債や、学校の整備などに充当してきた起債の償還が依然として高水準にあり、中ホールの整備等の大型事業の新たな起債の償還も今後見込まれることから、引き続き市債の発行をできる限り抑制するとともに、発行にあたっては、交付税措置のある有利な市債を活用し、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106363</xdr:rowOff>
    </xdr:from>
    <xdr:to>
      <xdr:col>81</xdr:col>
      <xdr:colOff>44450</xdr:colOff>
      <xdr:row>41</xdr:row>
      <xdr:rowOff>126471</xdr:rowOff>
    </xdr:to>
    <xdr:cxnSp macro="">
      <xdr:nvCxnSpPr>
        <xdr:cNvPr id="389" name="直線コネクタ 388"/>
        <xdr:cNvCxnSpPr/>
      </xdr:nvCxnSpPr>
      <xdr:spPr>
        <a:xfrm flipV="1">
          <a:off x="16179800" y="71358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126471</xdr:rowOff>
    </xdr:from>
    <xdr:to>
      <xdr:col>77</xdr:col>
      <xdr:colOff>44450</xdr:colOff>
      <xdr:row>42</xdr:row>
      <xdr:rowOff>35454</xdr:rowOff>
    </xdr:to>
    <xdr:cxnSp macro="">
      <xdr:nvCxnSpPr>
        <xdr:cNvPr id="392" name="直線コネクタ 391"/>
        <xdr:cNvCxnSpPr/>
      </xdr:nvCxnSpPr>
      <xdr:spPr>
        <a:xfrm flipV="1">
          <a:off x="15290800" y="715592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35454</xdr:rowOff>
    </xdr:from>
    <xdr:to>
      <xdr:col>72</xdr:col>
      <xdr:colOff>203200</xdr:colOff>
      <xdr:row>42</xdr:row>
      <xdr:rowOff>146050</xdr:rowOff>
    </xdr:to>
    <xdr:cxnSp macro="">
      <xdr:nvCxnSpPr>
        <xdr:cNvPr id="395" name="直線コネクタ 394"/>
        <xdr:cNvCxnSpPr/>
      </xdr:nvCxnSpPr>
      <xdr:spPr>
        <a:xfrm flipV="1">
          <a:off x="14401800" y="723635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44</xdr:row>
      <xdr:rowOff>4233</xdr:rowOff>
    </xdr:to>
    <xdr:cxnSp macro="">
      <xdr:nvCxnSpPr>
        <xdr:cNvPr id="398" name="直線コネクタ 397"/>
        <xdr:cNvCxnSpPr/>
      </xdr:nvCxnSpPr>
      <xdr:spPr>
        <a:xfrm flipV="1">
          <a:off x="13512800" y="73469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408" name="楕円 407"/>
        <xdr:cNvSpPr/>
      </xdr:nvSpPr>
      <xdr:spPr>
        <a:xfrm>
          <a:off x="169672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27640</xdr:rowOff>
    </xdr:from>
    <xdr:ext cx="762000" cy="259045"/>
    <xdr:sp macro="" textlink="">
      <xdr:nvSpPr>
        <xdr:cNvPr id="409" name="公債費負担の状況該当値テキスト"/>
        <xdr:cNvSpPr txBox="1"/>
      </xdr:nvSpPr>
      <xdr:spPr>
        <a:xfrm>
          <a:off x="17106900" y="7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75671</xdr:rowOff>
    </xdr:from>
    <xdr:to>
      <xdr:col>77</xdr:col>
      <xdr:colOff>95250</xdr:colOff>
      <xdr:row>42</xdr:row>
      <xdr:rowOff>5821</xdr:rowOff>
    </xdr:to>
    <xdr:sp macro="" textlink="">
      <xdr:nvSpPr>
        <xdr:cNvPr id="410" name="楕円 409"/>
        <xdr:cNvSpPr/>
      </xdr:nvSpPr>
      <xdr:spPr>
        <a:xfrm>
          <a:off x="16129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162048</xdr:rowOff>
    </xdr:from>
    <xdr:ext cx="736600" cy="259045"/>
    <xdr:sp macro="" textlink="">
      <xdr:nvSpPr>
        <xdr:cNvPr id="411" name="テキスト ボックス 410"/>
        <xdr:cNvSpPr txBox="1"/>
      </xdr:nvSpPr>
      <xdr:spPr>
        <a:xfrm>
          <a:off x="15798800" y="719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156104</xdr:rowOff>
    </xdr:from>
    <xdr:to>
      <xdr:col>73</xdr:col>
      <xdr:colOff>44450</xdr:colOff>
      <xdr:row>42</xdr:row>
      <xdr:rowOff>86254</xdr:rowOff>
    </xdr:to>
    <xdr:sp macro="" textlink="">
      <xdr:nvSpPr>
        <xdr:cNvPr id="412" name="楕円 411"/>
        <xdr:cNvSpPr/>
      </xdr:nvSpPr>
      <xdr:spPr>
        <a:xfrm>
          <a:off x="15240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71031</xdr:rowOff>
    </xdr:from>
    <xdr:ext cx="762000" cy="259045"/>
    <xdr:sp macro="" textlink="">
      <xdr:nvSpPr>
        <xdr:cNvPr id="413" name="テキスト ボックス 412"/>
        <xdr:cNvSpPr txBox="1"/>
      </xdr:nvSpPr>
      <xdr:spPr>
        <a:xfrm>
          <a:off x="14909800" y="72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4" name="楕円 413"/>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5" name="テキスト ボックス 414"/>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6" name="楕円 415"/>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7" name="テキスト ボックス 416"/>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前年度と比較し、指標は大きく改善した。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主な要因としては、債務負担行為に基づく支出予定額や公共下水道事業等の公営企業債等繰入見込額が減少していることに加え、充当可能基金や標準財政規模が増加したことなどが挙げられる。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今後も後世への負担を少しでも軽減できるよう、徹底した事務事業の見直しを図るなど、財政の健全化に努める。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127508</xdr:rowOff>
    </xdr:from>
    <xdr:to>
      <xdr:col>81</xdr:col>
      <xdr:colOff>44450</xdr:colOff>
      <xdr:row>19</xdr:row>
      <xdr:rowOff>116925</xdr:rowOff>
    </xdr:to>
    <xdr:cxnSp macro="">
      <xdr:nvCxnSpPr>
        <xdr:cNvPr id="451" name="直線コネクタ 450"/>
        <xdr:cNvCxnSpPr/>
      </xdr:nvCxnSpPr>
      <xdr:spPr>
        <a:xfrm flipV="1">
          <a:off x="16179800" y="321360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116925</xdr:rowOff>
    </xdr:from>
    <xdr:to>
      <xdr:col>77</xdr:col>
      <xdr:colOff>44450</xdr:colOff>
      <xdr:row>19</xdr:row>
      <xdr:rowOff>122555</xdr:rowOff>
    </xdr:to>
    <xdr:cxnSp macro="">
      <xdr:nvCxnSpPr>
        <xdr:cNvPr id="454" name="直線コネクタ 453"/>
        <xdr:cNvCxnSpPr/>
      </xdr:nvCxnSpPr>
      <xdr:spPr>
        <a:xfrm flipV="1">
          <a:off x="15290800" y="337447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69469</xdr:rowOff>
    </xdr:from>
    <xdr:to>
      <xdr:col>72</xdr:col>
      <xdr:colOff>203200</xdr:colOff>
      <xdr:row>19</xdr:row>
      <xdr:rowOff>122555</xdr:rowOff>
    </xdr:to>
    <xdr:cxnSp macro="">
      <xdr:nvCxnSpPr>
        <xdr:cNvPr id="457" name="直線コネクタ 456"/>
        <xdr:cNvCxnSpPr/>
      </xdr:nvCxnSpPr>
      <xdr:spPr>
        <a:xfrm>
          <a:off x="14401800" y="332701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40513</xdr:rowOff>
    </xdr:from>
    <xdr:to>
      <xdr:col>68</xdr:col>
      <xdr:colOff>152400</xdr:colOff>
      <xdr:row>19</xdr:row>
      <xdr:rowOff>69469</xdr:rowOff>
    </xdr:to>
    <xdr:cxnSp macro="">
      <xdr:nvCxnSpPr>
        <xdr:cNvPr id="460" name="直線コネクタ 459"/>
        <xdr:cNvCxnSpPr/>
      </xdr:nvCxnSpPr>
      <xdr:spPr>
        <a:xfrm>
          <a:off x="13512800" y="32980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76708</xdr:rowOff>
    </xdr:from>
    <xdr:to>
      <xdr:col>81</xdr:col>
      <xdr:colOff>95250</xdr:colOff>
      <xdr:row>19</xdr:row>
      <xdr:rowOff>6858</xdr:rowOff>
    </xdr:to>
    <xdr:sp macro="" textlink="">
      <xdr:nvSpPr>
        <xdr:cNvPr id="470" name="楕円 469"/>
        <xdr:cNvSpPr/>
      </xdr:nvSpPr>
      <xdr:spPr>
        <a:xfrm>
          <a:off x="169672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48785</xdr:rowOff>
    </xdr:from>
    <xdr:ext cx="762000" cy="259045"/>
    <xdr:sp macro="" textlink="">
      <xdr:nvSpPr>
        <xdr:cNvPr id="471" name="将来負担の状況該当値テキスト"/>
        <xdr:cNvSpPr txBox="1"/>
      </xdr:nvSpPr>
      <xdr:spPr>
        <a:xfrm>
          <a:off x="17106900" y="31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66125</xdr:rowOff>
    </xdr:from>
    <xdr:to>
      <xdr:col>77</xdr:col>
      <xdr:colOff>95250</xdr:colOff>
      <xdr:row>19</xdr:row>
      <xdr:rowOff>167725</xdr:rowOff>
    </xdr:to>
    <xdr:sp macro="" textlink="">
      <xdr:nvSpPr>
        <xdr:cNvPr id="472" name="楕円 471"/>
        <xdr:cNvSpPr/>
      </xdr:nvSpPr>
      <xdr:spPr>
        <a:xfrm>
          <a:off x="16129000" y="33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152502</xdr:rowOff>
    </xdr:from>
    <xdr:ext cx="736600" cy="259045"/>
    <xdr:sp macro="" textlink="">
      <xdr:nvSpPr>
        <xdr:cNvPr id="473" name="テキスト ボックス 472"/>
        <xdr:cNvSpPr txBox="1"/>
      </xdr:nvSpPr>
      <xdr:spPr>
        <a:xfrm>
          <a:off x="15798800" y="341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71755</xdr:rowOff>
    </xdr:from>
    <xdr:to>
      <xdr:col>73</xdr:col>
      <xdr:colOff>44450</xdr:colOff>
      <xdr:row>20</xdr:row>
      <xdr:rowOff>1905</xdr:rowOff>
    </xdr:to>
    <xdr:sp macro="" textlink="">
      <xdr:nvSpPr>
        <xdr:cNvPr id="474" name="楕円 473"/>
        <xdr:cNvSpPr/>
      </xdr:nvSpPr>
      <xdr:spPr>
        <a:xfrm>
          <a:off x="15240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158132</xdr:rowOff>
    </xdr:from>
    <xdr:ext cx="762000" cy="259045"/>
    <xdr:sp macro="" textlink="">
      <xdr:nvSpPr>
        <xdr:cNvPr id="475" name="テキスト ボックス 474"/>
        <xdr:cNvSpPr txBox="1"/>
      </xdr:nvSpPr>
      <xdr:spPr>
        <a:xfrm>
          <a:off x="14909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18669</xdr:rowOff>
    </xdr:from>
    <xdr:to>
      <xdr:col>68</xdr:col>
      <xdr:colOff>203200</xdr:colOff>
      <xdr:row>19</xdr:row>
      <xdr:rowOff>120269</xdr:rowOff>
    </xdr:to>
    <xdr:sp macro="" textlink="">
      <xdr:nvSpPr>
        <xdr:cNvPr id="476" name="楕円 475"/>
        <xdr:cNvSpPr/>
      </xdr:nvSpPr>
      <xdr:spPr>
        <a:xfrm>
          <a:off x="143510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105046</xdr:rowOff>
    </xdr:from>
    <xdr:ext cx="762000" cy="259045"/>
    <xdr:sp macro="" textlink="">
      <xdr:nvSpPr>
        <xdr:cNvPr id="477" name="テキスト ボックス 476"/>
        <xdr:cNvSpPr txBox="1"/>
      </xdr:nvSpPr>
      <xdr:spPr>
        <a:xfrm>
          <a:off x="14020800" y="336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161163</xdr:rowOff>
    </xdr:from>
    <xdr:to>
      <xdr:col>64</xdr:col>
      <xdr:colOff>152400</xdr:colOff>
      <xdr:row>19</xdr:row>
      <xdr:rowOff>91313</xdr:rowOff>
    </xdr:to>
    <xdr:sp macro="" textlink="">
      <xdr:nvSpPr>
        <xdr:cNvPr id="478" name="楕円 477"/>
        <xdr:cNvSpPr/>
      </xdr:nvSpPr>
      <xdr:spPr>
        <a:xfrm>
          <a:off x="13462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76090</xdr:rowOff>
    </xdr:from>
    <xdr:ext cx="762000" cy="259045"/>
    <xdr:sp macro="" textlink="">
      <xdr:nvSpPr>
        <xdr:cNvPr id="479" name="テキスト ボックス 478"/>
        <xdr:cNvSpPr txBox="1"/>
      </xdr:nvSpPr>
      <xdr:spPr>
        <a:xfrm>
          <a:off x="13131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136524</xdr:colOff>
      <xdr:row>26</xdr:row>
      <xdr:rowOff>31750</xdr:rowOff>
    </xdr:from>
    <xdr:ext cx="9617075" cy="857250"/>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65174" y="4489450"/>
          <a:ext cx="9617075"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引き続き定員適正化計画等に基づき、人件費の抑制に努める。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43180</xdr:rowOff>
    </xdr:to>
    <xdr:cxnSp macro="">
      <xdr:nvCxnSpPr>
        <xdr:cNvPr id="66" name="直線コネクタ 65"/>
        <xdr:cNvCxnSpPr/>
      </xdr:nvCxnSpPr>
      <xdr:spPr>
        <a:xfrm flipV="1">
          <a:off x="3987800" y="612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43180</xdr:rowOff>
    </xdr:to>
    <xdr:cxnSp macro="">
      <xdr:nvCxnSpPr>
        <xdr:cNvPr id="69" name="直線コネクタ 68"/>
        <xdr:cNvCxnSpPr/>
      </xdr:nvCxnSpPr>
      <xdr:spPr>
        <a:xfrm>
          <a:off x="3098800" y="607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69850</xdr:rowOff>
    </xdr:to>
    <xdr:cxnSp macro="">
      <xdr:nvCxnSpPr>
        <xdr:cNvPr id="72" name="直線コネクタ 71"/>
        <xdr:cNvCxnSpPr/>
      </xdr:nvCxnSpPr>
      <xdr:spPr>
        <a:xfrm>
          <a:off x="2209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92710</xdr:rowOff>
    </xdr:to>
    <xdr:cxnSp macro="">
      <xdr:nvCxnSpPr>
        <xdr:cNvPr id="75" name="直線コネクタ 74"/>
        <xdr:cNvCxnSpPr/>
      </xdr:nvCxnSpPr>
      <xdr:spPr>
        <a:xfrm flipV="1">
          <a:off x="1320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施設の維持管理費が占める割合が多いことから、公共施設の統廃合を含めた再編や効率的な活用方法等を検討するなど、物件費のさらなる抑制に努める。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42636</xdr:rowOff>
    </xdr:to>
    <xdr:cxnSp macro="">
      <xdr:nvCxnSpPr>
        <xdr:cNvPr id="129" name="直線コネクタ 128"/>
        <xdr:cNvCxnSpPr/>
      </xdr:nvCxnSpPr>
      <xdr:spPr>
        <a:xfrm flipV="1">
          <a:off x="15671800" y="25490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78014</xdr:rowOff>
    </xdr:to>
    <xdr:cxnSp macro="">
      <xdr:nvCxnSpPr>
        <xdr:cNvPr id="132" name="直線コネクタ 131"/>
        <xdr:cNvCxnSpPr/>
      </xdr:nvCxnSpPr>
      <xdr:spPr>
        <a:xfrm flipV="1">
          <a:off x="14782800" y="26143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78014</xdr:rowOff>
    </xdr:to>
    <xdr:cxnSp macro="">
      <xdr:nvCxnSpPr>
        <xdr:cNvPr id="135" name="直線コネクタ 134"/>
        <xdr:cNvCxnSpPr/>
      </xdr:nvCxnSpPr>
      <xdr:spPr>
        <a:xfrm>
          <a:off x="13893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23586</xdr:rowOff>
    </xdr:to>
    <xdr:cxnSp macro="">
      <xdr:nvCxnSpPr>
        <xdr:cNvPr id="138" name="直線コネクタ 137"/>
        <xdr:cNvCxnSpPr/>
      </xdr:nvCxnSpPr>
      <xdr:spPr>
        <a:xfrm>
          <a:off x="13004800" y="27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ポイント下回っているものの、扶助費自体は年々増加している。</a:t>
          </a:r>
        </a:p>
        <a:p>
          <a:r>
            <a:rPr kumimoji="1" lang="ja-JP" altLang="en-US" sz="1300">
              <a:latin typeface="ＭＳ Ｐゴシック" panose="020B0600070205080204" pitchFamily="50" charset="-128"/>
              <a:ea typeface="ＭＳ Ｐゴシック" panose="020B0600070205080204" pitchFamily="50" charset="-128"/>
            </a:rPr>
            <a:t>主な要因としては、私立認定こども園への施設型給付費のほか、生活保護費や障害者等への自立支援給付費の増加などが挙げられる。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88900</xdr:rowOff>
    </xdr:to>
    <xdr:cxnSp macro="">
      <xdr:nvCxnSpPr>
        <xdr:cNvPr id="190" name="直線コネクタ 189"/>
        <xdr:cNvCxnSpPr/>
      </xdr:nvCxnSpPr>
      <xdr:spPr>
        <a:xfrm flipV="1">
          <a:off x="3987800" y="933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93" name="直線コネクタ 192"/>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127000</xdr:rowOff>
    </xdr:to>
    <xdr:cxnSp macro="">
      <xdr:nvCxnSpPr>
        <xdr:cNvPr id="196" name="直線コネクタ 195"/>
        <xdr:cNvCxnSpPr/>
      </xdr:nvCxnSpPr>
      <xdr:spPr>
        <a:xfrm>
          <a:off x="2209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101600</xdr:rowOff>
    </xdr:to>
    <xdr:cxnSp macro="">
      <xdr:nvCxnSpPr>
        <xdr:cNvPr id="199" name="直線コネクタ 198"/>
        <xdr:cNvCxnSpPr/>
      </xdr:nvCxnSpPr>
      <xdr:spPr>
        <a:xfrm>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9" name="楕円 208"/>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3" name="楕円 212"/>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4" name="テキスト ボックス 213"/>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7" name="楕円 216"/>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8" name="テキスト ボックス 217"/>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主な要因としては、少子高齢化の影響により、後期高齢者医療事業特別会計や介護保険事業特別会計への繰出金が増加したことなどが挙げられる。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69850</xdr:rowOff>
    </xdr:to>
    <xdr:cxnSp macro="">
      <xdr:nvCxnSpPr>
        <xdr:cNvPr id="251" name="直線コネクタ 250"/>
        <xdr:cNvCxnSpPr/>
      </xdr:nvCxnSpPr>
      <xdr:spPr>
        <a:xfrm>
          <a:off x="15671800" y="10160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44450</xdr:rowOff>
    </xdr:to>
    <xdr:cxnSp macro="">
      <xdr:nvCxnSpPr>
        <xdr:cNvPr id="254" name="直線コネクタ 253"/>
        <xdr:cNvCxnSpPr/>
      </xdr:nvCxnSpPr>
      <xdr:spPr>
        <a:xfrm>
          <a:off x="14782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139700</xdr:rowOff>
    </xdr:from>
    <xdr:to>
      <xdr:col>73</xdr:col>
      <xdr:colOff>180975</xdr:colOff>
      <xdr:row>58</xdr:row>
      <xdr:rowOff>165100</xdr:rowOff>
    </xdr:to>
    <xdr:cxnSp macro="">
      <xdr:nvCxnSpPr>
        <xdr:cNvPr id="257" name="直線コネクタ 256"/>
        <xdr:cNvCxnSpPr/>
      </xdr:nvCxnSpPr>
      <xdr:spPr>
        <a:xfrm>
          <a:off x="13893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59</xdr:row>
      <xdr:rowOff>107950</xdr:rowOff>
    </xdr:to>
    <xdr:cxnSp macro="">
      <xdr:nvCxnSpPr>
        <xdr:cNvPr id="260" name="直線コネクタ 259"/>
        <xdr:cNvCxnSpPr/>
      </xdr:nvCxnSpPr>
      <xdr:spPr>
        <a:xfrm flipV="1">
          <a:off x="13004800" y="1008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0" name="楕円 269"/>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71"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165100</xdr:rowOff>
    </xdr:from>
    <xdr:to>
      <xdr:col>78</xdr:col>
      <xdr:colOff>120650</xdr:colOff>
      <xdr:row>59</xdr:row>
      <xdr:rowOff>95250</xdr:rowOff>
    </xdr:to>
    <xdr:sp macro="" textlink="">
      <xdr:nvSpPr>
        <xdr:cNvPr id="272" name="楕円 271"/>
        <xdr:cNvSpPr/>
      </xdr:nvSpPr>
      <xdr:spPr>
        <a:xfrm>
          <a:off x="15621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80027</xdr:rowOff>
    </xdr:from>
    <xdr:ext cx="736600" cy="259045"/>
    <xdr:sp macro="" textlink="">
      <xdr:nvSpPr>
        <xdr:cNvPr id="273" name="テキスト ボックス 272"/>
        <xdr:cNvSpPr txBox="1"/>
      </xdr:nvSpPr>
      <xdr:spPr>
        <a:xfrm>
          <a:off x="15290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88900</xdr:rowOff>
    </xdr:from>
    <xdr:to>
      <xdr:col>69</xdr:col>
      <xdr:colOff>142875</xdr:colOff>
      <xdr:row>59</xdr:row>
      <xdr:rowOff>19050</xdr:rowOff>
    </xdr:to>
    <xdr:sp macro="" textlink="">
      <xdr:nvSpPr>
        <xdr:cNvPr id="276" name="楕円 275"/>
        <xdr:cNvSpPr/>
      </xdr:nvSpPr>
      <xdr:spPr>
        <a:xfrm>
          <a:off x="13843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3827</xdr:rowOff>
    </xdr:from>
    <xdr:ext cx="762000" cy="259045"/>
    <xdr:sp macro="" textlink="">
      <xdr:nvSpPr>
        <xdr:cNvPr id="277" name="テキスト ボックス 276"/>
        <xdr:cNvSpPr txBox="1"/>
      </xdr:nvSpPr>
      <xdr:spPr>
        <a:xfrm>
          <a:off x="13512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類似団体平均を上回っているものの、その差は年々改善しており、引き続き、事業再点検や事務事業評価を通した各種補助金の見直しなどにより、補助費の抑制に努める。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110998</xdr:rowOff>
    </xdr:to>
    <xdr:cxnSp macro="">
      <xdr:nvCxnSpPr>
        <xdr:cNvPr id="310" name="直線コネクタ 309"/>
        <xdr:cNvCxnSpPr/>
      </xdr:nvCxnSpPr>
      <xdr:spPr>
        <a:xfrm flipV="1">
          <a:off x="15671800" y="60568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12700</xdr:rowOff>
    </xdr:to>
    <xdr:cxnSp macro="">
      <xdr:nvCxnSpPr>
        <xdr:cNvPr id="313" name="直線コネクタ 312"/>
        <xdr:cNvCxnSpPr/>
      </xdr:nvCxnSpPr>
      <xdr:spPr>
        <a:xfrm flipV="1">
          <a:off x="14782800" y="61117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12700</xdr:rowOff>
    </xdr:to>
    <xdr:cxnSp macro="">
      <xdr:nvCxnSpPr>
        <xdr:cNvPr id="316" name="直線コネクタ 315"/>
        <xdr:cNvCxnSpPr/>
      </xdr:nvCxnSpPr>
      <xdr:spPr>
        <a:xfrm>
          <a:off x="13893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30988</xdr:rowOff>
    </xdr:to>
    <xdr:cxnSp macro="">
      <xdr:nvCxnSpPr>
        <xdr:cNvPr id="319" name="直線コネクタ 318"/>
        <xdr:cNvCxnSpPr/>
      </xdr:nvCxnSpPr>
      <xdr:spPr>
        <a:xfrm flipV="1">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9" name="楕円 32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148861</xdr:rowOff>
    </xdr:from>
    <xdr:ext cx="762000" cy="259045"/>
    <xdr:sp macro="" textlink="">
      <xdr:nvSpPr>
        <xdr:cNvPr id="330" name="補助費等該当値テキスト"/>
        <xdr:cNvSpPr txBox="1"/>
      </xdr:nvSpPr>
      <xdr:spPr>
        <a:xfrm>
          <a:off x="165989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1" name="楕円 330"/>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146575</xdr:rowOff>
    </xdr:from>
    <xdr:ext cx="736600" cy="259045"/>
    <xdr:sp macro="" textlink="">
      <xdr:nvSpPr>
        <xdr:cNvPr id="332" name="テキスト ボックス 331"/>
        <xdr:cNvSpPr txBox="1"/>
      </xdr:nvSpPr>
      <xdr:spPr>
        <a:xfrm>
          <a:off x="15290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4" name="テキスト ボックス 33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5" name="楕円 334"/>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36" name="テキスト ボックス 335"/>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7" name="楕円 336"/>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8" name="テキスト ボックス 337"/>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近年は改善傾向にあるものの、依然として類似団体平均を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引き続き、市債の発行をできる限り抑制するとともに、発行にあたっては、交付税措置のある有利な市債を活用していく。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31750</xdr:rowOff>
    </xdr:to>
    <xdr:cxnSp macro="">
      <xdr:nvCxnSpPr>
        <xdr:cNvPr id="371" name="直線コネクタ 370"/>
        <xdr:cNvCxnSpPr/>
      </xdr:nvCxnSpPr>
      <xdr:spPr>
        <a:xfrm flipV="1">
          <a:off x="3987800" y="13553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107950</xdr:rowOff>
    </xdr:to>
    <xdr:cxnSp macro="">
      <xdr:nvCxnSpPr>
        <xdr:cNvPr id="374" name="直線コネクタ 373"/>
        <xdr:cNvCxnSpPr/>
      </xdr:nvCxnSpPr>
      <xdr:spPr>
        <a:xfrm flipV="1">
          <a:off x="3098800" y="1357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107950</xdr:rowOff>
    </xdr:to>
    <xdr:cxnSp macro="">
      <xdr:nvCxnSpPr>
        <xdr:cNvPr id="377" name="直線コネクタ 376"/>
        <xdr:cNvCxnSpPr/>
      </xdr:nvCxnSpPr>
      <xdr:spPr>
        <a:xfrm>
          <a:off x="2209800" y="1365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168911</xdr:rowOff>
    </xdr:to>
    <xdr:cxnSp macro="">
      <xdr:nvCxnSpPr>
        <xdr:cNvPr id="380" name="直線コネクタ 379"/>
        <xdr:cNvCxnSpPr/>
      </xdr:nvCxnSpPr>
      <xdr:spPr>
        <a:xfrm flipV="1">
          <a:off x="1320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90" name="楕円 389"/>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91" name="公債費該当値テキスト"/>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2" name="楕円 391"/>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3" name="テキスト ボックス 392"/>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4" name="楕円 393"/>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5" name="テキスト ボックス 394"/>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6" name="楕円 395"/>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7" name="テキスト ボックス 396"/>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118111</xdr:rowOff>
    </xdr:from>
    <xdr:to>
      <xdr:col>6</xdr:col>
      <xdr:colOff>171450</xdr:colOff>
      <xdr:row>80</xdr:row>
      <xdr:rowOff>48261</xdr:rowOff>
    </xdr:to>
    <xdr:sp macro="" textlink="">
      <xdr:nvSpPr>
        <xdr:cNvPr id="398" name="楕円 397"/>
        <xdr:cNvSpPr/>
      </xdr:nvSpPr>
      <xdr:spPr>
        <a:xfrm>
          <a:off x="1270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33038</xdr:rowOff>
    </xdr:from>
    <xdr:ext cx="762000" cy="259045"/>
    <xdr:sp macro="" textlink="">
      <xdr:nvSpPr>
        <xdr:cNvPr id="399" name="テキスト ボックス 398"/>
        <xdr:cNvSpPr txBox="1"/>
      </xdr:nvSpPr>
      <xdr:spPr>
        <a:xfrm>
          <a:off x="939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公債費以外の経常経費が経常収支に占める割合は、類似団体平均を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引き続き、行政改革大綱等に基づき事務事業の見直しなどを行い、限られた財源の重点的・効率的な配分に努め、行政の一層のスリム化を行うこと等を通して、健全な財政運営を図る。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26415</xdr:rowOff>
    </xdr:to>
    <xdr:cxnSp macro="">
      <xdr:nvCxnSpPr>
        <xdr:cNvPr id="430" name="直線コネクタ 429"/>
        <xdr:cNvCxnSpPr/>
      </xdr:nvCxnSpPr>
      <xdr:spPr>
        <a:xfrm flipV="1">
          <a:off x="15671800" y="12951460"/>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58420</xdr:rowOff>
    </xdr:to>
    <xdr:cxnSp macro="">
      <xdr:nvCxnSpPr>
        <xdr:cNvPr id="433" name="直線コネクタ 432"/>
        <xdr:cNvCxnSpPr/>
      </xdr:nvCxnSpPr>
      <xdr:spPr>
        <a:xfrm flipV="1">
          <a:off x="14782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58420</xdr:rowOff>
    </xdr:to>
    <xdr:cxnSp macro="">
      <xdr:nvCxnSpPr>
        <xdr:cNvPr id="436" name="直線コネクタ 435"/>
        <xdr:cNvCxnSpPr/>
      </xdr:nvCxnSpPr>
      <xdr:spPr>
        <a:xfrm>
          <a:off x="13893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76708</xdr:rowOff>
    </xdr:to>
    <xdr:cxnSp macro="">
      <xdr:nvCxnSpPr>
        <xdr:cNvPr id="439" name="直線コネクタ 438"/>
        <xdr:cNvCxnSpPr/>
      </xdr:nvCxnSpPr>
      <xdr:spPr>
        <a:xfrm flipV="1">
          <a:off x="13004800" y="130200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9" name="楕円 448"/>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50" name="公債費以外該当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1" name="楕円 45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2" name="テキスト ボックス 451"/>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3" name="楕円 452"/>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4" name="テキスト ボックス 45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5" name="楕円 454"/>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6" name="テキスト ボックス 455"/>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7" name="楕円 456"/>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8" name="テキスト ボックス 457"/>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15931</xdr:rowOff>
    </xdr:from>
    <xdr:to>
      <xdr:col>29</xdr:col>
      <xdr:colOff>127000</xdr:colOff>
      <xdr:row>17</xdr:row>
      <xdr:rowOff>56850</xdr:rowOff>
    </xdr:to>
    <xdr:cxnSp macro="">
      <xdr:nvCxnSpPr>
        <xdr:cNvPr id="48" name="直線コネクタ 47"/>
        <xdr:cNvCxnSpPr/>
      </xdr:nvCxnSpPr>
      <xdr:spPr bwMode="auto">
        <a:xfrm flipV="1">
          <a:off x="5003800" y="2978206"/>
          <a:ext cx="6477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56850</xdr:rowOff>
    </xdr:from>
    <xdr:to>
      <xdr:col>26</xdr:col>
      <xdr:colOff>50800</xdr:colOff>
      <xdr:row>17</xdr:row>
      <xdr:rowOff>117795</xdr:rowOff>
    </xdr:to>
    <xdr:cxnSp macro="">
      <xdr:nvCxnSpPr>
        <xdr:cNvPr id="51" name="直線コネクタ 50"/>
        <xdr:cNvCxnSpPr/>
      </xdr:nvCxnSpPr>
      <xdr:spPr bwMode="auto">
        <a:xfrm flipV="1">
          <a:off x="4305300" y="3019125"/>
          <a:ext cx="698500" cy="60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117795</xdr:rowOff>
    </xdr:from>
    <xdr:to>
      <xdr:col>22</xdr:col>
      <xdr:colOff>114300</xdr:colOff>
      <xdr:row>17</xdr:row>
      <xdr:rowOff>171333</xdr:rowOff>
    </xdr:to>
    <xdr:cxnSp macro="">
      <xdr:nvCxnSpPr>
        <xdr:cNvPr id="54" name="直線コネクタ 53"/>
        <xdr:cNvCxnSpPr/>
      </xdr:nvCxnSpPr>
      <xdr:spPr bwMode="auto">
        <a:xfrm flipV="1">
          <a:off x="3606800" y="3080070"/>
          <a:ext cx="698500" cy="5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171333</xdr:rowOff>
    </xdr:from>
    <xdr:to>
      <xdr:col>18</xdr:col>
      <xdr:colOff>177800</xdr:colOff>
      <xdr:row>18</xdr:row>
      <xdr:rowOff>7153</xdr:rowOff>
    </xdr:to>
    <xdr:cxnSp macro="">
      <xdr:nvCxnSpPr>
        <xdr:cNvPr id="57" name="直線コネクタ 56"/>
        <xdr:cNvCxnSpPr/>
      </xdr:nvCxnSpPr>
      <xdr:spPr bwMode="auto">
        <a:xfrm flipV="1">
          <a:off x="2908300" y="3133608"/>
          <a:ext cx="6985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136581</xdr:rowOff>
    </xdr:from>
    <xdr:to>
      <xdr:col>29</xdr:col>
      <xdr:colOff>177800</xdr:colOff>
      <xdr:row>17</xdr:row>
      <xdr:rowOff>66731</xdr:rowOff>
    </xdr:to>
    <xdr:sp macro="" textlink="">
      <xdr:nvSpPr>
        <xdr:cNvPr id="67" name="楕円 66"/>
        <xdr:cNvSpPr/>
      </xdr:nvSpPr>
      <xdr:spPr bwMode="auto">
        <a:xfrm>
          <a:off x="5600700" y="292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108658</xdr:rowOff>
    </xdr:from>
    <xdr:ext cx="762000" cy="259045"/>
    <xdr:sp macro="" textlink="">
      <xdr:nvSpPr>
        <xdr:cNvPr id="68" name="人口1人当たり決算額の推移該当値テキスト130"/>
        <xdr:cNvSpPr txBox="1"/>
      </xdr:nvSpPr>
      <xdr:spPr>
        <a:xfrm>
          <a:off x="5740400" y="289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6050</xdr:rowOff>
    </xdr:from>
    <xdr:to>
      <xdr:col>26</xdr:col>
      <xdr:colOff>101600</xdr:colOff>
      <xdr:row>17</xdr:row>
      <xdr:rowOff>107650</xdr:rowOff>
    </xdr:to>
    <xdr:sp macro="" textlink="">
      <xdr:nvSpPr>
        <xdr:cNvPr id="69" name="楕円 68"/>
        <xdr:cNvSpPr/>
      </xdr:nvSpPr>
      <xdr:spPr bwMode="auto">
        <a:xfrm>
          <a:off x="4953000" y="296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92427</xdr:rowOff>
    </xdr:from>
    <xdr:ext cx="736600" cy="259045"/>
    <xdr:sp macro="" textlink="">
      <xdr:nvSpPr>
        <xdr:cNvPr id="70" name="テキスト ボックス 69"/>
        <xdr:cNvSpPr txBox="1"/>
      </xdr:nvSpPr>
      <xdr:spPr>
        <a:xfrm>
          <a:off x="4622800" y="305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66995</xdr:rowOff>
    </xdr:from>
    <xdr:to>
      <xdr:col>22</xdr:col>
      <xdr:colOff>165100</xdr:colOff>
      <xdr:row>17</xdr:row>
      <xdr:rowOff>168595</xdr:rowOff>
    </xdr:to>
    <xdr:sp macro="" textlink="">
      <xdr:nvSpPr>
        <xdr:cNvPr id="71" name="楕円 70"/>
        <xdr:cNvSpPr/>
      </xdr:nvSpPr>
      <xdr:spPr bwMode="auto">
        <a:xfrm>
          <a:off x="4254500" y="302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153372</xdr:rowOff>
    </xdr:from>
    <xdr:ext cx="762000" cy="259045"/>
    <xdr:sp macro="" textlink="">
      <xdr:nvSpPr>
        <xdr:cNvPr id="72" name="テキスト ボックス 71"/>
        <xdr:cNvSpPr txBox="1"/>
      </xdr:nvSpPr>
      <xdr:spPr>
        <a:xfrm>
          <a:off x="3924300" y="311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120533</xdr:rowOff>
    </xdr:from>
    <xdr:to>
      <xdr:col>19</xdr:col>
      <xdr:colOff>38100</xdr:colOff>
      <xdr:row>18</xdr:row>
      <xdr:rowOff>50683</xdr:rowOff>
    </xdr:to>
    <xdr:sp macro="" textlink="">
      <xdr:nvSpPr>
        <xdr:cNvPr id="73" name="楕円 72"/>
        <xdr:cNvSpPr/>
      </xdr:nvSpPr>
      <xdr:spPr bwMode="auto">
        <a:xfrm>
          <a:off x="3556000" y="308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35460</xdr:rowOff>
    </xdr:from>
    <xdr:ext cx="762000" cy="259045"/>
    <xdr:sp macro="" textlink="">
      <xdr:nvSpPr>
        <xdr:cNvPr id="74" name="テキスト ボックス 73"/>
        <xdr:cNvSpPr txBox="1"/>
      </xdr:nvSpPr>
      <xdr:spPr>
        <a:xfrm>
          <a:off x="3225800" y="31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127803</xdr:rowOff>
    </xdr:from>
    <xdr:to>
      <xdr:col>15</xdr:col>
      <xdr:colOff>101600</xdr:colOff>
      <xdr:row>18</xdr:row>
      <xdr:rowOff>57953</xdr:rowOff>
    </xdr:to>
    <xdr:sp macro="" textlink="">
      <xdr:nvSpPr>
        <xdr:cNvPr id="75" name="楕円 74"/>
        <xdr:cNvSpPr/>
      </xdr:nvSpPr>
      <xdr:spPr bwMode="auto">
        <a:xfrm>
          <a:off x="2857500" y="309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42730</xdr:rowOff>
    </xdr:from>
    <xdr:ext cx="762000" cy="259045"/>
    <xdr:sp macro="" textlink="">
      <xdr:nvSpPr>
        <xdr:cNvPr id="76" name="テキスト ボックス 75"/>
        <xdr:cNvSpPr txBox="1"/>
      </xdr:nvSpPr>
      <xdr:spPr>
        <a:xfrm>
          <a:off x="2527300" y="31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257187</xdr:rowOff>
    </xdr:from>
    <xdr:to>
      <xdr:col>29</xdr:col>
      <xdr:colOff>127000</xdr:colOff>
      <xdr:row>35</xdr:row>
      <xdr:rowOff>21044</xdr:rowOff>
    </xdr:to>
    <xdr:cxnSp macro="">
      <xdr:nvCxnSpPr>
        <xdr:cNvPr id="109" name="直線コネクタ 108"/>
        <xdr:cNvCxnSpPr/>
      </xdr:nvCxnSpPr>
      <xdr:spPr bwMode="auto">
        <a:xfrm flipV="1">
          <a:off x="5003800" y="6524637"/>
          <a:ext cx="647700" cy="106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317043</xdr:rowOff>
    </xdr:from>
    <xdr:to>
      <xdr:col>26</xdr:col>
      <xdr:colOff>50800</xdr:colOff>
      <xdr:row>35</xdr:row>
      <xdr:rowOff>21044</xdr:rowOff>
    </xdr:to>
    <xdr:cxnSp macro="">
      <xdr:nvCxnSpPr>
        <xdr:cNvPr id="112" name="直線コネクタ 111"/>
        <xdr:cNvCxnSpPr/>
      </xdr:nvCxnSpPr>
      <xdr:spPr bwMode="auto">
        <a:xfrm>
          <a:off x="4305300" y="6584493"/>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260274</xdr:rowOff>
    </xdr:from>
    <xdr:to>
      <xdr:col>22</xdr:col>
      <xdr:colOff>114300</xdr:colOff>
      <xdr:row>34</xdr:row>
      <xdr:rowOff>317043</xdr:rowOff>
    </xdr:to>
    <xdr:cxnSp macro="">
      <xdr:nvCxnSpPr>
        <xdr:cNvPr id="115" name="直線コネクタ 114"/>
        <xdr:cNvCxnSpPr/>
      </xdr:nvCxnSpPr>
      <xdr:spPr bwMode="auto">
        <a:xfrm>
          <a:off x="3606800" y="6527724"/>
          <a:ext cx="698500" cy="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204953</xdr:rowOff>
    </xdr:from>
    <xdr:to>
      <xdr:col>18</xdr:col>
      <xdr:colOff>177800</xdr:colOff>
      <xdr:row>34</xdr:row>
      <xdr:rowOff>260274</xdr:rowOff>
    </xdr:to>
    <xdr:cxnSp macro="">
      <xdr:nvCxnSpPr>
        <xdr:cNvPr id="118" name="直線コネクタ 117"/>
        <xdr:cNvCxnSpPr/>
      </xdr:nvCxnSpPr>
      <xdr:spPr bwMode="auto">
        <a:xfrm>
          <a:off x="2908300" y="6472403"/>
          <a:ext cx="6985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206388</xdr:rowOff>
    </xdr:from>
    <xdr:to>
      <xdr:col>29</xdr:col>
      <xdr:colOff>177800</xdr:colOff>
      <xdr:row>34</xdr:row>
      <xdr:rowOff>307987</xdr:rowOff>
    </xdr:to>
    <xdr:sp macro="" textlink="">
      <xdr:nvSpPr>
        <xdr:cNvPr id="128" name="楕円 127"/>
        <xdr:cNvSpPr/>
      </xdr:nvSpPr>
      <xdr:spPr bwMode="auto">
        <a:xfrm>
          <a:off x="5600700" y="647383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51465</xdr:rowOff>
    </xdr:from>
    <xdr:ext cx="762000" cy="259045"/>
    <xdr:sp macro="" textlink="">
      <xdr:nvSpPr>
        <xdr:cNvPr id="129" name="人口1人当たり決算額の推移該当値テキスト445"/>
        <xdr:cNvSpPr txBox="1"/>
      </xdr:nvSpPr>
      <xdr:spPr>
        <a:xfrm>
          <a:off x="5740400" y="631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313144</xdr:rowOff>
    </xdr:from>
    <xdr:to>
      <xdr:col>26</xdr:col>
      <xdr:colOff>101600</xdr:colOff>
      <xdr:row>35</xdr:row>
      <xdr:rowOff>71844</xdr:rowOff>
    </xdr:to>
    <xdr:sp macro="" textlink="">
      <xdr:nvSpPr>
        <xdr:cNvPr id="130" name="楕円 129"/>
        <xdr:cNvSpPr/>
      </xdr:nvSpPr>
      <xdr:spPr bwMode="auto">
        <a:xfrm>
          <a:off x="4953000" y="658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82021</xdr:rowOff>
    </xdr:from>
    <xdr:ext cx="736600" cy="259045"/>
    <xdr:sp macro="" textlink="">
      <xdr:nvSpPr>
        <xdr:cNvPr id="131" name="テキスト ボックス 130"/>
        <xdr:cNvSpPr txBox="1"/>
      </xdr:nvSpPr>
      <xdr:spPr>
        <a:xfrm>
          <a:off x="4622800" y="634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266243</xdr:rowOff>
    </xdr:from>
    <xdr:to>
      <xdr:col>22</xdr:col>
      <xdr:colOff>165100</xdr:colOff>
      <xdr:row>35</xdr:row>
      <xdr:rowOff>24943</xdr:rowOff>
    </xdr:to>
    <xdr:sp macro="" textlink="">
      <xdr:nvSpPr>
        <xdr:cNvPr id="132" name="楕円 131"/>
        <xdr:cNvSpPr/>
      </xdr:nvSpPr>
      <xdr:spPr bwMode="auto">
        <a:xfrm>
          <a:off x="4254500" y="65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35120</xdr:rowOff>
    </xdr:from>
    <xdr:ext cx="762000" cy="259045"/>
    <xdr:sp macro="" textlink="">
      <xdr:nvSpPr>
        <xdr:cNvPr id="133" name="テキスト ボックス 132"/>
        <xdr:cNvSpPr txBox="1"/>
      </xdr:nvSpPr>
      <xdr:spPr>
        <a:xfrm>
          <a:off x="3924300" y="63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209474</xdr:rowOff>
    </xdr:from>
    <xdr:to>
      <xdr:col>19</xdr:col>
      <xdr:colOff>38100</xdr:colOff>
      <xdr:row>34</xdr:row>
      <xdr:rowOff>311074</xdr:rowOff>
    </xdr:to>
    <xdr:sp macro="" textlink="">
      <xdr:nvSpPr>
        <xdr:cNvPr id="134" name="楕円 133"/>
        <xdr:cNvSpPr/>
      </xdr:nvSpPr>
      <xdr:spPr bwMode="auto">
        <a:xfrm>
          <a:off x="3556000" y="647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321251</xdr:rowOff>
    </xdr:from>
    <xdr:ext cx="762000" cy="259045"/>
    <xdr:sp macro="" textlink="">
      <xdr:nvSpPr>
        <xdr:cNvPr id="135" name="テキスト ボックス 134"/>
        <xdr:cNvSpPr txBox="1"/>
      </xdr:nvSpPr>
      <xdr:spPr>
        <a:xfrm>
          <a:off x="3225800" y="624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154153</xdr:rowOff>
    </xdr:from>
    <xdr:to>
      <xdr:col>15</xdr:col>
      <xdr:colOff>101600</xdr:colOff>
      <xdr:row>34</xdr:row>
      <xdr:rowOff>255753</xdr:rowOff>
    </xdr:to>
    <xdr:sp macro="" textlink="">
      <xdr:nvSpPr>
        <xdr:cNvPr id="136" name="楕円 135"/>
        <xdr:cNvSpPr/>
      </xdr:nvSpPr>
      <xdr:spPr bwMode="auto">
        <a:xfrm>
          <a:off x="2857500" y="642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265930</xdr:rowOff>
    </xdr:from>
    <xdr:ext cx="762000" cy="259045"/>
    <xdr:sp macro="" textlink="">
      <xdr:nvSpPr>
        <xdr:cNvPr id="137" name="テキスト ボックス 136"/>
        <xdr:cNvSpPr txBox="1"/>
      </xdr:nvSpPr>
      <xdr:spPr>
        <a:xfrm>
          <a:off x="2527300" y="61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54008</xdr:rowOff>
    </xdr:from>
    <xdr:to>
      <xdr:col>24</xdr:col>
      <xdr:colOff>63500</xdr:colOff>
      <xdr:row>35</xdr:row>
      <xdr:rowOff>70957</xdr:rowOff>
    </xdr:to>
    <xdr:cxnSp macro="">
      <xdr:nvCxnSpPr>
        <xdr:cNvPr id="63" name="直線コネクタ 62"/>
        <xdr:cNvCxnSpPr/>
      </xdr:nvCxnSpPr>
      <xdr:spPr>
        <a:xfrm flipV="1">
          <a:off x="3797300" y="6054758"/>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70957</xdr:rowOff>
    </xdr:from>
    <xdr:to>
      <xdr:col>19</xdr:col>
      <xdr:colOff>177800</xdr:colOff>
      <xdr:row>36</xdr:row>
      <xdr:rowOff>58122</xdr:rowOff>
    </xdr:to>
    <xdr:cxnSp macro="">
      <xdr:nvCxnSpPr>
        <xdr:cNvPr id="66" name="直線コネクタ 65"/>
        <xdr:cNvCxnSpPr/>
      </xdr:nvCxnSpPr>
      <xdr:spPr>
        <a:xfrm flipV="1">
          <a:off x="2908300" y="6071707"/>
          <a:ext cx="889000" cy="1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58122</xdr:rowOff>
    </xdr:from>
    <xdr:to>
      <xdr:col>15</xdr:col>
      <xdr:colOff>50800</xdr:colOff>
      <xdr:row>36</xdr:row>
      <xdr:rowOff>106586</xdr:rowOff>
    </xdr:to>
    <xdr:cxnSp macro="">
      <xdr:nvCxnSpPr>
        <xdr:cNvPr id="69" name="直線コネクタ 68"/>
        <xdr:cNvCxnSpPr/>
      </xdr:nvCxnSpPr>
      <xdr:spPr>
        <a:xfrm flipV="1">
          <a:off x="2019300" y="623032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70336</xdr:rowOff>
    </xdr:from>
    <xdr:to>
      <xdr:col>10</xdr:col>
      <xdr:colOff>114300</xdr:colOff>
      <xdr:row>36</xdr:row>
      <xdr:rowOff>106586</xdr:rowOff>
    </xdr:to>
    <xdr:cxnSp macro="">
      <xdr:nvCxnSpPr>
        <xdr:cNvPr id="72" name="直線コネクタ 71"/>
        <xdr:cNvCxnSpPr/>
      </xdr:nvCxnSpPr>
      <xdr:spPr>
        <a:xfrm>
          <a:off x="1130300" y="6242536"/>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3208</xdr:rowOff>
    </xdr:from>
    <xdr:to>
      <xdr:col>24</xdr:col>
      <xdr:colOff>114300</xdr:colOff>
      <xdr:row>35</xdr:row>
      <xdr:rowOff>104808</xdr:rowOff>
    </xdr:to>
    <xdr:sp macro="" textlink="">
      <xdr:nvSpPr>
        <xdr:cNvPr id="82" name="楕円 81"/>
        <xdr:cNvSpPr/>
      </xdr:nvSpPr>
      <xdr:spPr>
        <a:xfrm>
          <a:off x="4584700" y="600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153085</xdr:rowOff>
    </xdr:from>
    <xdr:ext cx="534377" cy="259045"/>
    <xdr:sp macro="" textlink="">
      <xdr:nvSpPr>
        <xdr:cNvPr id="83" name="人件費該当値テキスト"/>
        <xdr:cNvSpPr txBox="1"/>
      </xdr:nvSpPr>
      <xdr:spPr>
        <a:xfrm>
          <a:off x="4686300" y="59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20157</xdr:rowOff>
    </xdr:from>
    <xdr:to>
      <xdr:col>20</xdr:col>
      <xdr:colOff>38100</xdr:colOff>
      <xdr:row>35</xdr:row>
      <xdr:rowOff>121757</xdr:rowOff>
    </xdr:to>
    <xdr:sp macro="" textlink="">
      <xdr:nvSpPr>
        <xdr:cNvPr id="84" name="楕円 83"/>
        <xdr:cNvSpPr/>
      </xdr:nvSpPr>
      <xdr:spPr>
        <a:xfrm>
          <a:off x="3746500" y="6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112884</xdr:rowOff>
    </xdr:from>
    <xdr:ext cx="534377" cy="259045"/>
    <xdr:sp macro="" textlink="">
      <xdr:nvSpPr>
        <xdr:cNvPr id="85" name="テキスト ボックス 84"/>
        <xdr:cNvSpPr txBox="1"/>
      </xdr:nvSpPr>
      <xdr:spPr>
        <a:xfrm>
          <a:off x="3530111" y="61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7322</xdr:rowOff>
    </xdr:from>
    <xdr:to>
      <xdr:col>15</xdr:col>
      <xdr:colOff>101600</xdr:colOff>
      <xdr:row>36</xdr:row>
      <xdr:rowOff>108922</xdr:rowOff>
    </xdr:to>
    <xdr:sp macro="" textlink="">
      <xdr:nvSpPr>
        <xdr:cNvPr id="86" name="楕円 85"/>
        <xdr:cNvSpPr/>
      </xdr:nvSpPr>
      <xdr:spPr>
        <a:xfrm>
          <a:off x="2857500" y="61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100049</xdr:rowOff>
    </xdr:from>
    <xdr:ext cx="534377" cy="259045"/>
    <xdr:sp macro="" textlink="">
      <xdr:nvSpPr>
        <xdr:cNvPr id="87" name="テキスト ボックス 86"/>
        <xdr:cNvSpPr txBox="1"/>
      </xdr:nvSpPr>
      <xdr:spPr>
        <a:xfrm>
          <a:off x="2641111" y="62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55786</xdr:rowOff>
    </xdr:from>
    <xdr:to>
      <xdr:col>10</xdr:col>
      <xdr:colOff>165100</xdr:colOff>
      <xdr:row>36</xdr:row>
      <xdr:rowOff>157386</xdr:rowOff>
    </xdr:to>
    <xdr:sp macro="" textlink="">
      <xdr:nvSpPr>
        <xdr:cNvPr id="88" name="楕円 87"/>
        <xdr:cNvSpPr/>
      </xdr:nvSpPr>
      <xdr:spPr>
        <a:xfrm>
          <a:off x="1968500" y="6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148513</xdr:rowOff>
    </xdr:from>
    <xdr:ext cx="534377" cy="259045"/>
    <xdr:sp macro="" textlink="">
      <xdr:nvSpPr>
        <xdr:cNvPr id="89" name="テキスト ボックス 88"/>
        <xdr:cNvSpPr txBox="1"/>
      </xdr:nvSpPr>
      <xdr:spPr>
        <a:xfrm>
          <a:off x="1752111" y="63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19536</xdr:rowOff>
    </xdr:from>
    <xdr:to>
      <xdr:col>6</xdr:col>
      <xdr:colOff>38100</xdr:colOff>
      <xdr:row>36</xdr:row>
      <xdr:rowOff>121136</xdr:rowOff>
    </xdr:to>
    <xdr:sp macro="" textlink="">
      <xdr:nvSpPr>
        <xdr:cNvPr id="90" name="楕円 89"/>
        <xdr:cNvSpPr/>
      </xdr:nvSpPr>
      <xdr:spPr>
        <a:xfrm>
          <a:off x="1079500" y="61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112263</xdr:rowOff>
    </xdr:from>
    <xdr:ext cx="534377" cy="259045"/>
    <xdr:sp macro="" textlink="">
      <xdr:nvSpPr>
        <xdr:cNvPr id="91" name="テキスト ボックス 90"/>
        <xdr:cNvSpPr txBox="1"/>
      </xdr:nvSpPr>
      <xdr:spPr>
        <a:xfrm>
          <a:off x="863111" y="62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107238</xdr:rowOff>
    </xdr:from>
    <xdr:to>
      <xdr:col>24</xdr:col>
      <xdr:colOff>63500</xdr:colOff>
      <xdr:row>57</xdr:row>
      <xdr:rowOff>83007</xdr:rowOff>
    </xdr:to>
    <xdr:cxnSp macro="">
      <xdr:nvCxnSpPr>
        <xdr:cNvPr id="123" name="直線コネクタ 122"/>
        <xdr:cNvCxnSpPr/>
      </xdr:nvCxnSpPr>
      <xdr:spPr>
        <a:xfrm flipV="1">
          <a:off x="3797300" y="9708438"/>
          <a:ext cx="8382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83007</xdr:rowOff>
    </xdr:from>
    <xdr:to>
      <xdr:col>19</xdr:col>
      <xdr:colOff>177800</xdr:colOff>
      <xdr:row>57</xdr:row>
      <xdr:rowOff>109720</xdr:rowOff>
    </xdr:to>
    <xdr:cxnSp macro="">
      <xdr:nvCxnSpPr>
        <xdr:cNvPr id="126" name="直線コネクタ 125"/>
        <xdr:cNvCxnSpPr/>
      </xdr:nvCxnSpPr>
      <xdr:spPr>
        <a:xfrm flipV="1">
          <a:off x="2908300" y="9855657"/>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109720</xdr:rowOff>
    </xdr:from>
    <xdr:to>
      <xdr:col>15</xdr:col>
      <xdr:colOff>50800</xdr:colOff>
      <xdr:row>57</xdr:row>
      <xdr:rowOff>163278</xdr:rowOff>
    </xdr:to>
    <xdr:cxnSp macro="">
      <xdr:nvCxnSpPr>
        <xdr:cNvPr id="129" name="直線コネクタ 128"/>
        <xdr:cNvCxnSpPr/>
      </xdr:nvCxnSpPr>
      <xdr:spPr>
        <a:xfrm flipV="1">
          <a:off x="2019300" y="988237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163278</xdr:rowOff>
    </xdr:from>
    <xdr:to>
      <xdr:col>10</xdr:col>
      <xdr:colOff>114300</xdr:colOff>
      <xdr:row>58</xdr:row>
      <xdr:rowOff>21612</xdr:rowOff>
    </xdr:to>
    <xdr:cxnSp macro="">
      <xdr:nvCxnSpPr>
        <xdr:cNvPr id="132" name="直線コネクタ 131"/>
        <xdr:cNvCxnSpPr/>
      </xdr:nvCxnSpPr>
      <xdr:spPr>
        <a:xfrm flipV="1">
          <a:off x="1130300" y="9935928"/>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56438</xdr:rowOff>
    </xdr:from>
    <xdr:to>
      <xdr:col>24</xdr:col>
      <xdr:colOff>114300</xdr:colOff>
      <xdr:row>56</xdr:row>
      <xdr:rowOff>158038</xdr:rowOff>
    </xdr:to>
    <xdr:sp macro="" textlink="">
      <xdr:nvSpPr>
        <xdr:cNvPr id="142" name="楕円 141"/>
        <xdr:cNvSpPr/>
      </xdr:nvSpPr>
      <xdr:spPr>
        <a:xfrm>
          <a:off x="45847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34865</xdr:rowOff>
    </xdr:from>
    <xdr:ext cx="534377" cy="259045"/>
    <xdr:sp macro="" textlink="">
      <xdr:nvSpPr>
        <xdr:cNvPr id="143" name="物件費該当値テキスト"/>
        <xdr:cNvSpPr txBox="1"/>
      </xdr:nvSpPr>
      <xdr:spPr>
        <a:xfrm>
          <a:off x="4686300" y="96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32207</xdr:rowOff>
    </xdr:from>
    <xdr:to>
      <xdr:col>20</xdr:col>
      <xdr:colOff>38100</xdr:colOff>
      <xdr:row>57</xdr:row>
      <xdr:rowOff>133807</xdr:rowOff>
    </xdr:to>
    <xdr:sp macro="" textlink="">
      <xdr:nvSpPr>
        <xdr:cNvPr id="144" name="楕円 143"/>
        <xdr:cNvSpPr/>
      </xdr:nvSpPr>
      <xdr:spPr>
        <a:xfrm>
          <a:off x="3746500" y="98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124934</xdr:rowOff>
    </xdr:from>
    <xdr:ext cx="534377" cy="259045"/>
    <xdr:sp macro="" textlink="">
      <xdr:nvSpPr>
        <xdr:cNvPr id="145" name="テキスト ボックス 144"/>
        <xdr:cNvSpPr txBox="1"/>
      </xdr:nvSpPr>
      <xdr:spPr>
        <a:xfrm>
          <a:off x="3530111" y="98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58920</xdr:rowOff>
    </xdr:from>
    <xdr:to>
      <xdr:col>15</xdr:col>
      <xdr:colOff>101600</xdr:colOff>
      <xdr:row>57</xdr:row>
      <xdr:rowOff>160520</xdr:rowOff>
    </xdr:to>
    <xdr:sp macro="" textlink="">
      <xdr:nvSpPr>
        <xdr:cNvPr id="146" name="楕円 145"/>
        <xdr:cNvSpPr/>
      </xdr:nvSpPr>
      <xdr:spPr>
        <a:xfrm>
          <a:off x="2857500" y="9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151647</xdr:rowOff>
    </xdr:from>
    <xdr:ext cx="534377" cy="259045"/>
    <xdr:sp macro="" textlink="">
      <xdr:nvSpPr>
        <xdr:cNvPr id="147" name="テキスト ボックス 146"/>
        <xdr:cNvSpPr txBox="1"/>
      </xdr:nvSpPr>
      <xdr:spPr>
        <a:xfrm>
          <a:off x="2641111" y="992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112478</xdr:rowOff>
    </xdr:from>
    <xdr:to>
      <xdr:col>10</xdr:col>
      <xdr:colOff>165100</xdr:colOff>
      <xdr:row>58</xdr:row>
      <xdr:rowOff>42628</xdr:rowOff>
    </xdr:to>
    <xdr:sp macro="" textlink="">
      <xdr:nvSpPr>
        <xdr:cNvPr id="148" name="楕円 147"/>
        <xdr:cNvSpPr/>
      </xdr:nvSpPr>
      <xdr:spPr>
        <a:xfrm>
          <a:off x="1968500" y="9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33755</xdr:rowOff>
    </xdr:from>
    <xdr:ext cx="534377" cy="259045"/>
    <xdr:sp macro="" textlink="">
      <xdr:nvSpPr>
        <xdr:cNvPr id="149" name="テキスト ボックス 148"/>
        <xdr:cNvSpPr txBox="1"/>
      </xdr:nvSpPr>
      <xdr:spPr>
        <a:xfrm>
          <a:off x="1752111" y="99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142262</xdr:rowOff>
    </xdr:from>
    <xdr:to>
      <xdr:col>6</xdr:col>
      <xdr:colOff>38100</xdr:colOff>
      <xdr:row>58</xdr:row>
      <xdr:rowOff>72412</xdr:rowOff>
    </xdr:to>
    <xdr:sp macro="" textlink="">
      <xdr:nvSpPr>
        <xdr:cNvPr id="150" name="楕円 149"/>
        <xdr:cNvSpPr/>
      </xdr:nvSpPr>
      <xdr:spPr>
        <a:xfrm>
          <a:off x="1079500" y="991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88939</xdr:rowOff>
    </xdr:from>
    <xdr:ext cx="534377" cy="259045"/>
    <xdr:sp macro="" textlink="">
      <xdr:nvSpPr>
        <xdr:cNvPr id="151" name="テキスト ボックス 150"/>
        <xdr:cNvSpPr txBox="1"/>
      </xdr:nvSpPr>
      <xdr:spPr>
        <a:xfrm>
          <a:off x="863111" y="9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60010</xdr:rowOff>
    </xdr:from>
    <xdr:to>
      <xdr:col>24</xdr:col>
      <xdr:colOff>63500</xdr:colOff>
      <xdr:row>76</xdr:row>
      <xdr:rowOff>113731</xdr:rowOff>
    </xdr:to>
    <xdr:cxnSp macro="">
      <xdr:nvCxnSpPr>
        <xdr:cNvPr id="178" name="直線コネクタ 177"/>
        <xdr:cNvCxnSpPr/>
      </xdr:nvCxnSpPr>
      <xdr:spPr>
        <a:xfrm>
          <a:off x="3797300" y="13090210"/>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60010</xdr:rowOff>
    </xdr:from>
    <xdr:to>
      <xdr:col>19</xdr:col>
      <xdr:colOff>177800</xdr:colOff>
      <xdr:row>77</xdr:row>
      <xdr:rowOff>78893</xdr:rowOff>
    </xdr:to>
    <xdr:cxnSp macro="">
      <xdr:nvCxnSpPr>
        <xdr:cNvPr id="181" name="直線コネクタ 180"/>
        <xdr:cNvCxnSpPr/>
      </xdr:nvCxnSpPr>
      <xdr:spPr>
        <a:xfrm flipV="1">
          <a:off x="2908300" y="13090210"/>
          <a:ext cx="889000" cy="19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51460</xdr:rowOff>
    </xdr:from>
    <xdr:to>
      <xdr:col>15</xdr:col>
      <xdr:colOff>50800</xdr:colOff>
      <xdr:row>77</xdr:row>
      <xdr:rowOff>78893</xdr:rowOff>
    </xdr:to>
    <xdr:cxnSp macro="">
      <xdr:nvCxnSpPr>
        <xdr:cNvPr id="184" name="直線コネクタ 183"/>
        <xdr:cNvCxnSpPr/>
      </xdr:nvCxnSpPr>
      <xdr:spPr>
        <a:xfrm>
          <a:off x="2019300" y="1325311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89545</xdr:rowOff>
    </xdr:from>
    <xdr:to>
      <xdr:col>10</xdr:col>
      <xdr:colOff>114300</xdr:colOff>
      <xdr:row>77</xdr:row>
      <xdr:rowOff>51460</xdr:rowOff>
    </xdr:to>
    <xdr:cxnSp macro="">
      <xdr:nvCxnSpPr>
        <xdr:cNvPr id="187" name="直線コネクタ 186"/>
        <xdr:cNvCxnSpPr/>
      </xdr:nvCxnSpPr>
      <xdr:spPr>
        <a:xfrm>
          <a:off x="1130300" y="13119745"/>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62931</xdr:rowOff>
    </xdr:from>
    <xdr:to>
      <xdr:col>24</xdr:col>
      <xdr:colOff>114300</xdr:colOff>
      <xdr:row>76</xdr:row>
      <xdr:rowOff>164531</xdr:rowOff>
    </xdr:to>
    <xdr:sp macro="" textlink="">
      <xdr:nvSpPr>
        <xdr:cNvPr id="197" name="楕円 196"/>
        <xdr:cNvSpPr/>
      </xdr:nvSpPr>
      <xdr:spPr>
        <a:xfrm>
          <a:off x="4584700" y="130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85808</xdr:rowOff>
    </xdr:from>
    <xdr:ext cx="469744" cy="259045"/>
    <xdr:sp macro="" textlink="">
      <xdr:nvSpPr>
        <xdr:cNvPr id="198" name="維持補修費該当値テキスト"/>
        <xdr:cNvSpPr txBox="1"/>
      </xdr:nvSpPr>
      <xdr:spPr>
        <a:xfrm>
          <a:off x="4686300" y="1294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9210</xdr:rowOff>
    </xdr:from>
    <xdr:to>
      <xdr:col>20</xdr:col>
      <xdr:colOff>38100</xdr:colOff>
      <xdr:row>76</xdr:row>
      <xdr:rowOff>110810</xdr:rowOff>
    </xdr:to>
    <xdr:sp macro="" textlink="">
      <xdr:nvSpPr>
        <xdr:cNvPr id="199" name="楕円 198"/>
        <xdr:cNvSpPr/>
      </xdr:nvSpPr>
      <xdr:spPr>
        <a:xfrm>
          <a:off x="3746500" y="130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127337</xdr:rowOff>
    </xdr:from>
    <xdr:ext cx="469744" cy="259045"/>
    <xdr:sp macro="" textlink="">
      <xdr:nvSpPr>
        <xdr:cNvPr id="200" name="テキスト ボックス 199"/>
        <xdr:cNvSpPr txBox="1"/>
      </xdr:nvSpPr>
      <xdr:spPr>
        <a:xfrm>
          <a:off x="3562428" y="128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28093</xdr:rowOff>
    </xdr:from>
    <xdr:to>
      <xdr:col>15</xdr:col>
      <xdr:colOff>101600</xdr:colOff>
      <xdr:row>77</xdr:row>
      <xdr:rowOff>129693</xdr:rowOff>
    </xdr:to>
    <xdr:sp macro="" textlink="">
      <xdr:nvSpPr>
        <xdr:cNvPr id="201" name="楕円 200"/>
        <xdr:cNvSpPr/>
      </xdr:nvSpPr>
      <xdr:spPr>
        <a:xfrm>
          <a:off x="2857500" y="132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146220</xdr:rowOff>
    </xdr:from>
    <xdr:ext cx="469744" cy="259045"/>
    <xdr:sp macro="" textlink="">
      <xdr:nvSpPr>
        <xdr:cNvPr id="202" name="テキスト ボックス 201"/>
        <xdr:cNvSpPr txBox="1"/>
      </xdr:nvSpPr>
      <xdr:spPr>
        <a:xfrm>
          <a:off x="2673428" y="1300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660</xdr:rowOff>
    </xdr:from>
    <xdr:to>
      <xdr:col>10</xdr:col>
      <xdr:colOff>165100</xdr:colOff>
      <xdr:row>77</xdr:row>
      <xdr:rowOff>102260</xdr:rowOff>
    </xdr:to>
    <xdr:sp macro="" textlink="">
      <xdr:nvSpPr>
        <xdr:cNvPr id="203" name="楕円 202"/>
        <xdr:cNvSpPr/>
      </xdr:nvSpPr>
      <xdr:spPr>
        <a:xfrm>
          <a:off x="1968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118787</xdr:rowOff>
    </xdr:from>
    <xdr:ext cx="469744" cy="259045"/>
    <xdr:sp macro="" textlink="">
      <xdr:nvSpPr>
        <xdr:cNvPr id="204" name="テキスト ボックス 203"/>
        <xdr:cNvSpPr txBox="1"/>
      </xdr:nvSpPr>
      <xdr:spPr>
        <a:xfrm>
          <a:off x="1784428" y="1297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38745</xdr:rowOff>
    </xdr:from>
    <xdr:to>
      <xdr:col>6</xdr:col>
      <xdr:colOff>38100</xdr:colOff>
      <xdr:row>76</xdr:row>
      <xdr:rowOff>140345</xdr:rowOff>
    </xdr:to>
    <xdr:sp macro="" textlink="">
      <xdr:nvSpPr>
        <xdr:cNvPr id="205" name="楕円 204"/>
        <xdr:cNvSpPr/>
      </xdr:nvSpPr>
      <xdr:spPr>
        <a:xfrm>
          <a:off x="1079500" y="130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156872</xdr:rowOff>
    </xdr:from>
    <xdr:ext cx="469744" cy="259045"/>
    <xdr:sp macro="" textlink="">
      <xdr:nvSpPr>
        <xdr:cNvPr id="206" name="テキスト ボックス 205"/>
        <xdr:cNvSpPr txBox="1"/>
      </xdr:nvSpPr>
      <xdr:spPr>
        <a:xfrm>
          <a:off x="895428" y="128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44266</xdr:rowOff>
    </xdr:from>
    <xdr:to>
      <xdr:col>24</xdr:col>
      <xdr:colOff>63500</xdr:colOff>
      <xdr:row>97</xdr:row>
      <xdr:rowOff>142052</xdr:rowOff>
    </xdr:to>
    <xdr:cxnSp macro="">
      <xdr:nvCxnSpPr>
        <xdr:cNvPr id="238" name="直線コネクタ 237"/>
        <xdr:cNvCxnSpPr/>
      </xdr:nvCxnSpPr>
      <xdr:spPr>
        <a:xfrm flipV="1">
          <a:off x="3797300" y="16503466"/>
          <a:ext cx="838200" cy="26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142052</xdr:rowOff>
    </xdr:from>
    <xdr:to>
      <xdr:col>19</xdr:col>
      <xdr:colOff>177800</xdr:colOff>
      <xdr:row>98</xdr:row>
      <xdr:rowOff>28088</xdr:rowOff>
    </xdr:to>
    <xdr:cxnSp macro="">
      <xdr:nvCxnSpPr>
        <xdr:cNvPr id="241" name="直線コネクタ 240"/>
        <xdr:cNvCxnSpPr/>
      </xdr:nvCxnSpPr>
      <xdr:spPr>
        <a:xfrm flipV="1">
          <a:off x="2908300" y="16772702"/>
          <a:ext cx="889000" cy="5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28088</xdr:rowOff>
    </xdr:from>
    <xdr:to>
      <xdr:col>15</xdr:col>
      <xdr:colOff>50800</xdr:colOff>
      <xdr:row>98</xdr:row>
      <xdr:rowOff>70053</xdr:rowOff>
    </xdr:to>
    <xdr:cxnSp macro="">
      <xdr:nvCxnSpPr>
        <xdr:cNvPr id="244" name="直線コネクタ 243"/>
        <xdr:cNvCxnSpPr/>
      </xdr:nvCxnSpPr>
      <xdr:spPr>
        <a:xfrm flipV="1">
          <a:off x="2019300" y="16830188"/>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70053</xdr:rowOff>
    </xdr:from>
    <xdr:to>
      <xdr:col>10</xdr:col>
      <xdr:colOff>114300</xdr:colOff>
      <xdr:row>98</xdr:row>
      <xdr:rowOff>86675</xdr:rowOff>
    </xdr:to>
    <xdr:cxnSp macro="">
      <xdr:nvCxnSpPr>
        <xdr:cNvPr id="247" name="直線コネクタ 246"/>
        <xdr:cNvCxnSpPr/>
      </xdr:nvCxnSpPr>
      <xdr:spPr>
        <a:xfrm flipV="1">
          <a:off x="1130300" y="16872153"/>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164916</xdr:rowOff>
    </xdr:from>
    <xdr:to>
      <xdr:col>24</xdr:col>
      <xdr:colOff>114300</xdr:colOff>
      <xdr:row>96</xdr:row>
      <xdr:rowOff>95066</xdr:rowOff>
    </xdr:to>
    <xdr:sp macro="" textlink="">
      <xdr:nvSpPr>
        <xdr:cNvPr id="257" name="楕円 256"/>
        <xdr:cNvSpPr/>
      </xdr:nvSpPr>
      <xdr:spPr>
        <a:xfrm>
          <a:off x="4584700" y="16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143343</xdr:rowOff>
    </xdr:from>
    <xdr:ext cx="599010" cy="259045"/>
    <xdr:sp macro="" textlink="">
      <xdr:nvSpPr>
        <xdr:cNvPr id="258" name="扶助費該当値テキスト"/>
        <xdr:cNvSpPr txBox="1"/>
      </xdr:nvSpPr>
      <xdr:spPr>
        <a:xfrm>
          <a:off x="4686300" y="1643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91252</xdr:rowOff>
    </xdr:from>
    <xdr:to>
      <xdr:col>20</xdr:col>
      <xdr:colOff>38100</xdr:colOff>
      <xdr:row>98</xdr:row>
      <xdr:rowOff>21402</xdr:rowOff>
    </xdr:to>
    <xdr:sp macro="" textlink="">
      <xdr:nvSpPr>
        <xdr:cNvPr id="259" name="楕円 258"/>
        <xdr:cNvSpPr/>
      </xdr:nvSpPr>
      <xdr:spPr>
        <a:xfrm>
          <a:off x="3746500" y="167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12529</xdr:rowOff>
    </xdr:from>
    <xdr:ext cx="534377" cy="259045"/>
    <xdr:sp macro="" textlink="">
      <xdr:nvSpPr>
        <xdr:cNvPr id="260" name="テキスト ボックス 259"/>
        <xdr:cNvSpPr txBox="1"/>
      </xdr:nvSpPr>
      <xdr:spPr>
        <a:xfrm>
          <a:off x="3530111" y="1681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148738</xdr:rowOff>
    </xdr:from>
    <xdr:to>
      <xdr:col>15</xdr:col>
      <xdr:colOff>101600</xdr:colOff>
      <xdr:row>98</xdr:row>
      <xdr:rowOff>78888</xdr:rowOff>
    </xdr:to>
    <xdr:sp macro="" textlink="">
      <xdr:nvSpPr>
        <xdr:cNvPr id="261" name="楕円 260"/>
        <xdr:cNvSpPr/>
      </xdr:nvSpPr>
      <xdr:spPr>
        <a:xfrm>
          <a:off x="2857500" y="167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70015</xdr:rowOff>
    </xdr:from>
    <xdr:ext cx="534377" cy="259045"/>
    <xdr:sp macro="" textlink="">
      <xdr:nvSpPr>
        <xdr:cNvPr id="262" name="テキスト ボックス 261"/>
        <xdr:cNvSpPr txBox="1"/>
      </xdr:nvSpPr>
      <xdr:spPr>
        <a:xfrm>
          <a:off x="2641111" y="168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19253</xdr:rowOff>
    </xdr:from>
    <xdr:to>
      <xdr:col>10</xdr:col>
      <xdr:colOff>165100</xdr:colOff>
      <xdr:row>98</xdr:row>
      <xdr:rowOff>120853</xdr:rowOff>
    </xdr:to>
    <xdr:sp macro="" textlink="">
      <xdr:nvSpPr>
        <xdr:cNvPr id="263" name="楕円 262"/>
        <xdr:cNvSpPr/>
      </xdr:nvSpPr>
      <xdr:spPr>
        <a:xfrm>
          <a:off x="1968500" y="168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111980</xdr:rowOff>
    </xdr:from>
    <xdr:ext cx="534377" cy="259045"/>
    <xdr:sp macro="" textlink="">
      <xdr:nvSpPr>
        <xdr:cNvPr id="264" name="テキスト ボックス 263"/>
        <xdr:cNvSpPr txBox="1"/>
      </xdr:nvSpPr>
      <xdr:spPr>
        <a:xfrm>
          <a:off x="1752111" y="169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35875</xdr:rowOff>
    </xdr:from>
    <xdr:to>
      <xdr:col>6</xdr:col>
      <xdr:colOff>38100</xdr:colOff>
      <xdr:row>98</xdr:row>
      <xdr:rowOff>137475</xdr:rowOff>
    </xdr:to>
    <xdr:sp macro="" textlink="">
      <xdr:nvSpPr>
        <xdr:cNvPr id="265" name="楕円 264"/>
        <xdr:cNvSpPr/>
      </xdr:nvSpPr>
      <xdr:spPr>
        <a:xfrm>
          <a:off x="1079500" y="168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128602</xdr:rowOff>
    </xdr:from>
    <xdr:ext cx="534377" cy="259045"/>
    <xdr:sp macro="" textlink="">
      <xdr:nvSpPr>
        <xdr:cNvPr id="266" name="テキスト ボックス 265"/>
        <xdr:cNvSpPr txBox="1"/>
      </xdr:nvSpPr>
      <xdr:spPr>
        <a:xfrm>
          <a:off x="863111" y="1693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70576</xdr:rowOff>
    </xdr:from>
    <xdr:to>
      <xdr:col>55</xdr:col>
      <xdr:colOff>0</xdr:colOff>
      <xdr:row>36</xdr:row>
      <xdr:rowOff>165347</xdr:rowOff>
    </xdr:to>
    <xdr:cxnSp macro="">
      <xdr:nvCxnSpPr>
        <xdr:cNvPr id="297" name="直線コネクタ 296"/>
        <xdr:cNvCxnSpPr/>
      </xdr:nvCxnSpPr>
      <xdr:spPr>
        <a:xfrm>
          <a:off x="9639300" y="5214076"/>
          <a:ext cx="838200" cy="11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8"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70576</xdr:rowOff>
    </xdr:from>
    <xdr:to>
      <xdr:col>50</xdr:col>
      <xdr:colOff>114300</xdr:colOff>
      <xdr:row>36</xdr:row>
      <xdr:rowOff>169592</xdr:rowOff>
    </xdr:to>
    <xdr:cxnSp macro="">
      <xdr:nvCxnSpPr>
        <xdr:cNvPr id="300" name="直線コネクタ 299"/>
        <xdr:cNvCxnSpPr/>
      </xdr:nvCxnSpPr>
      <xdr:spPr>
        <a:xfrm flipV="1">
          <a:off x="8750300" y="5214076"/>
          <a:ext cx="889000" cy="11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2" name="テキスト ボックス 301"/>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169592</xdr:rowOff>
    </xdr:from>
    <xdr:to>
      <xdr:col>45</xdr:col>
      <xdr:colOff>177800</xdr:colOff>
      <xdr:row>37</xdr:row>
      <xdr:rowOff>3182</xdr:rowOff>
    </xdr:to>
    <xdr:cxnSp macro="">
      <xdr:nvCxnSpPr>
        <xdr:cNvPr id="303" name="直線コネクタ 302"/>
        <xdr:cNvCxnSpPr/>
      </xdr:nvCxnSpPr>
      <xdr:spPr>
        <a:xfrm flipV="1">
          <a:off x="7861300" y="6341792"/>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5" name="テキスト ボックス 304"/>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154015</xdr:rowOff>
    </xdr:from>
    <xdr:to>
      <xdr:col>41</xdr:col>
      <xdr:colOff>50800</xdr:colOff>
      <xdr:row>37</xdr:row>
      <xdr:rowOff>3182</xdr:rowOff>
    </xdr:to>
    <xdr:cxnSp macro="">
      <xdr:nvCxnSpPr>
        <xdr:cNvPr id="306" name="直線コネクタ 305"/>
        <xdr:cNvCxnSpPr/>
      </xdr:nvCxnSpPr>
      <xdr:spPr>
        <a:xfrm>
          <a:off x="6972300" y="6326215"/>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8" name="テキスト ボックス 307"/>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10" name="テキスト ボックス 309"/>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114547</xdr:rowOff>
    </xdr:from>
    <xdr:to>
      <xdr:col>55</xdr:col>
      <xdr:colOff>50800</xdr:colOff>
      <xdr:row>37</xdr:row>
      <xdr:rowOff>44697</xdr:rowOff>
    </xdr:to>
    <xdr:sp macro="" textlink="">
      <xdr:nvSpPr>
        <xdr:cNvPr id="316" name="楕円 315"/>
        <xdr:cNvSpPr/>
      </xdr:nvSpPr>
      <xdr:spPr>
        <a:xfrm>
          <a:off x="10426700" y="62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137424</xdr:rowOff>
    </xdr:from>
    <xdr:ext cx="534377" cy="259045"/>
    <xdr:sp macro="" textlink="">
      <xdr:nvSpPr>
        <xdr:cNvPr id="317" name="補助費等該当値テキスト"/>
        <xdr:cNvSpPr txBox="1"/>
      </xdr:nvSpPr>
      <xdr:spPr>
        <a:xfrm>
          <a:off x="10528300" y="61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19776</xdr:rowOff>
    </xdr:from>
    <xdr:to>
      <xdr:col>50</xdr:col>
      <xdr:colOff>165100</xdr:colOff>
      <xdr:row>30</xdr:row>
      <xdr:rowOff>121376</xdr:rowOff>
    </xdr:to>
    <xdr:sp macro="" textlink="">
      <xdr:nvSpPr>
        <xdr:cNvPr id="318" name="楕円 317"/>
        <xdr:cNvSpPr/>
      </xdr:nvSpPr>
      <xdr:spPr>
        <a:xfrm>
          <a:off x="9588500" y="51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137903</xdr:rowOff>
    </xdr:from>
    <xdr:ext cx="599010" cy="259045"/>
    <xdr:sp macro="" textlink="">
      <xdr:nvSpPr>
        <xdr:cNvPr id="319" name="テキスト ボックス 318"/>
        <xdr:cNvSpPr txBox="1"/>
      </xdr:nvSpPr>
      <xdr:spPr>
        <a:xfrm>
          <a:off x="9339795" y="493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118792</xdr:rowOff>
    </xdr:from>
    <xdr:to>
      <xdr:col>46</xdr:col>
      <xdr:colOff>38100</xdr:colOff>
      <xdr:row>37</xdr:row>
      <xdr:rowOff>48942</xdr:rowOff>
    </xdr:to>
    <xdr:sp macro="" textlink="">
      <xdr:nvSpPr>
        <xdr:cNvPr id="320" name="楕円 319"/>
        <xdr:cNvSpPr/>
      </xdr:nvSpPr>
      <xdr:spPr>
        <a:xfrm>
          <a:off x="8699500" y="62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65469</xdr:rowOff>
    </xdr:from>
    <xdr:ext cx="534377" cy="259045"/>
    <xdr:sp macro="" textlink="">
      <xdr:nvSpPr>
        <xdr:cNvPr id="321" name="テキスト ボックス 320"/>
        <xdr:cNvSpPr txBox="1"/>
      </xdr:nvSpPr>
      <xdr:spPr>
        <a:xfrm>
          <a:off x="8483111" y="60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123832</xdr:rowOff>
    </xdr:from>
    <xdr:to>
      <xdr:col>41</xdr:col>
      <xdr:colOff>101600</xdr:colOff>
      <xdr:row>37</xdr:row>
      <xdr:rowOff>53982</xdr:rowOff>
    </xdr:to>
    <xdr:sp macro="" textlink="">
      <xdr:nvSpPr>
        <xdr:cNvPr id="322" name="楕円 321"/>
        <xdr:cNvSpPr/>
      </xdr:nvSpPr>
      <xdr:spPr>
        <a:xfrm>
          <a:off x="7810500" y="62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70509</xdr:rowOff>
    </xdr:from>
    <xdr:ext cx="534377" cy="259045"/>
    <xdr:sp macro="" textlink="">
      <xdr:nvSpPr>
        <xdr:cNvPr id="323" name="テキスト ボックス 322"/>
        <xdr:cNvSpPr txBox="1"/>
      </xdr:nvSpPr>
      <xdr:spPr>
        <a:xfrm>
          <a:off x="7594111" y="60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103215</xdr:rowOff>
    </xdr:from>
    <xdr:to>
      <xdr:col>36</xdr:col>
      <xdr:colOff>165100</xdr:colOff>
      <xdr:row>37</xdr:row>
      <xdr:rowOff>33365</xdr:rowOff>
    </xdr:to>
    <xdr:sp macro="" textlink="">
      <xdr:nvSpPr>
        <xdr:cNvPr id="324" name="楕円 323"/>
        <xdr:cNvSpPr/>
      </xdr:nvSpPr>
      <xdr:spPr>
        <a:xfrm>
          <a:off x="6921500" y="62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49892</xdr:rowOff>
    </xdr:from>
    <xdr:ext cx="534377" cy="259045"/>
    <xdr:sp macro="" textlink="">
      <xdr:nvSpPr>
        <xdr:cNvPr id="325" name="テキスト ボックス 324"/>
        <xdr:cNvSpPr txBox="1"/>
      </xdr:nvSpPr>
      <xdr:spPr>
        <a:xfrm>
          <a:off x="6705111" y="60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83312</xdr:rowOff>
    </xdr:from>
    <xdr:to>
      <xdr:col>55</xdr:col>
      <xdr:colOff>0</xdr:colOff>
      <xdr:row>54</xdr:row>
      <xdr:rowOff>130442</xdr:rowOff>
    </xdr:to>
    <xdr:cxnSp macro="">
      <xdr:nvCxnSpPr>
        <xdr:cNvPr id="355" name="直線コネクタ 354"/>
        <xdr:cNvCxnSpPr/>
      </xdr:nvCxnSpPr>
      <xdr:spPr>
        <a:xfrm flipV="1">
          <a:off x="9639300" y="8998712"/>
          <a:ext cx="838200" cy="3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6"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127489</xdr:rowOff>
    </xdr:from>
    <xdr:to>
      <xdr:col>50</xdr:col>
      <xdr:colOff>114300</xdr:colOff>
      <xdr:row>54</xdr:row>
      <xdr:rowOff>130442</xdr:rowOff>
    </xdr:to>
    <xdr:cxnSp macro="">
      <xdr:nvCxnSpPr>
        <xdr:cNvPr id="358" name="直線コネクタ 357"/>
        <xdr:cNvCxnSpPr/>
      </xdr:nvCxnSpPr>
      <xdr:spPr>
        <a:xfrm>
          <a:off x="8750300" y="938578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60" name="テキスト ボックス 359"/>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127489</xdr:rowOff>
    </xdr:from>
    <xdr:to>
      <xdr:col>45</xdr:col>
      <xdr:colOff>177800</xdr:colOff>
      <xdr:row>55</xdr:row>
      <xdr:rowOff>71748</xdr:rowOff>
    </xdr:to>
    <xdr:cxnSp macro="">
      <xdr:nvCxnSpPr>
        <xdr:cNvPr id="361" name="直線コネクタ 360"/>
        <xdr:cNvCxnSpPr/>
      </xdr:nvCxnSpPr>
      <xdr:spPr>
        <a:xfrm flipV="1">
          <a:off x="7861300" y="9385789"/>
          <a:ext cx="889000" cy="1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3" name="テキスト ボックス 362"/>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71748</xdr:rowOff>
    </xdr:from>
    <xdr:to>
      <xdr:col>41</xdr:col>
      <xdr:colOff>50800</xdr:colOff>
      <xdr:row>56</xdr:row>
      <xdr:rowOff>11303</xdr:rowOff>
    </xdr:to>
    <xdr:cxnSp macro="">
      <xdr:nvCxnSpPr>
        <xdr:cNvPr id="364" name="直線コネクタ 363"/>
        <xdr:cNvCxnSpPr/>
      </xdr:nvCxnSpPr>
      <xdr:spPr>
        <a:xfrm flipV="1">
          <a:off x="6972300" y="9501498"/>
          <a:ext cx="889000" cy="1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6" name="テキスト ボックス 365"/>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8" name="テキスト ボックス 367"/>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32512</xdr:rowOff>
    </xdr:from>
    <xdr:to>
      <xdr:col>55</xdr:col>
      <xdr:colOff>50800</xdr:colOff>
      <xdr:row>52</xdr:row>
      <xdr:rowOff>134112</xdr:rowOff>
    </xdr:to>
    <xdr:sp macro="" textlink="">
      <xdr:nvSpPr>
        <xdr:cNvPr id="374" name="楕円 373"/>
        <xdr:cNvSpPr/>
      </xdr:nvSpPr>
      <xdr:spPr>
        <a:xfrm>
          <a:off x="10426700" y="89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55389</xdr:rowOff>
    </xdr:from>
    <xdr:ext cx="534377" cy="259045"/>
    <xdr:sp macro="" textlink="">
      <xdr:nvSpPr>
        <xdr:cNvPr id="375" name="普通建設事業費該当値テキスト"/>
        <xdr:cNvSpPr txBox="1"/>
      </xdr:nvSpPr>
      <xdr:spPr>
        <a:xfrm>
          <a:off x="10528300" y="87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79642</xdr:rowOff>
    </xdr:from>
    <xdr:to>
      <xdr:col>50</xdr:col>
      <xdr:colOff>165100</xdr:colOff>
      <xdr:row>55</xdr:row>
      <xdr:rowOff>9792</xdr:rowOff>
    </xdr:to>
    <xdr:sp macro="" textlink="">
      <xdr:nvSpPr>
        <xdr:cNvPr id="376" name="楕円 375"/>
        <xdr:cNvSpPr/>
      </xdr:nvSpPr>
      <xdr:spPr>
        <a:xfrm>
          <a:off x="9588500" y="933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26319</xdr:rowOff>
    </xdr:from>
    <xdr:ext cx="534377" cy="259045"/>
    <xdr:sp macro="" textlink="">
      <xdr:nvSpPr>
        <xdr:cNvPr id="377" name="テキスト ボックス 376"/>
        <xdr:cNvSpPr txBox="1"/>
      </xdr:nvSpPr>
      <xdr:spPr>
        <a:xfrm>
          <a:off x="9372111" y="91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76689</xdr:rowOff>
    </xdr:from>
    <xdr:to>
      <xdr:col>46</xdr:col>
      <xdr:colOff>38100</xdr:colOff>
      <xdr:row>55</xdr:row>
      <xdr:rowOff>6839</xdr:rowOff>
    </xdr:to>
    <xdr:sp macro="" textlink="">
      <xdr:nvSpPr>
        <xdr:cNvPr id="378" name="楕円 377"/>
        <xdr:cNvSpPr/>
      </xdr:nvSpPr>
      <xdr:spPr>
        <a:xfrm>
          <a:off x="8699500" y="9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23366</xdr:rowOff>
    </xdr:from>
    <xdr:ext cx="534377" cy="259045"/>
    <xdr:sp macro="" textlink="">
      <xdr:nvSpPr>
        <xdr:cNvPr id="379" name="テキスト ボックス 378"/>
        <xdr:cNvSpPr txBox="1"/>
      </xdr:nvSpPr>
      <xdr:spPr>
        <a:xfrm>
          <a:off x="8483111" y="91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20948</xdr:rowOff>
    </xdr:from>
    <xdr:to>
      <xdr:col>41</xdr:col>
      <xdr:colOff>101600</xdr:colOff>
      <xdr:row>55</xdr:row>
      <xdr:rowOff>122548</xdr:rowOff>
    </xdr:to>
    <xdr:sp macro="" textlink="">
      <xdr:nvSpPr>
        <xdr:cNvPr id="380" name="楕円 379"/>
        <xdr:cNvSpPr/>
      </xdr:nvSpPr>
      <xdr:spPr>
        <a:xfrm>
          <a:off x="7810500" y="94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139075</xdr:rowOff>
    </xdr:from>
    <xdr:ext cx="534377" cy="259045"/>
    <xdr:sp macro="" textlink="">
      <xdr:nvSpPr>
        <xdr:cNvPr id="381" name="テキスト ボックス 380"/>
        <xdr:cNvSpPr txBox="1"/>
      </xdr:nvSpPr>
      <xdr:spPr>
        <a:xfrm>
          <a:off x="7594111" y="92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131953</xdr:rowOff>
    </xdr:from>
    <xdr:to>
      <xdr:col>36</xdr:col>
      <xdr:colOff>165100</xdr:colOff>
      <xdr:row>56</xdr:row>
      <xdr:rowOff>62103</xdr:rowOff>
    </xdr:to>
    <xdr:sp macro="" textlink="">
      <xdr:nvSpPr>
        <xdr:cNvPr id="382" name="楕円 381"/>
        <xdr:cNvSpPr/>
      </xdr:nvSpPr>
      <xdr:spPr>
        <a:xfrm>
          <a:off x="6921500" y="95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78630</xdr:rowOff>
    </xdr:from>
    <xdr:ext cx="534377" cy="259045"/>
    <xdr:sp macro="" textlink="">
      <xdr:nvSpPr>
        <xdr:cNvPr id="383" name="テキスト ボックス 382"/>
        <xdr:cNvSpPr txBox="1"/>
      </xdr:nvSpPr>
      <xdr:spPr>
        <a:xfrm>
          <a:off x="6705111" y="93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43917</xdr:rowOff>
    </xdr:from>
    <xdr:to>
      <xdr:col>55</xdr:col>
      <xdr:colOff>0</xdr:colOff>
      <xdr:row>78</xdr:row>
      <xdr:rowOff>95580</xdr:rowOff>
    </xdr:to>
    <xdr:cxnSp macro="">
      <xdr:nvCxnSpPr>
        <xdr:cNvPr id="414" name="直線コネクタ 413"/>
        <xdr:cNvCxnSpPr/>
      </xdr:nvCxnSpPr>
      <xdr:spPr>
        <a:xfrm>
          <a:off x="9639300" y="13417017"/>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84052</xdr:rowOff>
    </xdr:from>
    <xdr:to>
      <xdr:col>50</xdr:col>
      <xdr:colOff>114300</xdr:colOff>
      <xdr:row>78</xdr:row>
      <xdr:rowOff>43917</xdr:rowOff>
    </xdr:to>
    <xdr:cxnSp macro="">
      <xdr:nvCxnSpPr>
        <xdr:cNvPr id="417" name="直線コネクタ 416"/>
        <xdr:cNvCxnSpPr/>
      </xdr:nvCxnSpPr>
      <xdr:spPr>
        <a:xfrm>
          <a:off x="8750300" y="13285702"/>
          <a:ext cx="889000" cy="1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84052</xdr:rowOff>
    </xdr:from>
    <xdr:to>
      <xdr:col>45</xdr:col>
      <xdr:colOff>177800</xdr:colOff>
      <xdr:row>78</xdr:row>
      <xdr:rowOff>163573</xdr:rowOff>
    </xdr:to>
    <xdr:cxnSp macro="">
      <xdr:nvCxnSpPr>
        <xdr:cNvPr id="420" name="直線コネクタ 419"/>
        <xdr:cNvCxnSpPr/>
      </xdr:nvCxnSpPr>
      <xdr:spPr>
        <a:xfrm flipV="1">
          <a:off x="7861300" y="13285702"/>
          <a:ext cx="889000" cy="2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54367</xdr:rowOff>
    </xdr:from>
    <xdr:to>
      <xdr:col>41</xdr:col>
      <xdr:colOff>50800</xdr:colOff>
      <xdr:row>78</xdr:row>
      <xdr:rowOff>163573</xdr:rowOff>
    </xdr:to>
    <xdr:cxnSp macro="">
      <xdr:nvCxnSpPr>
        <xdr:cNvPr id="423" name="直線コネクタ 422"/>
        <xdr:cNvCxnSpPr/>
      </xdr:nvCxnSpPr>
      <xdr:spPr>
        <a:xfrm>
          <a:off x="6972300" y="13427467"/>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7" name="テキスト ボックス 426"/>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44780</xdr:rowOff>
    </xdr:from>
    <xdr:to>
      <xdr:col>55</xdr:col>
      <xdr:colOff>50800</xdr:colOff>
      <xdr:row>78</xdr:row>
      <xdr:rowOff>146380</xdr:rowOff>
    </xdr:to>
    <xdr:sp macro="" textlink="">
      <xdr:nvSpPr>
        <xdr:cNvPr id="433" name="楕円 432"/>
        <xdr:cNvSpPr/>
      </xdr:nvSpPr>
      <xdr:spPr>
        <a:xfrm>
          <a:off x="104267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23207</xdr:rowOff>
    </xdr:from>
    <xdr:ext cx="469744" cy="259045"/>
    <xdr:sp macro="" textlink="">
      <xdr:nvSpPr>
        <xdr:cNvPr id="434" name="普通建設事業費 （ うち新規整備　）該当値テキスト"/>
        <xdr:cNvSpPr txBox="1"/>
      </xdr:nvSpPr>
      <xdr:spPr>
        <a:xfrm>
          <a:off x="10528300"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164567</xdr:rowOff>
    </xdr:from>
    <xdr:to>
      <xdr:col>50</xdr:col>
      <xdr:colOff>165100</xdr:colOff>
      <xdr:row>78</xdr:row>
      <xdr:rowOff>94717</xdr:rowOff>
    </xdr:to>
    <xdr:sp macro="" textlink="">
      <xdr:nvSpPr>
        <xdr:cNvPr id="435" name="楕円 434"/>
        <xdr:cNvSpPr/>
      </xdr:nvSpPr>
      <xdr:spPr>
        <a:xfrm>
          <a:off x="9588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85844</xdr:rowOff>
    </xdr:from>
    <xdr:ext cx="469744" cy="259045"/>
    <xdr:sp macro="" textlink="">
      <xdr:nvSpPr>
        <xdr:cNvPr id="436" name="テキスト ボックス 435"/>
        <xdr:cNvSpPr txBox="1"/>
      </xdr:nvSpPr>
      <xdr:spPr>
        <a:xfrm>
          <a:off x="9404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33252</xdr:rowOff>
    </xdr:from>
    <xdr:to>
      <xdr:col>46</xdr:col>
      <xdr:colOff>38100</xdr:colOff>
      <xdr:row>77</xdr:row>
      <xdr:rowOff>134852</xdr:rowOff>
    </xdr:to>
    <xdr:sp macro="" textlink="">
      <xdr:nvSpPr>
        <xdr:cNvPr id="437" name="楕円 436"/>
        <xdr:cNvSpPr/>
      </xdr:nvSpPr>
      <xdr:spPr>
        <a:xfrm>
          <a:off x="8699500" y="132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125979</xdr:rowOff>
    </xdr:from>
    <xdr:ext cx="534377" cy="259045"/>
    <xdr:sp macro="" textlink="">
      <xdr:nvSpPr>
        <xdr:cNvPr id="438" name="テキスト ボックス 437"/>
        <xdr:cNvSpPr txBox="1"/>
      </xdr:nvSpPr>
      <xdr:spPr>
        <a:xfrm>
          <a:off x="8483111" y="133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112773</xdr:rowOff>
    </xdr:from>
    <xdr:to>
      <xdr:col>41</xdr:col>
      <xdr:colOff>101600</xdr:colOff>
      <xdr:row>79</xdr:row>
      <xdr:rowOff>42923</xdr:rowOff>
    </xdr:to>
    <xdr:sp macro="" textlink="">
      <xdr:nvSpPr>
        <xdr:cNvPr id="439" name="楕円 438"/>
        <xdr:cNvSpPr/>
      </xdr:nvSpPr>
      <xdr:spPr>
        <a:xfrm>
          <a:off x="7810500" y="1348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34050</xdr:rowOff>
    </xdr:from>
    <xdr:ext cx="469744" cy="259045"/>
    <xdr:sp macro="" textlink="">
      <xdr:nvSpPr>
        <xdr:cNvPr id="440" name="テキスト ボックス 439"/>
        <xdr:cNvSpPr txBox="1"/>
      </xdr:nvSpPr>
      <xdr:spPr>
        <a:xfrm>
          <a:off x="7626428" y="1357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3567</xdr:rowOff>
    </xdr:from>
    <xdr:to>
      <xdr:col>36</xdr:col>
      <xdr:colOff>165100</xdr:colOff>
      <xdr:row>78</xdr:row>
      <xdr:rowOff>105167</xdr:rowOff>
    </xdr:to>
    <xdr:sp macro="" textlink="">
      <xdr:nvSpPr>
        <xdr:cNvPr id="441" name="楕円 440"/>
        <xdr:cNvSpPr/>
      </xdr:nvSpPr>
      <xdr:spPr>
        <a:xfrm>
          <a:off x="6921500" y="133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96294</xdr:rowOff>
    </xdr:from>
    <xdr:ext cx="469744" cy="259045"/>
    <xdr:sp macro="" textlink="">
      <xdr:nvSpPr>
        <xdr:cNvPr id="442" name="テキスト ボックス 441"/>
        <xdr:cNvSpPr txBox="1"/>
      </xdr:nvSpPr>
      <xdr:spPr>
        <a:xfrm>
          <a:off x="6737428" y="1346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41993</xdr:rowOff>
    </xdr:from>
    <xdr:to>
      <xdr:col>55</xdr:col>
      <xdr:colOff>0</xdr:colOff>
      <xdr:row>94</xdr:row>
      <xdr:rowOff>102152</xdr:rowOff>
    </xdr:to>
    <xdr:cxnSp macro="">
      <xdr:nvCxnSpPr>
        <xdr:cNvPr id="471" name="直線コネクタ 470"/>
        <xdr:cNvCxnSpPr/>
      </xdr:nvCxnSpPr>
      <xdr:spPr>
        <a:xfrm flipV="1">
          <a:off x="9639300" y="15815393"/>
          <a:ext cx="838200" cy="40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102152</xdr:rowOff>
    </xdr:from>
    <xdr:to>
      <xdr:col>50</xdr:col>
      <xdr:colOff>114300</xdr:colOff>
      <xdr:row>95</xdr:row>
      <xdr:rowOff>37249</xdr:rowOff>
    </xdr:to>
    <xdr:cxnSp macro="">
      <xdr:nvCxnSpPr>
        <xdr:cNvPr id="474" name="直線コネクタ 473"/>
        <xdr:cNvCxnSpPr/>
      </xdr:nvCxnSpPr>
      <xdr:spPr>
        <a:xfrm flipV="1">
          <a:off x="8750300" y="16218452"/>
          <a:ext cx="8890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6" name="テキスト ボックス 475"/>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37249</xdr:rowOff>
    </xdr:from>
    <xdr:to>
      <xdr:col>45</xdr:col>
      <xdr:colOff>177800</xdr:colOff>
      <xdr:row>96</xdr:row>
      <xdr:rowOff>3093</xdr:rowOff>
    </xdr:to>
    <xdr:cxnSp macro="">
      <xdr:nvCxnSpPr>
        <xdr:cNvPr id="477" name="直線コネクタ 476"/>
        <xdr:cNvCxnSpPr/>
      </xdr:nvCxnSpPr>
      <xdr:spPr>
        <a:xfrm flipV="1">
          <a:off x="7861300" y="16324999"/>
          <a:ext cx="889000" cy="13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9" name="テキスト ボックス 478"/>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3093</xdr:rowOff>
    </xdr:from>
    <xdr:to>
      <xdr:col>41</xdr:col>
      <xdr:colOff>50800</xdr:colOff>
      <xdr:row>96</xdr:row>
      <xdr:rowOff>74625</xdr:rowOff>
    </xdr:to>
    <xdr:cxnSp macro="">
      <xdr:nvCxnSpPr>
        <xdr:cNvPr id="480" name="直線コネクタ 479"/>
        <xdr:cNvCxnSpPr/>
      </xdr:nvCxnSpPr>
      <xdr:spPr>
        <a:xfrm flipV="1">
          <a:off x="6972300" y="16462293"/>
          <a:ext cx="889000" cy="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2" name="テキスト ボックス 481"/>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4" name="テキスト ボックス 483"/>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162643</xdr:rowOff>
    </xdr:from>
    <xdr:to>
      <xdr:col>55</xdr:col>
      <xdr:colOff>50800</xdr:colOff>
      <xdr:row>92</xdr:row>
      <xdr:rowOff>92793</xdr:rowOff>
    </xdr:to>
    <xdr:sp macro="" textlink="">
      <xdr:nvSpPr>
        <xdr:cNvPr id="490" name="楕円 489"/>
        <xdr:cNvSpPr/>
      </xdr:nvSpPr>
      <xdr:spPr>
        <a:xfrm>
          <a:off x="10426700" y="157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77570</xdr:rowOff>
    </xdr:from>
    <xdr:ext cx="534377" cy="259045"/>
    <xdr:sp macro="" textlink="">
      <xdr:nvSpPr>
        <xdr:cNvPr id="491" name="普通建設事業費 （ うち更新整備　）該当値テキスト"/>
        <xdr:cNvSpPr txBox="1"/>
      </xdr:nvSpPr>
      <xdr:spPr>
        <a:xfrm>
          <a:off x="10528300" y="156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51352</xdr:rowOff>
    </xdr:from>
    <xdr:to>
      <xdr:col>50</xdr:col>
      <xdr:colOff>165100</xdr:colOff>
      <xdr:row>94</xdr:row>
      <xdr:rowOff>152952</xdr:rowOff>
    </xdr:to>
    <xdr:sp macro="" textlink="">
      <xdr:nvSpPr>
        <xdr:cNvPr id="492" name="楕円 491"/>
        <xdr:cNvSpPr/>
      </xdr:nvSpPr>
      <xdr:spPr>
        <a:xfrm>
          <a:off x="9588500" y="161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169479</xdr:rowOff>
    </xdr:from>
    <xdr:ext cx="534377" cy="259045"/>
    <xdr:sp macro="" textlink="">
      <xdr:nvSpPr>
        <xdr:cNvPr id="493" name="テキスト ボックス 492"/>
        <xdr:cNvSpPr txBox="1"/>
      </xdr:nvSpPr>
      <xdr:spPr>
        <a:xfrm>
          <a:off x="9372111" y="159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157899</xdr:rowOff>
    </xdr:from>
    <xdr:to>
      <xdr:col>46</xdr:col>
      <xdr:colOff>38100</xdr:colOff>
      <xdr:row>95</xdr:row>
      <xdr:rowOff>88049</xdr:rowOff>
    </xdr:to>
    <xdr:sp macro="" textlink="">
      <xdr:nvSpPr>
        <xdr:cNvPr id="494" name="楕円 493"/>
        <xdr:cNvSpPr/>
      </xdr:nvSpPr>
      <xdr:spPr>
        <a:xfrm>
          <a:off x="86995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104576</xdr:rowOff>
    </xdr:from>
    <xdr:ext cx="534377" cy="259045"/>
    <xdr:sp macro="" textlink="">
      <xdr:nvSpPr>
        <xdr:cNvPr id="495" name="テキスト ボックス 494"/>
        <xdr:cNvSpPr txBox="1"/>
      </xdr:nvSpPr>
      <xdr:spPr>
        <a:xfrm>
          <a:off x="8483111" y="160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123743</xdr:rowOff>
    </xdr:from>
    <xdr:to>
      <xdr:col>41</xdr:col>
      <xdr:colOff>101600</xdr:colOff>
      <xdr:row>96</xdr:row>
      <xdr:rowOff>53893</xdr:rowOff>
    </xdr:to>
    <xdr:sp macro="" textlink="">
      <xdr:nvSpPr>
        <xdr:cNvPr id="496" name="楕円 495"/>
        <xdr:cNvSpPr/>
      </xdr:nvSpPr>
      <xdr:spPr>
        <a:xfrm>
          <a:off x="7810500" y="164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70420</xdr:rowOff>
    </xdr:from>
    <xdr:ext cx="534377" cy="259045"/>
    <xdr:sp macro="" textlink="">
      <xdr:nvSpPr>
        <xdr:cNvPr id="497" name="テキスト ボックス 496"/>
        <xdr:cNvSpPr txBox="1"/>
      </xdr:nvSpPr>
      <xdr:spPr>
        <a:xfrm>
          <a:off x="7594111" y="1618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23825</xdr:rowOff>
    </xdr:from>
    <xdr:to>
      <xdr:col>36</xdr:col>
      <xdr:colOff>165100</xdr:colOff>
      <xdr:row>96</xdr:row>
      <xdr:rowOff>125425</xdr:rowOff>
    </xdr:to>
    <xdr:sp macro="" textlink="">
      <xdr:nvSpPr>
        <xdr:cNvPr id="498" name="楕円 497"/>
        <xdr:cNvSpPr/>
      </xdr:nvSpPr>
      <xdr:spPr>
        <a:xfrm>
          <a:off x="6921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141952</xdr:rowOff>
    </xdr:from>
    <xdr:ext cx="534377" cy="259045"/>
    <xdr:sp macro="" textlink="">
      <xdr:nvSpPr>
        <xdr:cNvPr id="499" name="テキスト ボックス 498"/>
        <xdr:cNvSpPr txBox="1"/>
      </xdr:nvSpPr>
      <xdr:spPr>
        <a:xfrm>
          <a:off x="6705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126944</xdr:rowOff>
    </xdr:from>
    <xdr:to>
      <xdr:col>85</xdr:col>
      <xdr:colOff>127000</xdr:colOff>
      <xdr:row>38</xdr:row>
      <xdr:rowOff>130602</xdr:rowOff>
    </xdr:to>
    <xdr:cxnSp macro="">
      <xdr:nvCxnSpPr>
        <xdr:cNvPr id="526" name="直線コネクタ 525"/>
        <xdr:cNvCxnSpPr/>
      </xdr:nvCxnSpPr>
      <xdr:spPr>
        <a:xfrm>
          <a:off x="15481300" y="664204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120589</xdr:rowOff>
    </xdr:from>
    <xdr:to>
      <xdr:col>81</xdr:col>
      <xdr:colOff>50800</xdr:colOff>
      <xdr:row>38</xdr:row>
      <xdr:rowOff>126944</xdr:rowOff>
    </xdr:to>
    <xdr:cxnSp macro="">
      <xdr:nvCxnSpPr>
        <xdr:cNvPr id="529" name="直線コネクタ 528"/>
        <xdr:cNvCxnSpPr/>
      </xdr:nvCxnSpPr>
      <xdr:spPr>
        <a:xfrm>
          <a:off x="14592300" y="6635689"/>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110165</xdr:rowOff>
    </xdr:from>
    <xdr:to>
      <xdr:col>76</xdr:col>
      <xdr:colOff>114300</xdr:colOff>
      <xdr:row>38</xdr:row>
      <xdr:rowOff>120589</xdr:rowOff>
    </xdr:to>
    <xdr:cxnSp macro="">
      <xdr:nvCxnSpPr>
        <xdr:cNvPr id="532" name="直線コネクタ 531"/>
        <xdr:cNvCxnSpPr/>
      </xdr:nvCxnSpPr>
      <xdr:spPr>
        <a:xfrm>
          <a:off x="13703300" y="6625265"/>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110165</xdr:rowOff>
    </xdr:from>
    <xdr:to>
      <xdr:col>71</xdr:col>
      <xdr:colOff>177800</xdr:colOff>
      <xdr:row>38</xdr:row>
      <xdr:rowOff>128270</xdr:rowOff>
    </xdr:to>
    <xdr:cxnSp macro="">
      <xdr:nvCxnSpPr>
        <xdr:cNvPr id="535" name="直線コネクタ 534"/>
        <xdr:cNvCxnSpPr/>
      </xdr:nvCxnSpPr>
      <xdr:spPr>
        <a:xfrm flipV="1">
          <a:off x="12814300" y="662526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8" name="フローチャート: 判断 537"/>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9" name="テキスト ボックス 538"/>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79802</xdr:rowOff>
    </xdr:from>
    <xdr:to>
      <xdr:col>85</xdr:col>
      <xdr:colOff>177800</xdr:colOff>
      <xdr:row>39</xdr:row>
      <xdr:rowOff>9952</xdr:rowOff>
    </xdr:to>
    <xdr:sp macro="" textlink="">
      <xdr:nvSpPr>
        <xdr:cNvPr id="545" name="楕円 544"/>
        <xdr:cNvSpPr/>
      </xdr:nvSpPr>
      <xdr:spPr>
        <a:xfrm>
          <a:off x="162687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6"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76144</xdr:rowOff>
    </xdr:from>
    <xdr:to>
      <xdr:col>81</xdr:col>
      <xdr:colOff>101600</xdr:colOff>
      <xdr:row>39</xdr:row>
      <xdr:rowOff>6294</xdr:rowOff>
    </xdr:to>
    <xdr:sp macro="" textlink="">
      <xdr:nvSpPr>
        <xdr:cNvPr id="547" name="楕円 546"/>
        <xdr:cNvSpPr/>
      </xdr:nvSpPr>
      <xdr:spPr>
        <a:xfrm>
          <a:off x="154305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168871</xdr:rowOff>
    </xdr:from>
    <xdr:ext cx="378565" cy="259045"/>
    <xdr:sp macro="" textlink="">
      <xdr:nvSpPr>
        <xdr:cNvPr id="548" name="テキスト ボックス 547"/>
        <xdr:cNvSpPr txBox="1"/>
      </xdr:nvSpPr>
      <xdr:spPr>
        <a:xfrm>
          <a:off x="15292017" y="668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69789</xdr:rowOff>
    </xdr:from>
    <xdr:to>
      <xdr:col>76</xdr:col>
      <xdr:colOff>165100</xdr:colOff>
      <xdr:row>38</xdr:row>
      <xdr:rowOff>171389</xdr:rowOff>
    </xdr:to>
    <xdr:sp macro="" textlink="">
      <xdr:nvSpPr>
        <xdr:cNvPr id="549" name="楕円 548"/>
        <xdr:cNvSpPr/>
      </xdr:nvSpPr>
      <xdr:spPr>
        <a:xfrm>
          <a:off x="14541500" y="658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162516</xdr:rowOff>
    </xdr:from>
    <xdr:ext cx="378565" cy="259045"/>
    <xdr:sp macro="" textlink="">
      <xdr:nvSpPr>
        <xdr:cNvPr id="550" name="テキスト ボックス 549"/>
        <xdr:cNvSpPr txBox="1"/>
      </xdr:nvSpPr>
      <xdr:spPr>
        <a:xfrm>
          <a:off x="14403017" y="667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59365</xdr:rowOff>
    </xdr:from>
    <xdr:to>
      <xdr:col>72</xdr:col>
      <xdr:colOff>38100</xdr:colOff>
      <xdr:row>38</xdr:row>
      <xdr:rowOff>160965</xdr:rowOff>
    </xdr:to>
    <xdr:sp macro="" textlink="">
      <xdr:nvSpPr>
        <xdr:cNvPr id="551" name="楕円 550"/>
        <xdr:cNvSpPr/>
      </xdr:nvSpPr>
      <xdr:spPr>
        <a:xfrm>
          <a:off x="13652500" y="65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152092</xdr:rowOff>
    </xdr:from>
    <xdr:ext cx="378565" cy="259045"/>
    <xdr:sp macro="" textlink="">
      <xdr:nvSpPr>
        <xdr:cNvPr id="552" name="テキスト ボックス 551"/>
        <xdr:cNvSpPr txBox="1"/>
      </xdr:nvSpPr>
      <xdr:spPr>
        <a:xfrm>
          <a:off x="13514017" y="666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77470</xdr:rowOff>
    </xdr:from>
    <xdr:to>
      <xdr:col>67</xdr:col>
      <xdr:colOff>101600</xdr:colOff>
      <xdr:row>39</xdr:row>
      <xdr:rowOff>7620</xdr:rowOff>
    </xdr:to>
    <xdr:sp macro="" textlink="">
      <xdr:nvSpPr>
        <xdr:cNvPr id="553" name="楕円 552"/>
        <xdr:cNvSpPr/>
      </xdr:nvSpPr>
      <xdr:spPr>
        <a:xfrm>
          <a:off x="1276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170197</xdr:rowOff>
    </xdr:from>
    <xdr:ext cx="378565" cy="259045"/>
    <xdr:sp macro="" textlink="">
      <xdr:nvSpPr>
        <xdr:cNvPr id="554" name="テキスト ボックス 553"/>
        <xdr:cNvSpPr txBox="1"/>
      </xdr:nvSpPr>
      <xdr:spPr>
        <a:xfrm>
          <a:off x="12625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122955</xdr:rowOff>
    </xdr:from>
    <xdr:to>
      <xdr:col>85</xdr:col>
      <xdr:colOff>127000</xdr:colOff>
      <xdr:row>72</xdr:row>
      <xdr:rowOff>145929</xdr:rowOff>
    </xdr:to>
    <xdr:cxnSp macro="">
      <xdr:nvCxnSpPr>
        <xdr:cNvPr id="637" name="直線コネクタ 636"/>
        <xdr:cNvCxnSpPr/>
      </xdr:nvCxnSpPr>
      <xdr:spPr>
        <a:xfrm flipV="1">
          <a:off x="15481300" y="12467355"/>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8"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108324</xdr:rowOff>
    </xdr:from>
    <xdr:to>
      <xdr:col>81</xdr:col>
      <xdr:colOff>50800</xdr:colOff>
      <xdr:row>72</xdr:row>
      <xdr:rowOff>145929</xdr:rowOff>
    </xdr:to>
    <xdr:cxnSp macro="">
      <xdr:nvCxnSpPr>
        <xdr:cNvPr id="640" name="直線コネクタ 639"/>
        <xdr:cNvCxnSpPr/>
      </xdr:nvCxnSpPr>
      <xdr:spPr>
        <a:xfrm>
          <a:off x="14592300" y="12452724"/>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1" name="フローチャート: 判断 640"/>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2" name="テキスト ボックス 641"/>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95894</xdr:rowOff>
    </xdr:from>
    <xdr:to>
      <xdr:col>76</xdr:col>
      <xdr:colOff>114300</xdr:colOff>
      <xdr:row>72</xdr:row>
      <xdr:rowOff>108324</xdr:rowOff>
    </xdr:to>
    <xdr:cxnSp macro="">
      <xdr:nvCxnSpPr>
        <xdr:cNvPr id="643" name="直線コネクタ 642"/>
        <xdr:cNvCxnSpPr/>
      </xdr:nvCxnSpPr>
      <xdr:spPr>
        <a:xfrm>
          <a:off x="13703300" y="12440294"/>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4" name="フローチャート: 判断 643"/>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5" name="テキスト ボックス 644"/>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72606</xdr:rowOff>
    </xdr:from>
    <xdr:to>
      <xdr:col>71</xdr:col>
      <xdr:colOff>177800</xdr:colOff>
      <xdr:row>72</xdr:row>
      <xdr:rowOff>95894</xdr:rowOff>
    </xdr:to>
    <xdr:cxnSp macro="">
      <xdr:nvCxnSpPr>
        <xdr:cNvPr id="646" name="直線コネクタ 645"/>
        <xdr:cNvCxnSpPr/>
      </xdr:nvCxnSpPr>
      <xdr:spPr>
        <a:xfrm>
          <a:off x="12814300" y="12417006"/>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7" name="フローチャート: 判断 646"/>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8" name="テキスト ボックス 647"/>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9" name="フローチャート: 判断 648"/>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50" name="テキスト ボックス 649"/>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72155</xdr:rowOff>
    </xdr:from>
    <xdr:to>
      <xdr:col>85</xdr:col>
      <xdr:colOff>177800</xdr:colOff>
      <xdr:row>73</xdr:row>
      <xdr:rowOff>2305</xdr:rowOff>
    </xdr:to>
    <xdr:sp macro="" textlink="">
      <xdr:nvSpPr>
        <xdr:cNvPr id="656" name="楕円 655"/>
        <xdr:cNvSpPr/>
      </xdr:nvSpPr>
      <xdr:spPr>
        <a:xfrm>
          <a:off x="16268700" y="12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95032</xdr:rowOff>
    </xdr:from>
    <xdr:ext cx="534377" cy="259045"/>
    <xdr:sp macro="" textlink="">
      <xdr:nvSpPr>
        <xdr:cNvPr id="657" name="公債費該当値テキスト"/>
        <xdr:cNvSpPr txBox="1"/>
      </xdr:nvSpPr>
      <xdr:spPr>
        <a:xfrm>
          <a:off x="16370300" y="122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95129</xdr:rowOff>
    </xdr:from>
    <xdr:to>
      <xdr:col>81</xdr:col>
      <xdr:colOff>101600</xdr:colOff>
      <xdr:row>73</xdr:row>
      <xdr:rowOff>25279</xdr:rowOff>
    </xdr:to>
    <xdr:sp macro="" textlink="">
      <xdr:nvSpPr>
        <xdr:cNvPr id="658" name="楕円 657"/>
        <xdr:cNvSpPr/>
      </xdr:nvSpPr>
      <xdr:spPr>
        <a:xfrm>
          <a:off x="15430500" y="124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41806</xdr:rowOff>
    </xdr:from>
    <xdr:ext cx="534377" cy="259045"/>
    <xdr:sp macro="" textlink="">
      <xdr:nvSpPr>
        <xdr:cNvPr id="659" name="テキスト ボックス 658"/>
        <xdr:cNvSpPr txBox="1"/>
      </xdr:nvSpPr>
      <xdr:spPr>
        <a:xfrm>
          <a:off x="15214111" y="122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57524</xdr:rowOff>
    </xdr:from>
    <xdr:to>
      <xdr:col>76</xdr:col>
      <xdr:colOff>165100</xdr:colOff>
      <xdr:row>72</xdr:row>
      <xdr:rowOff>159124</xdr:rowOff>
    </xdr:to>
    <xdr:sp macro="" textlink="">
      <xdr:nvSpPr>
        <xdr:cNvPr id="660" name="楕円 659"/>
        <xdr:cNvSpPr/>
      </xdr:nvSpPr>
      <xdr:spPr>
        <a:xfrm>
          <a:off x="14541500" y="124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4201</xdr:rowOff>
    </xdr:from>
    <xdr:ext cx="534377" cy="259045"/>
    <xdr:sp macro="" textlink="">
      <xdr:nvSpPr>
        <xdr:cNvPr id="661" name="テキスト ボックス 660"/>
        <xdr:cNvSpPr txBox="1"/>
      </xdr:nvSpPr>
      <xdr:spPr>
        <a:xfrm>
          <a:off x="14325111" y="1217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45094</xdr:rowOff>
    </xdr:from>
    <xdr:to>
      <xdr:col>72</xdr:col>
      <xdr:colOff>38100</xdr:colOff>
      <xdr:row>72</xdr:row>
      <xdr:rowOff>146694</xdr:rowOff>
    </xdr:to>
    <xdr:sp macro="" textlink="">
      <xdr:nvSpPr>
        <xdr:cNvPr id="662" name="楕円 661"/>
        <xdr:cNvSpPr/>
      </xdr:nvSpPr>
      <xdr:spPr>
        <a:xfrm>
          <a:off x="13652500" y="123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163221</xdr:rowOff>
    </xdr:from>
    <xdr:ext cx="534377" cy="259045"/>
    <xdr:sp macro="" textlink="">
      <xdr:nvSpPr>
        <xdr:cNvPr id="663" name="テキスト ボックス 662"/>
        <xdr:cNvSpPr txBox="1"/>
      </xdr:nvSpPr>
      <xdr:spPr>
        <a:xfrm>
          <a:off x="13436111" y="12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21806</xdr:rowOff>
    </xdr:from>
    <xdr:to>
      <xdr:col>67</xdr:col>
      <xdr:colOff>101600</xdr:colOff>
      <xdr:row>72</xdr:row>
      <xdr:rowOff>123406</xdr:rowOff>
    </xdr:to>
    <xdr:sp macro="" textlink="">
      <xdr:nvSpPr>
        <xdr:cNvPr id="664" name="楕円 663"/>
        <xdr:cNvSpPr/>
      </xdr:nvSpPr>
      <xdr:spPr>
        <a:xfrm>
          <a:off x="12763500" y="123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139933</xdr:rowOff>
    </xdr:from>
    <xdr:ext cx="534377" cy="259045"/>
    <xdr:sp macro="" textlink="">
      <xdr:nvSpPr>
        <xdr:cNvPr id="665" name="テキスト ボックス 664"/>
        <xdr:cNvSpPr txBox="1"/>
      </xdr:nvSpPr>
      <xdr:spPr>
        <a:xfrm>
          <a:off x="12547111" y="121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31801</xdr:rowOff>
    </xdr:from>
    <xdr:to>
      <xdr:col>85</xdr:col>
      <xdr:colOff>127000</xdr:colOff>
      <xdr:row>97</xdr:row>
      <xdr:rowOff>59195</xdr:rowOff>
    </xdr:to>
    <xdr:cxnSp macro="">
      <xdr:nvCxnSpPr>
        <xdr:cNvPr id="694" name="直線コネクタ 693"/>
        <xdr:cNvCxnSpPr/>
      </xdr:nvCxnSpPr>
      <xdr:spPr>
        <a:xfrm flipV="1">
          <a:off x="15481300" y="16662451"/>
          <a:ext cx="8382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5"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59195</xdr:rowOff>
    </xdr:from>
    <xdr:to>
      <xdr:col>81</xdr:col>
      <xdr:colOff>50800</xdr:colOff>
      <xdr:row>98</xdr:row>
      <xdr:rowOff>8826</xdr:rowOff>
    </xdr:to>
    <xdr:cxnSp macro="">
      <xdr:nvCxnSpPr>
        <xdr:cNvPr id="697" name="直線コネクタ 696"/>
        <xdr:cNvCxnSpPr/>
      </xdr:nvCxnSpPr>
      <xdr:spPr>
        <a:xfrm flipV="1">
          <a:off x="14592300" y="16689845"/>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8" name="フローチャート: 判断 697"/>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9" name="テキスト ボックス 698"/>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84989</xdr:rowOff>
    </xdr:from>
    <xdr:to>
      <xdr:col>76</xdr:col>
      <xdr:colOff>114300</xdr:colOff>
      <xdr:row>98</xdr:row>
      <xdr:rowOff>8826</xdr:rowOff>
    </xdr:to>
    <xdr:cxnSp macro="">
      <xdr:nvCxnSpPr>
        <xdr:cNvPr id="700" name="直線コネクタ 699"/>
        <xdr:cNvCxnSpPr/>
      </xdr:nvCxnSpPr>
      <xdr:spPr>
        <a:xfrm>
          <a:off x="13703300" y="16715639"/>
          <a:ext cx="889000" cy="9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1" name="フローチャート: 判断 700"/>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2" name="テキスト ボックス 701"/>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84989</xdr:rowOff>
    </xdr:from>
    <xdr:to>
      <xdr:col>71</xdr:col>
      <xdr:colOff>177800</xdr:colOff>
      <xdr:row>98</xdr:row>
      <xdr:rowOff>41821</xdr:rowOff>
    </xdr:to>
    <xdr:cxnSp macro="">
      <xdr:nvCxnSpPr>
        <xdr:cNvPr id="703" name="直線コネクタ 702"/>
        <xdr:cNvCxnSpPr/>
      </xdr:nvCxnSpPr>
      <xdr:spPr>
        <a:xfrm flipV="1">
          <a:off x="12814300" y="16715639"/>
          <a:ext cx="889000" cy="1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4" name="フローチャート: 判断 703"/>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5" name="テキスト ボックス 704"/>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6" name="フローチャート: 判断 705"/>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7" name="テキスト ボックス 706"/>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152451</xdr:rowOff>
    </xdr:from>
    <xdr:to>
      <xdr:col>85</xdr:col>
      <xdr:colOff>177800</xdr:colOff>
      <xdr:row>97</xdr:row>
      <xdr:rowOff>82601</xdr:rowOff>
    </xdr:to>
    <xdr:sp macro="" textlink="">
      <xdr:nvSpPr>
        <xdr:cNvPr id="713" name="楕円 712"/>
        <xdr:cNvSpPr/>
      </xdr:nvSpPr>
      <xdr:spPr>
        <a:xfrm>
          <a:off x="16268700" y="166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130878</xdr:rowOff>
    </xdr:from>
    <xdr:ext cx="469744" cy="259045"/>
    <xdr:sp macro="" textlink="">
      <xdr:nvSpPr>
        <xdr:cNvPr id="714" name="積立金該当値テキスト"/>
        <xdr:cNvSpPr txBox="1"/>
      </xdr:nvSpPr>
      <xdr:spPr>
        <a:xfrm>
          <a:off x="16370300" y="165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8395</xdr:rowOff>
    </xdr:from>
    <xdr:to>
      <xdr:col>81</xdr:col>
      <xdr:colOff>101600</xdr:colOff>
      <xdr:row>97</xdr:row>
      <xdr:rowOff>109995</xdr:rowOff>
    </xdr:to>
    <xdr:sp macro="" textlink="">
      <xdr:nvSpPr>
        <xdr:cNvPr id="715" name="楕円 714"/>
        <xdr:cNvSpPr/>
      </xdr:nvSpPr>
      <xdr:spPr>
        <a:xfrm>
          <a:off x="15430500" y="166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126522</xdr:rowOff>
    </xdr:from>
    <xdr:ext cx="469744" cy="259045"/>
    <xdr:sp macro="" textlink="">
      <xdr:nvSpPr>
        <xdr:cNvPr id="716" name="テキスト ボックス 715"/>
        <xdr:cNvSpPr txBox="1"/>
      </xdr:nvSpPr>
      <xdr:spPr>
        <a:xfrm>
          <a:off x="15246428" y="164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129476</xdr:rowOff>
    </xdr:from>
    <xdr:to>
      <xdr:col>76</xdr:col>
      <xdr:colOff>165100</xdr:colOff>
      <xdr:row>98</xdr:row>
      <xdr:rowOff>59626</xdr:rowOff>
    </xdr:to>
    <xdr:sp macro="" textlink="">
      <xdr:nvSpPr>
        <xdr:cNvPr id="717" name="楕円 716"/>
        <xdr:cNvSpPr/>
      </xdr:nvSpPr>
      <xdr:spPr>
        <a:xfrm>
          <a:off x="14541500" y="167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50753</xdr:rowOff>
    </xdr:from>
    <xdr:ext cx="469744" cy="259045"/>
    <xdr:sp macro="" textlink="">
      <xdr:nvSpPr>
        <xdr:cNvPr id="718" name="テキスト ボックス 717"/>
        <xdr:cNvSpPr txBox="1"/>
      </xdr:nvSpPr>
      <xdr:spPr>
        <a:xfrm>
          <a:off x="14357428" y="168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34189</xdr:rowOff>
    </xdr:from>
    <xdr:to>
      <xdr:col>72</xdr:col>
      <xdr:colOff>38100</xdr:colOff>
      <xdr:row>97</xdr:row>
      <xdr:rowOff>135789</xdr:rowOff>
    </xdr:to>
    <xdr:sp macro="" textlink="">
      <xdr:nvSpPr>
        <xdr:cNvPr id="719" name="楕円 718"/>
        <xdr:cNvSpPr/>
      </xdr:nvSpPr>
      <xdr:spPr>
        <a:xfrm>
          <a:off x="13652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152316</xdr:rowOff>
    </xdr:from>
    <xdr:ext cx="469744" cy="259045"/>
    <xdr:sp macro="" textlink="">
      <xdr:nvSpPr>
        <xdr:cNvPr id="720" name="テキスト ボックス 719"/>
        <xdr:cNvSpPr txBox="1"/>
      </xdr:nvSpPr>
      <xdr:spPr>
        <a:xfrm>
          <a:off x="13468428" y="16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162471</xdr:rowOff>
    </xdr:from>
    <xdr:to>
      <xdr:col>67</xdr:col>
      <xdr:colOff>101600</xdr:colOff>
      <xdr:row>98</xdr:row>
      <xdr:rowOff>92621</xdr:rowOff>
    </xdr:to>
    <xdr:sp macro="" textlink="">
      <xdr:nvSpPr>
        <xdr:cNvPr id="721" name="楕円 720"/>
        <xdr:cNvSpPr/>
      </xdr:nvSpPr>
      <xdr:spPr>
        <a:xfrm>
          <a:off x="12763500" y="167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83748</xdr:rowOff>
    </xdr:from>
    <xdr:ext cx="469744" cy="259045"/>
    <xdr:sp macro="" textlink="">
      <xdr:nvSpPr>
        <xdr:cNvPr id="722" name="テキスト ボックス 721"/>
        <xdr:cNvSpPr txBox="1"/>
      </xdr:nvSpPr>
      <xdr:spPr>
        <a:xfrm>
          <a:off x="12579428" y="1688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154722</xdr:rowOff>
    </xdr:from>
    <xdr:to>
      <xdr:col>116</xdr:col>
      <xdr:colOff>63500</xdr:colOff>
      <xdr:row>35</xdr:row>
      <xdr:rowOff>907</xdr:rowOff>
    </xdr:to>
    <xdr:cxnSp macro="">
      <xdr:nvCxnSpPr>
        <xdr:cNvPr id="753" name="直線コネクタ 752"/>
        <xdr:cNvCxnSpPr/>
      </xdr:nvCxnSpPr>
      <xdr:spPr>
        <a:xfrm flipV="1">
          <a:off x="21323300" y="5984022"/>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4"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156845</xdr:rowOff>
    </xdr:from>
    <xdr:to>
      <xdr:col>111</xdr:col>
      <xdr:colOff>177800</xdr:colOff>
      <xdr:row>35</xdr:row>
      <xdr:rowOff>907</xdr:rowOff>
    </xdr:to>
    <xdr:cxnSp macro="">
      <xdr:nvCxnSpPr>
        <xdr:cNvPr id="756" name="直線コネクタ 755"/>
        <xdr:cNvCxnSpPr/>
      </xdr:nvCxnSpPr>
      <xdr:spPr>
        <a:xfrm>
          <a:off x="20434300" y="598614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7" name="フローチャート: 判断 756"/>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8" name="テキスト ボックス 757"/>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156845</xdr:rowOff>
    </xdr:from>
    <xdr:to>
      <xdr:col>107</xdr:col>
      <xdr:colOff>50800</xdr:colOff>
      <xdr:row>35</xdr:row>
      <xdr:rowOff>12664</xdr:rowOff>
    </xdr:to>
    <xdr:cxnSp macro="">
      <xdr:nvCxnSpPr>
        <xdr:cNvPr id="759" name="直線コネクタ 758"/>
        <xdr:cNvCxnSpPr/>
      </xdr:nvCxnSpPr>
      <xdr:spPr>
        <a:xfrm flipV="1">
          <a:off x="19545300" y="5986145"/>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0" name="フローチャート: 判断 759"/>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1" name="テキスト ボックス 760"/>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171051</xdr:rowOff>
    </xdr:from>
    <xdr:to>
      <xdr:col>102</xdr:col>
      <xdr:colOff>114300</xdr:colOff>
      <xdr:row>35</xdr:row>
      <xdr:rowOff>12664</xdr:rowOff>
    </xdr:to>
    <xdr:cxnSp macro="">
      <xdr:nvCxnSpPr>
        <xdr:cNvPr id="762" name="直線コネクタ 761"/>
        <xdr:cNvCxnSpPr/>
      </xdr:nvCxnSpPr>
      <xdr:spPr>
        <a:xfrm>
          <a:off x="18656300" y="60003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3" name="フローチャート: 判断 762"/>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4" name="テキスト ボックス 763"/>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5" name="フローチャート: 判断 764"/>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6" name="テキスト ボックス 765"/>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103922</xdr:rowOff>
    </xdr:from>
    <xdr:to>
      <xdr:col>116</xdr:col>
      <xdr:colOff>114300</xdr:colOff>
      <xdr:row>35</xdr:row>
      <xdr:rowOff>34072</xdr:rowOff>
    </xdr:to>
    <xdr:sp macro="" textlink="">
      <xdr:nvSpPr>
        <xdr:cNvPr id="772" name="楕円 771"/>
        <xdr:cNvSpPr/>
      </xdr:nvSpPr>
      <xdr:spPr>
        <a:xfrm>
          <a:off x="22110700" y="59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126799</xdr:rowOff>
    </xdr:from>
    <xdr:ext cx="469744" cy="259045"/>
    <xdr:sp macro="" textlink="">
      <xdr:nvSpPr>
        <xdr:cNvPr id="773" name="投資及び出資金該当値テキスト"/>
        <xdr:cNvSpPr txBox="1"/>
      </xdr:nvSpPr>
      <xdr:spPr>
        <a:xfrm>
          <a:off x="22212300" y="57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121557</xdr:rowOff>
    </xdr:from>
    <xdr:to>
      <xdr:col>112</xdr:col>
      <xdr:colOff>38100</xdr:colOff>
      <xdr:row>35</xdr:row>
      <xdr:rowOff>51707</xdr:rowOff>
    </xdr:to>
    <xdr:sp macro="" textlink="">
      <xdr:nvSpPr>
        <xdr:cNvPr id="774" name="楕円 773"/>
        <xdr:cNvSpPr/>
      </xdr:nvSpPr>
      <xdr:spPr>
        <a:xfrm>
          <a:off x="21272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68234</xdr:rowOff>
    </xdr:from>
    <xdr:ext cx="469744" cy="259045"/>
    <xdr:sp macro="" textlink="">
      <xdr:nvSpPr>
        <xdr:cNvPr id="775" name="テキスト ボックス 774"/>
        <xdr:cNvSpPr txBox="1"/>
      </xdr:nvSpPr>
      <xdr:spPr>
        <a:xfrm>
          <a:off x="21088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106045</xdr:rowOff>
    </xdr:from>
    <xdr:to>
      <xdr:col>107</xdr:col>
      <xdr:colOff>101600</xdr:colOff>
      <xdr:row>35</xdr:row>
      <xdr:rowOff>36195</xdr:rowOff>
    </xdr:to>
    <xdr:sp macro="" textlink="">
      <xdr:nvSpPr>
        <xdr:cNvPr id="776" name="楕円 775"/>
        <xdr:cNvSpPr/>
      </xdr:nvSpPr>
      <xdr:spPr>
        <a:xfrm>
          <a:off x="20383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52722</xdr:rowOff>
    </xdr:from>
    <xdr:ext cx="469744" cy="259045"/>
    <xdr:sp macro="" textlink="">
      <xdr:nvSpPr>
        <xdr:cNvPr id="777" name="テキスト ボックス 776"/>
        <xdr:cNvSpPr txBox="1"/>
      </xdr:nvSpPr>
      <xdr:spPr>
        <a:xfrm>
          <a:off x="20199428" y="571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133314</xdr:rowOff>
    </xdr:from>
    <xdr:to>
      <xdr:col>102</xdr:col>
      <xdr:colOff>165100</xdr:colOff>
      <xdr:row>35</xdr:row>
      <xdr:rowOff>63464</xdr:rowOff>
    </xdr:to>
    <xdr:sp macro="" textlink="">
      <xdr:nvSpPr>
        <xdr:cNvPr id="778" name="楕円 777"/>
        <xdr:cNvSpPr/>
      </xdr:nvSpPr>
      <xdr:spPr>
        <a:xfrm>
          <a:off x="19494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79991</xdr:rowOff>
    </xdr:from>
    <xdr:ext cx="469744" cy="259045"/>
    <xdr:sp macro="" textlink="">
      <xdr:nvSpPr>
        <xdr:cNvPr id="779" name="テキスト ボックス 778"/>
        <xdr:cNvSpPr txBox="1"/>
      </xdr:nvSpPr>
      <xdr:spPr>
        <a:xfrm>
          <a:off x="19310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120251</xdr:rowOff>
    </xdr:from>
    <xdr:to>
      <xdr:col>98</xdr:col>
      <xdr:colOff>38100</xdr:colOff>
      <xdr:row>35</xdr:row>
      <xdr:rowOff>50401</xdr:rowOff>
    </xdr:to>
    <xdr:sp macro="" textlink="">
      <xdr:nvSpPr>
        <xdr:cNvPr id="780" name="楕円 779"/>
        <xdr:cNvSpPr/>
      </xdr:nvSpPr>
      <xdr:spPr>
        <a:xfrm>
          <a:off x="18605500" y="5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66928</xdr:rowOff>
    </xdr:from>
    <xdr:ext cx="469744" cy="259045"/>
    <xdr:sp macro="" textlink="">
      <xdr:nvSpPr>
        <xdr:cNvPr id="781" name="テキスト ボックス 780"/>
        <xdr:cNvSpPr txBox="1"/>
      </xdr:nvSpPr>
      <xdr:spPr>
        <a:xfrm>
          <a:off x="18421428" y="572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145777</xdr:rowOff>
    </xdr:from>
    <xdr:to>
      <xdr:col>116</xdr:col>
      <xdr:colOff>63500</xdr:colOff>
      <xdr:row>58</xdr:row>
      <xdr:rowOff>161589</xdr:rowOff>
    </xdr:to>
    <xdr:cxnSp macro="">
      <xdr:nvCxnSpPr>
        <xdr:cNvPr id="810" name="直線コネクタ 809"/>
        <xdr:cNvCxnSpPr/>
      </xdr:nvCxnSpPr>
      <xdr:spPr>
        <a:xfrm flipV="1">
          <a:off x="21323300" y="10089877"/>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1"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158541</xdr:rowOff>
    </xdr:from>
    <xdr:to>
      <xdr:col>111</xdr:col>
      <xdr:colOff>177800</xdr:colOff>
      <xdr:row>58</xdr:row>
      <xdr:rowOff>161589</xdr:rowOff>
    </xdr:to>
    <xdr:cxnSp macro="">
      <xdr:nvCxnSpPr>
        <xdr:cNvPr id="813" name="直線コネクタ 812"/>
        <xdr:cNvCxnSpPr/>
      </xdr:nvCxnSpPr>
      <xdr:spPr>
        <a:xfrm>
          <a:off x="20434300" y="1010264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4" name="フローチャート: 判断 813"/>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5" name="テキスト ボックス 814"/>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158541</xdr:rowOff>
    </xdr:from>
    <xdr:to>
      <xdr:col>107</xdr:col>
      <xdr:colOff>50800</xdr:colOff>
      <xdr:row>58</xdr:row>
      <xdr:rowOff>171438</xdr:rowOff>
    </xdr:to>
    <xdr:cxnSp macro="">
      <xdr:nvCxnSpPr>
        <xdr:cNvPr id="816" name="直線コネクタ 815"/>
        <xdr:cNvCxnSpPr/>
      </xdr:nvCxnSpPr>
      <xdr:spPr>
        <a:xfrm flipV="1">
          <a:off x="19545300" y="10102641"/>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7" name="フローチャート: 判断 816"/>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8" name="テキスト ボックス 817"/>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159341</xdr:rowOff>
    </xdr:from>
    <xdr:to>
      <xdr:col>102</xdr:col>
      <xdr:colOff>114300</xdr:colOff>
      <xdr:row>58</xdr:row>
      <xdr:rowOff>171438</xdr:rowOff>
    </xdr:to>
    <xdr:cxnSp macro="">
      <xdr:nvCxnSpPr>
        <xdr:cNvPr id="819" name="直線コネクタ 818"/>
        <xdr:cNvCxnSpPr/>
      </xdr:nvCxnSpPr>
      <xdr:spPr>
        <a:xfrm>
          <a:off x="18656300" y="10103441"/>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0" name="フローチャート: 判断 819"/>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1" name="テキスト ボックス 820"/>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2" name="フローチャート: 判断 821"/>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3" name="テキスト ボックス 822"/>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94977</xdr:rowOff>
    </xdr:from>
    <xdr:to>
      <xdr:col>116</xdr:col>
      <xdr:colOff>114300</xdr:colOff>
      <xdr:row>59</xdr:row>
      <xdr:rowOff>25127</xdr:rowOff>
    </xdr:to>
    <xdr:sp macro="" textlink="">
      <xdr:nvSpPr>
        <xdr:cNvPr id="829" name="楕円 828"/>
        <xdr:cNvSpPr/>
      </xdr:nvSpPr>
      <xdr:spPr>
        <a:xfrm>
          <a:off x="221107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9904</xdr:rowOff>
    </xdr:from>
    <xdr:ext cx="469744" cy="259045"/>
    <xdr:sp macro="" textlink="">
      <xdr:nvSpPr>
        <xdr:cNvPr id="830" name="貸付金該当値テキスト"/>
        <xdr:cNvSpPr txBox="1"/>
      </xdr:nvSpPr>
      <xdr:spPr>
        <a:xfrm>
          <a:off x="22212300" y="995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110789</xdr:rowOff>
    </xdr:from>
    <xdr:to>
      <xdr:col>112</xdr:col>
      <xdr:colOff>38100</xdr:colOff>
      <xdr:row>59</xdr:row>
      <xdr:rowOff>40939</xdr:rowOff>
    </xdr:to>
    <xdr:sp macro="" textlink="">
      <xdr:nvSpPr>
        <xdr:cNvPr id="831" name="楕円 830"/>
        <xdr:cNvSpPr/>
      </xdr:nvSpPr>
      <xdr:spPr>
        <a:xfrm>
          <a:off x="21272500" y="100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32066</xdr:rowOff>
    </xdr:from>
    <xdr:ext cx="469744" cy="259045"/>
    <xdr:sp macro="" textlink="">
      <xdr:nvSpPr>
        <xdr:cNvPr id="832" name="テキスト ボックス 831"/>
        <xdr:cNvSpPr txBox="1"/>
      </xdr:nvSpPr>
      <xdr:spPr>
        <a:xfrm>
          <a:off x="21088428" y="101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107741</xdr:rowOff>
    </xdr:from>
    <xdr:to>
      <xdr:col>107</xdr:col>
      <xdr:colOff>101600</xdr:colOff>
      <xdr:row>59</xdr:row>
      <xdr:rowOff>37891</xdr:rowOff>
    </xdr:to>
    <xdr:sp macro="" textlink="">
      <xdr:nvSpPr>
        <xdr:cNvPr id="833" name="楕円 832"/>
        <xdr:cNvSpPr/>
      </xdr:nvSpPr>
      <xdr:spPr>
        <a:xfrm>
          <a:off x="20383500" y="100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29018</xdr:rowOff>
    </xdr:from>
    <xdr:ext cx="469744" cy="259045"/>
    <xdr:sp macro="" textlink="">
      <xdr:nvSpPr>
        <xdr:cNvPr id="834" name="テキスト ボックス 833"/>
        <xdr:cNvSpPr txBox="1"/>
      </xdr:nvSpPr>
      <xdr:spPr>
        <a:xfrm>
          <a:off x="20199428" y="101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120638</xdr:rowOff>
    </xdr:from>
    <xdr:to>
      <xdr:col>102</xdr:col>
      <xdr:colOff>165100</xdr:colOff>
      <xdr:row>59</xdr:row>
      <xdr:rowOff>50788</xdr:rowOff>
    </xdr:to>
    <xdr:sp macro="" textlink="">
      <xdr:nvSpPr>
        <xdr:cNvPr id="835" name="楕円 834"/>
        <xdr:cNvSpPr/>
      </xdr:nvSpPr>
      <xdr:spPr>
        <a:xfrm>
          <a:off x="194945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41915</xdr:rowOff>
    </xdr:from>
    <xdr:ext cx="469744" cy="259045"/>
    <xdr:sp macro="" textlink="">
      <xdr:nvSpPr>
        <xdr:cNvPr id="836" name="テキスト ボックス 835"/>
        <xdr:cNvSpPr txBox="1"/>
      </xdr:nvSpPr>
      <xdr:spPr>
        <a:xfrm>
          <a:off x="19310428" y="1015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108541</xdr:rowOff>
    </xdr:from>
    <xdr:to>
      <xdr:col>98</xdr:col>
      <xdr:colOff>38100</xdr:colOff>
      <xdr:row>59</xdr:row>
      <xdr:rowOff>38691</xdr:rowOff>
    </xdr:to>
    <xdr:sp macro="" textlink="">
      <xdr:nvSpPr>
        <xdr:cNvPr id="837" name="楕円 836"/>
        <xdr:cNvSpPr/>
      </xdr:nvSpPr>
      <xdr:spPr>
        <a:xfrm>
          <a:off x="18605500" y="100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29818</xdr:rowOff>
    </xdr:from>
    <xdr:ext cx="469744" cy="259045"/>
    <xdr:sp macro="" textlink="">
      <xdr:nvSpPr>
        <xdr:cNvPr id="838" name="テキスト ボックス 837"/>
        <xdr:cNvSpPr txBox="1"/>
      </xdr:nvSpPr>
      <xdr:spPr>
        <a:xfrm>
          <a:off x="18421428" y="1014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157150</xdr:rowOff>
    </xdr:from>
    <xdr:to>
      <xdr:col>116</xdr:col>
      <xdr:colOff>63500</xdr:colOff>
      <xdr:row>75</xdr:row>
      <xdr:rowOff>7112</xdr:rowOff>
    </xdr:to>
    <xdr:cxnSp macro="">
      <xdr:nvCxnSpPr>
        <xdr:cNvPr id="868" name="直線コネクタ 867"/>
        <xdr:cNvCxnSpPr/>
      </xdr:nvCxnSpPr>
      <xdr:spPr>
        <a:xfrm flipV="1">
          <a:off x="21323300" y="12844450"/>
          <a:ext cx="8382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9"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7112</xdr:rowOff>
    </xdr:from>
    <xdr:to>
      <xdr:col>111</xdr:col>
      <xdr:colOff>177800</xdr:colOff>
      <xdr:row>75</xdr:row>
      <xdr:rowOff>40831</xdr:rowOff>
    </xdr:to>
    <xdr:cxnSp macro="">
      <xdr:nvCxnSpPr>
        <xdr:cNvPr id="871" name="直線コネクタ 870"/>
        <xdr:cNvCxnSpPr/>
      </xdr:nvCxnSpPr>
      <xdr:spPr>
        <a:xfrm flipV="1">
          <a:off x="20434300" y="12865862"/>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2" name="フローチャート: 判断 871"/>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3" name="テキスト ボックス 872"/>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40831</xdr:rowOff>
    </xdr:from>
    <xdr:to>
      <xdr:col>107</xdr:col>
      <xdr:colOff>50800</xdr:colOff>
      <xdr:row>75</xdr:row>
      <xdr:rowOff>72187</xdr:rowOff>
    </xdr:to>
    <xdr:cxnSp macro="">
      <xdr:nvCxnSpPr>
        <xdr:cNvPr id="874" name="直線コネクタ 873"/>
        <xdr:cNvCxnSpPr/>
      </xdr:nvCxnSpPr>
      <xdr:spPr>
        <a:xfrm flipV="1">
          <a:off x="19545300" y="12899581"/>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5" name="フローチャート: 判断 874"/>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6" name="テキスト ボックス 875"/>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72187</xdr:rowOff>
    </xdr:from>
    <xdr:to>
      <xdr:col>102</xdr:col>
      <xdr:colOff>114300</xdr:colOff>
      <xdr:row>75</xdr:row>
      <xdr:rowOff>73940</xdr:rowOff>
    </xdr:to>
    <xdr:cxnSp macro="">
      <xdr:nvCxnSpPr>
        <xdr:cNvPr id="877" name="直線コネクタ 876"/>
        <xdr:cNvCxnSpPr/>
      </xdr:nvCxnSpPr>
      <xdr:spPr>
        <a:xfrm flipV="1">
          <a:off x="18656300" y="1293093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8" name="フローチャート: 判断 877"/>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9" name="テキスト ボックス 878"/>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0" name="フローチャート: 判断 879"/>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81" name="テキスト ボックス 880"/>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106350</xdr:rowOff>
    </xdr:from>
    <xdr:to>
      <xdr:col>116</xdr:col>
      <xdr:colOff>114300</xdr:colOff>
      <xdr:row>75</xdr:row>
      <xdr:rowOff>36500</xdr:rowOff>
    </xdr:to>
    <xdr:sp macro="" textlink="">
      <xdr:nvSpPr>
        <xdr:cNvPr id="887" name="楕円 886"/>
        <xdr:cNvSpPr/>
      </xdr:nvSpPr>
      <xdr:spPr>
        <a:xfrm>
          <a:off x="22110700" y="127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129227</xdr:rowOff>
    </xdr:from>
    <xdr:ext cx="534377" cy="259045"/>
    <xdr:sp macro="" textlink="">
      <xdr:nvSpPr>
        <xdr:cNvPr id="888" name="繰出金該当値テキスト"/>
        <xdr:cNvSpPr txBox="1"/>
      </xdr:nvSpPr>
      <xdr:spPr>
        <a:xfrm>
          <a:off x="22212300" y="126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127762</xdr:rowOff>
    </xdr:from>
    <xdr:to>
      <xdr:col>112</xdr:col>
      <xdr:colOff>38100</xdr:colOff>
      <xdr:row>75</xdr:row>
      <xdr:rowOff>57912</xdr:rowOff>
    </xdr:to>
    <xdr:sp macro="" textlink="">
      <xdr:nvSpPr>
        <xdr:cNvPr id="889" name="楕円 888"/>
        <xdr:cNvSpPr/>
      </xdr:nvSpPr>
      <xdr:spPr>
        <a:xfrm>
          <a:off x="21272500" y="128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74439</xdr:rowOff>
    </xdr:from>
    <xdr:ext cx="534377" cy="259045"/>
    <xdr:sp macro="" textlink="">
      <xdr:nvSpPr>
        <xdr:cNvPr id="890" name="テキスト ボックス 889"/>
        <xdr:cNvSpPr txBox="1"/>
      </xdr:nvSpPr>
      <xdr:spPr>
        <a:xfrm>
          <a:off x="21056111" y="125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161481</xdr:rowOff>
    </xdr:from>
    <xdr:to>
      <xdr:col>107</xdr:col>
      <xdr:colOff>101600</xdr:colOff>
      <xdr:row>75</xdr:row>
      <xdr:rowOff>91631</xdr:rowOff>
    </xdr:to>
    <xdr:sp macro="" textlink="">
      <xdr:nvSpPr>
        <xdr:cNvPr id="891" name="楕円 890"/>
        <xdr:cNvSpPr/>
      </xdr:nvSpPr>
      <xdr:spPr>
        <a:xfrm>
          <a:off x="20383500" y="1284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108158</xdr:rowOff>
    </xdr:from>
    <xdr:ext cx="534377" cy="259045"/>
    <xdr:sp macro="" textlink="">
      <xdr:nvSpPr>
        <xdr:cNvPr id="892" name="テキスト ボックス 891"/>
        <xdr:cNvSpPr txBox="1"/>
      </xdr:nvSpPr>
      <xdr:spPr>
        <a:xfrm>
          <a:off x="20167111" y="126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21387</xdr:rowOff>
    </xdr:from>
    <xdr:to>
      <xdr:col>102</xdr:col>
      <xdr:colOff>165100</xdr:colOff>
      <xdr:row>75</xdr:row>
      <xdr:rowOff>122987</xdr:rowOff>
    </xdr:to>
    <xdr:sp macro="" textlink="">
      <xdr:nvSpPr>
        <xdr:cNvPr id="893" name="楕円 892"/>
        <xdr:cNvSpPr/>
      </xdr:nvSpPr>
      <xdr:spPr>
        <a:xfrm>
          <a:off x="19494500" y="12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139514</xdr:rowOff>
    </xdr:from>
    <xdr:ext cx="534377" cy="259045"/>
    <xdr:sp macro="" textlink="">
      <xdr:nvSpPr>
        <xdr:cNvPr id="894" name="テキスト ボックス 893"/>
        <xdr:cNvSpPr txBox="1"/>
      </xdr:nvSpPr>
      <xdr:spPr>
        <a:xfrm>
          <a:off x="19278111" y="126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23140</xdr:rowOff>
    </xdr:from>
    <xdr:to>
      <xdr:col>98</xdr:col>
      <xdr:colOff>38100</xdr:colOff>
      <xdr:row>75</xdr:row>
      <xdr:rowOff>124740</xdr:rowOff>
    </xdr:to>
    <xdr:sp macro="" textlink="">
      <xdr:nvSpPr>
        <xdr:cNvPr id="895" name="楕円 894"/>
        <xdr:cNvSpPr/>
      </xdr:nvSpPr>
      <xdr:spPr>
        <a:xfrm>
          <a:off x="18605500" y="128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141267</xdr:rowOff>
    </xdr:from>
    <xdr:ext cx="534377" cy="259045"/>
    <xdr:sp macro="" textlink="">
      <xdr:nvSpPr>
        <xdr:cNvPr id="896" name="テキスト ボックス 895"/>
        <xdr:cNvSpPr txBox="1"/>
      </xdr:nvSpPr>
      <xdr:spPr>
        <a:xfrm>
          <a:off x="18389111" y="126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・人件費については、退職手当の減がある一方、正規職員数の増に伴う給料の増や新型コロナウイルス感染症への対応等に係る時間外勤務の増などにより、前年度を上回っている。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・物件費については、新型コロナウイルスワクチン接種事業費の増などにより、前年度を上回っている。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私立認定こども園への施設型給付費や障害者等への自立支援給付費の増のほか、子育て世帯や住民税非課税世帯等に対する臨時特別給付金の増などにより、前年度を大きく上回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・補助費等については、特別定額給付金給付事業費の皆減などにより、前年度を大きく下回っている。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・普通建設事業費については、富山市斎場や八尾地域統合中学校、中ホールなどの更新整備が増加しており、普通建設事業費全体では前年度を大きく上回っている。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・公債費については、臨時財政対策債等の償還額の増により、前年度を上回っている。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富山県富山市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411,222
404,358
1,241.70
198,980,660
193,502,159
3,432,879
106,266,086
239,107,315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xdr:rowOff>
    </xdr:from>
    <xdr:to>
      <xdr:col>24</xdr:col>
      <xdr:colOff>63500</xdr:colOff>
      <xdr:row>36</xdr:row>
      <xdr:rowOff>7874</xdr:rowOff>
    </xdr:to>
    <xdr:cxnSp macro="">
      <xdr:nvCxnSpPr>
        <xdr:cNvPr id="61" name="直線コネクタ 60"/>
        <xdr:cNvCxnSpPr/>
      </xdr:nvCxnSpPr>
      <xdr:spPr>
        <a:xfrm>
          <a:off x="3797300" y="617245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101600</xdr:rowOff>
    </xdr:from>
    <xdr:to>
      <xdr:col>19</xdr:col>
      <xdr:colOff>177800</xdr:colOff>
      <xdr:row>36</xdr:row>
      <xdr:rowOff>254</xdr:rowOff>
    </xdr:to>
    <xdr:cxnSp macro="">
      <xdr:nvCxnSpPr>
        <xdr:cNvPr id="64" name="直線コネクタ 63"/>
        <xdr:cNvCxnSpPr/>
      </xdr:nvCxnSpPr>
      <xdr:spPr>
        <a:xfrm>
          <a:off x="2908300" y="6102350"/>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86360</xdr:rowOff>
    </xdr:from>
    <xdr:to>
      <xdr:col>15</xdr:col>
      <xdr:colOff>50800</xdr:colOff>
      <xdr:row>35</xdr:row>
      <xdr:rowOff>101600</xdr:rowOff>
    </xdr:to>
    <xdr:cxnSp macro="">
      <xdr:nvCxnSpPr>
        <xdr:cNvPr id="67" name="直線コネクタ 66"/>
        <xdr:cNvCxnSpPr/>
      </xdr:nvCxnSpPr>
      <xdr:spPr>
        <a:xfrm>
          <a:off x="2019300" y="6087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12446</xdr:rowOff>
    </xdr:from>
    <xdr:to>
      <xdr:col>10</xdr:col>
      <xdr:colOff>114300</xdr:colOff>
      <xdr:row>35</xdr:row>
      <xdr:rowOff>86360</xdr:rowOff>
    </xdr:to>
    <xdr:cxnSp macro="">
      <xdr:nvCxnSpPr>
        <xdr:cNvPr id="70" name="直線コネクタ 69"/>
        <xdr:cNvCxnSpPr/>
      </xdr:nvCxnSpPr>
      <xdr:spPr>
        <a:xfrm>
          <a:off x="1130300" y="6013196"/>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106951</xdr:rowOff>
    </xdr:from>
    <xdr:ext cx="469744" cy="259045"/>
    <xdr:sp macro="" textlink="">
      <xdr:nvSpPr>
        <xdr:cNvPr id="81" name="議会費該当値テキスト"/>
        <xdr:cNvSpPr txBox="1"/>
      </xdr:nvSpPr>
      <xdr:spPr>
        <a:xfrm>
          <a:off x="4686300"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120904</xdr:rowOff>
    </xdr:from>
    <xdr:to>
      <xdr:col>20</xdr:col>
      <xdr:colOff>38100</xdr:colOff>
      <xdr:row>36</xdr:row>
      <xdr:rowOff>51054</xdr:rowOff>
    </xdr:to>
    <xdr:sp macro="" textlink="">
      <xdr:nvSpPr>
        <xdr:cNvPr id="82" name="楕円 81"/>
        <xdr:cNvSpPr/>
      </xdr:nvSpPr>
      <xdr:spPr>
        <a:xfrm>
          <a:off x="3746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42181</xdr:rowOff>
    </xdr:from>
    <xdr:ext cx="469744" cy="259045"/>
    <xdr:sp macro="" textlink="">
      <xdr:nvSpPr>
        <xdr:cNvPr id="83" name="テキスト ボックス 82"/>
        <xdr:cNvSpPr txBox="1"/>
      </xdr:nvSpPr>
      <xdr:spPr>
        <a:xfrm>
          <a:off x="356242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50800</xdr:rowOff>
    </xdr:from>
    <xdr:to>
      <xdr:col>15</xdr:col>
      <xdr:colOff>101600</xdr:colOff>
      <xdr:row>35</xdr:row>
      <xdr:rowOff>152400</xdr:rowOff>
    </xdr:to>
    <xdr:sp macro="" textlink="">
      <xdr:nvSpPr>
        <xdr:cNvPr id="84" name="楕円 83"/>
        <xdr:cNvSpPr/>
      </xdr:nvSpPr>
      <xdr:spPr>
        <a:xfrm>
          <a:off x="2857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143527</xdr:rowOff>
    </xdr:from>
    <xdr:ext cx="469744" cy="259045"/>
    <xdr:sp macro="" textlink="">
      <xdr:nvSpPr>
        <xdr:cNvPr id="85" name="テキスト ボックス 84"/>
        <xdr:cNvSpPr txBox="1"/>
      </xdr:nvSpPr>
      <xdr:spPr>
        <a:xfrm>
          <a:off x="2673428"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35560</xdr:rowOff>
    </xdr:from>
    <xdr:to>
      <xdr:col>10</xdr:col>
      <xdr:colOff>165100</xdr:colOff>
      <xdr:row>35</xdr:row>
      <xdr:rowOff>137160</xdr:rowOff>
    </xdr:to>
    <xdr:sp macro="" textlink="">
      <xdr:nvSpPr>
        <xdr:cNvPr id="86" name="楕円 85"/>
        <xdr:cNvSpPr/>
      </xdr:nvSpPr>
      <xdr:spPr>
        <a:xfrm>
          <a:off x="1968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128287</xdr:rowOff>
    </xdr:from>
    <xdr:ext cx="469744" cy="259045"/>
    <xdr:sp macro="" textlink="">
      <xdr:nvSpPr>
        <xdr:cNvPr id="87" name="テキスト ボックス 86"/>
        <xdr:cNvSpPr txBox="1"/>
      </xdr:nvSpPr>
      <xdr:spPr>
        <a:xfrm>
          <a:off x="1784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133096</xdr:rowOff>
    </xdr:from>
    <xdr:to>
      <xdr:col>6</xdr:col>
      <xdr:colOff>38100</xdr:colOff>
      <xdr:row>35</xdr:row>
      <xdr:rowOff>63246</xdr:rowOff>
    </xdr:to>
    <xdr:sp macro="" textlink="">
      <xdr:nvSpPr>
        <xdr:cNvPr id="88" name="楕円 87"/>
        <xdr:cNvSpPr/>
      </xdr:nvSpPr>
      <xdr:spPr>
        <a:xfrm>
          <a:off x="1079500" y="59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79773</xdr:rowOff>
    </xdr:from>
    <xdr:ext cx="469744" cy="259045"/>
    <xdr:sp macro="" textlink="">
      <xdr:nvSpPr>
        <xdr:cNvPr id="89" name="テキスト ボックス 88"/>
        <xdr:cNvSpPr txBox="1"/>
      </xdr:nvSpPr>
      <xdr:spPr>
        <a:xfrm>
          <a:off x="895428"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130447</xdr:rowOff>
    </xdr:from>
    <xdr:to>
      <xdr:col>24</xdr:col>
      <xdr:colOff>63500</xdr:colOff>
      <xdr:row>56</xdr:row>
      <xdr:rowOff>101589</xdr:rowOff>
    </xdr:to>
    <xdr:cxnSp macro="">
      <xdr:nvCxnSpPr>
        <xdr:cNvPr id="120" name="直線コネクタ 119"/>
        <xdr:cNvCxnSpPr/>
      </xdr:nvCxnSpPr>
      <xdr:spPr>
        <a:xfrm>
          <a:off x="3797300" y="8702947"/>
          <a:ext cx="838200" cy="9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130447</xdr:rowOff>
    </xdr:from>
    <xdr:to>
      <xdr:col>19</xdr:col>
      <xdr:colOff>177800</xdr:colOff>
      <xdr:row>57</xdr:row>
      <xdr:rowOff>45876</xdr:rowOff>
    </xdr:to>
    <xdr:cxnSp macro="">
      <xdr:nvCxnSpPr>
        <xdr:cNvPr id="123" name="直線コネクタ 122"/>
        <xdr:cNvCxnSpPr/>
      </xdr:nvCxnSpPr>
      <xdr:spPr>
        <a:xfrm flipV="1">
          <a:off x="2908300" y="8702947"/>
          <a:ext cx="889000" cy="11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42305</xdr:rowOff>
    </xdr:from>
    <xdr:to>
      <xdr:col>15</xdr:col>
      <xdr:colOff>50800</xdr:colOff>
      <xdr:row>57</xdr:row>
      <xdr:rowOff>45876</xdr:rowOff>
    </xdr:to>
    <xdr:cxnSp macro="">
      <xdr:nvCxnSpPr>
        <xdr:cNvPr id="126" name="直線コネクタ 125"/>
        <xdr:cNvCxnSpPr/>
      </xdr:nvCxnSpPr>
      <xdr:spPr>
        <a:xfrm>
          <a:off x="2019300" y="9814955"/>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42305</xdr:rowOff>
    </xdr:from>
    <xdr:to>
      <xdr:col>10</xdr:col>
      <xdr:colOff>114300</xdr:colOff>
      <xdr:row>57</xdr:row>
      <xdr:rowOff>52723</xdr:rowOff>
    </xdr:to>
    <xdr:cxnSp macro="">
      <xdr:nvCxnSpPr>
        <xdr:cNvPr id="129" name="直線コネクタ 128"/>
        <xdr:cNvCxnSpPr/>
      </xdr:nvCxnSpPr>
      <xdr:spPr>
        <a:xfrm flipV="1">
          <a:off x="1130300" y="981495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50789</xdr:rowOff>
    </xdr:from>
    <xdr:to>
      <xdr:col>24</xdr:col>
      <xdr:colOff>114300</xdr:colOff>
      <xdr:row>56</xdr:row>
      <xdr:rowOff>152389</xdr:rowOff>
    </xdr:to>
    <xdr:sp macro="" textlink="">
      <xdr:nvSpPr>
        <xdr:cNvPr id="139" name="楕円 138"/>
        <xdr:cNvSpPr/>
      </xdr:nvSpPr>
      <xdr:spPr>
        <a:xfrm>
          <a:off x="4584700" y="9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73666</xdr:rowOff>
    </xdr:from>
    <xdr:ext cx="534377" cy="259045"/>
    <xdr:sp macro="" textlink="">
      <xdr:nvSpPr>
        <xdr:cNvPr id="140" name="総務費該当値テキスト"/>
        <xdr:cNvSpPr txBox="1"/>
      </xdr:nvSpPr>
      <xdr:spPr>
        <a:xfrm>
          <a:off x="4686300" y="95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79647</xdr:rowOff>
    </xdr:from>
    <xdr:to>
      <xdr:col>20</xdr:col>
      <xdr:colOff>38100</xdr:colOff>
      <xdr:row>51</xdr:row>
      <xdr:rowOff>9797</xdr:rowOff>
    </xdr:to>
    <xdr:sp macro="" textlink="">
      <xdr:nvSpPr>
        <xdr:cNvPr id="141" name="楕円 140"/>
        <xdr:cNvSpPr/>
      </xdr:nvSpPr>
      <xdr:spPr>
        <a:xfrm>
          <a:off x="3746500" y="86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924</xdr:rowOff>
    </xdr:from>
    <xdr:ext cx="599010" cy="259045"/>
    <xdr:sp macro="" textlink="">
      <xdr:nvSpPr>
        <xdr:cNvPr id="142" name="テキスト ボックス 141"/>
        <xdr:cNvSpPr txBox="1"/>
      </xdr:nvSpPr>
      <xdr:spPr>
        <a:xfrm>
          <a:off x="3497795" y="874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166526</xdr:rowOff>
    </xdr:from>
    <xdr:to>
      <xdr:col>15</xdr:col>
      <xdr:colOff>101600</xdr:colOff>
      <xdr:row>57</xdr:row>
      <xdr:rowOff>96676</xdr:rowOff>
    </xdr:to>
    <xdr:sp macro="" textlink="">
      <xdr:nvSpPr>
        <xdr:cNvPr id="143" name="楕円 142"/>
        <xdr:cNvSpPr/>
      </xdr:nvSpPr>
      <xdr:spPr>
        <a:xfrm>
          <a:off x="2857500" y="97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87803</xdr:rowOff>
    </xdr:from>
    <xdr:ext cx="534377" cy="259045"/>
    <xdr:sp macro="" textlink="">
      <xdr:nvSpPr>
        <xdr:cNvPr id="144" name="テキスト ボックス 143"/>
        <xdr:cNvSpPr txBox="1"/>
      </xdr:nvSpPr>
      <xdr:spPr>
        <a:xfrm>
          <a:off x="2641111" y="98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162955</xdr:rowOff>
    </xdr:from>
    <xdr:to>
      <xdr:col>10</xdr:col>
      <xdr:colOff>165100</xdr:colOff>
      <xdr:row>57</xdr:row>
      <xdr:rowOff>93105</xdr:rowOff>
    </xdr:to>
    <xdr:sp macro="" textlink="">
      <xdr:nvSpPr>
        <xdr:cNvPr id="145" name="楕円 144"/>
        <xdr:cNvSpPr/>
      </xdr:nvSpPr>
      <xdr:spPr>
        <a:xfrm>
          <a:off x="1968500" y="97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109632</xdr:rowOff>
    </xdr:from>
    <xdr:ext cx="534377" cy="259045"/>
    <xdr:sp macro="" textlink="">
      <xdr:nvSpPr>
        <xdr:cNvPr id="146" name="テキスト ボックス 145"/>
        <xdr:cNvSpPr txBox="1"/>
      </xdr:nvSpPr>
      <xdr:spPr>
        <a:xfrm>
          <a:off x="1752111" y="95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1923</xdr:rowOff>
    </xdr:from>
    <xdr:to>
      <xdr:col>6</xdr:col>
      <xdr:colOff>38100</xdr:colOff>
      <xdr:row>57</xdr:row>
      <xdr:rowOff>103523</xdr:rowOff>
    </xdr:to>
    <xdr:sp macro="" textlink="">
      <xdr:nvSpPr>
        <xdr:cNvPr id="147" name="楕円 146"/>
        <xdr:cNvSpPr/>
      </xdr:nvSpPr>
      <xdr:spPr>
        <a:xfrm>
          <a:off x="1079500" y="97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120050</xdr:rowOff>
    </xdr:from>
    <xdr:ext cx="534377" cy="259045"/>
    <xdr:sp macro="" textlink="">
      <xdr:nvSpPr>
        <xdr:cNvPr id="148" name="テキスト ボックス 147"/>
        <xdr:cNvSpPr txBox="1"/>
      </xdr:nvSpPr>
      <xdr:spPr>
        <a:xfrm>
          <a:off x="863111" y="95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34953</xdr:rowOff>
    </xdr:from>
    <xdr:to>
      <xdr:col>24</xdr:col>
      <xdr:colOff>63500</xdr:colOff>
      <xdr:row>78</xdr:row>
      <xdr:rowOff>58423</xdr:rowOff>
    </xdr:to>
    <xdr:cxnSp macro="">
      <xdr:nvCxnSpPr>
        <xdr:cNvPr id="182" name="直線コネクタ 181"/>
        <xdr:cNvCxnSpPr/>
      </xdr:nvCxnSpPr>
      <xdr:spPr>
        <a:xfrm flipV="1">
          <a:off x="3797300" y="13236603"/>
          <a:ext cx="838200" cy="1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58423</xdr:rowOff>
    </xdr:from>
    <xdr:to>
      <xdr:col>19</xdr:col>
      <xdr:colOff>177800</xdr:colOff>
      <xdr:row>78</xdr:row>
      <xdr:rowOff>158189</xdr:rowOff>
    </xdr:to>
    <xdr:cxnSp macro="">
      <xdr:nvCxnSpPr>
        <xdr:cNvPr id="185" name="直線コネクタ 184"/>
        <xdr:cNvCxnSpPr/>
      </xdr:nvCxnSpPr>
      <xdr:spPr>
        <a:xfrm flipV="1">
          <a:off x="2908300" y="13431523"/>
          <a:ext cx="889000" cy="9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158189</xdr:rowOff>
    </xdr:from>
    <xdr:to>
      <xdr:col>15</xdr:col>
      <xdr:colOff>50800</xdr:colOff>
      <xdr:row>79</xdr:row>
      <xdr:rowOff>12912</xdr:rowOff>
    </xdr:to>
    <xdr:cxnSp macro="">
      <xdr:nvCxnSpPr>
        <xdr:cNvPr id="188" name="直線コネクタ 187"/>
        <xdr:cNvCxnSpPr/>
      </xdr:nvCxnSpPr>
      <xdr:spPr>
        <a:xfrm flipV="1">
          <a:off x="2019300" y="13531289"/>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4207</xdr:rowOff>
    </xdr:from>
    <xdr:to>
      <xdr:col>10</xdr:col>
      <xdr:colOff>114300</xdr:colOff>
      <xdr:row>79</xdr:row>
      <xdr:rowOff>12912</xdr:rowOff>
    </xdr:to>
    <xdr:cxnSp macro="">
      <xdr:nvCxnSpPr>
        <xdr:cNvPr id="191" name="直線コネクタ 190"/>
        <xdr:cNvCxnSpPr/>
      </xdr:nvCxnSpPr>
      <xdr:spPr>
        <a:xfrm>
          <a:off x="1130300" y="13548757"/>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155603</xdr:rowOff>
    </xdr:from>
    <xdr:to>
      <xdr:col>24</xdr:col>
      <xdr:colOff>114300</xdr:colOff>
      <xdr:row>77</xdr:row>
      <xdr:rowOff>85753</xdr:rowOff>
    </xdr:to>
    <xdr:sp macro="" textlink="">
      <xdr:nvSpPr>
        <xdr:cNvPr id="201" name="楕円 200"/>
        <xdr:cNvSpPr/>
      </xdr:nvSpPr>
      <xdr:spPr>
        <a:xfrm>
          <a:off x="4584700" y="131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134030</xdr:rowOff>
    </xdr:from>
    <xdr:ext cx="599010" cy="259045"/>
    <xdr:sp macro="" textlink="">
      <xdr:nvSpPr>
        <xdr:cNvPr id="202" name="民生費該当値テキスト"/>
        <xdr:cNvSpPr txBox="1"/>
      </xdr:nvSpPr>
      <xdr:spPr>
        <a:xfrm>
          <a:off x="4686300" y="131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7623</xdr:rowOff>
    </xdr:from>
    <xdr:to>
      <xdr:col>20</xdr:col>
      <xdr:colOff>38100</xdr:colOff>
      <xdr:row>78</xdr:row>
      <xdr:rowOff>109223</xdr:rowOff>
    </xdr:to>
    <xdr:sp macro="" textlink="">
      <xdr:nvSpPr>
        <xdr:cNvPr id="203" name="楕円 202"/>
        <xdr:cNvSpPr/>
      </xdr:nvSpPr>
      <xdr:spPr>
        <a:xfrm>
          <a:off x="3746500" y="133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100350</xdr:rowOff>
    </xdr:from>
    <xdr:ext cx="599010" cy="259045"/>
    <xdr:sp macro="" textlink="">
      <xdr:nvSpPr>
        <xdr:cNvPr id="204" name="テキスト ボックス 203"/>
        <xdr:cNvSpPr txBox="1"/>
      </xdr:nvSpPr>
      <xdr:spPr>
        <a:xfrm>
          <a:off x="3497795" y="1347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107389</xdr:rowOff>
    </xdr:from>
    <xdr:to>
      <xdr:col>15</xdr:col>
      <xdr:colOff>101600</xdr:colOff>
      <xdr:row>79</xdr:row>
      <xdr:rowOff>37539</xdr:rowOff>
    </xdr:to>
    <xdr:sp macro="" textlink="">
      <xdr:nvSpPr>
        <xdr:cNvPr id="205" name="楕円 204"/>
        <xdr:cNvSpPr/>
      </xdr:nvSpPr>
      <xdr:spPr>
        <a:xfrm>
          <a:off x="2857500" y="134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28666</xdr:rowOff>
    </xdr:from>
    <xdr:ext cx="599010" cy="259045"/>
    <xdr:sp macro="" textlink="">
      <xdr:nvSpPr>
        <xdr:cNvPr id="206" name="テキスト ボックス 205"/>
        <xdr:cNvSpPr txBox="1"/>
      </xdr:nvSpPr>
      <xdr:spPr>
        <a:xfrm>
          <a:off x="2608795" y="1357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133562</xdr:rowOff>
    </xdr:from>
    <xdr:to>
      <xdr:col>10</xdr:col>
      <xdr:colOff>165100</xdr:colOff>
      <xdr:row>79</xdr:row>
      <xdr:rowOff>63712</xdr:rowOff>
    </xdr:to>
    <xdr:sp macro="" textlink="">
      <xdr:nvSpPr>
        <xdr:cNvPr id="207" name="楕円 206"/>
        <xdr:cNvSpPr/>
      </xdr:nvSpPr>
      <xdr:spPr>
        <a:xfrm>
          <a:off x="1968500" y="1350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54839</xdr:rowOff>
    </xdr:from>
    <xdr:ext cx="599010" cy="259045"/>
    <xdr:sp macro="" textlink="">
      <xdr:nvSpPr>
        <xdr:cNvPr id="208" name="テキスト ボックス 207"/>
        <xdr:cNvSpPr txBox="1"/>
      </xdr:nvSpPr>
      <xdr:spPr>
        <a:xfrm>
          <a:off x="1719795" y="1359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124857</xdr:rowOff>
    </xdr:from>
    <xdr:to>
      <xdr:col>6</xdr:col>
      <xdr:colOff>38100</xdr:colOff>
      <xdr:row>79</xdr:row>
      <xdr:rowOff>55007</xdr:rowOff>
    </xdr:to>
    <xdr:sp macro="" textlink="">
      <xdr:nvSpPr>
        <xdr:cNvPr id="209" name="楕円 208"/>
        <xdr:cNvSpPr/>
      </xdr:nvSpPr>
      <xdr:spPr>
        <a:xfrm>
          <a:off x="1079500" y="134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46134</xdr:rowOff>
    </xdr:from>
    <xdr:ext cx="599010" cy="259045"/>
    <xdr:sp macro="" textlink="">
      <xdr:nvSpPr>
        <xdr:cNvPr id="210" name="テキスト ボックス 209"/>
        <xdr:cNvSpPr txBox="1"/>
      </xdr:nvSpPr>
      <xdr:spPr>
        <a:xfrm>
          <a:off x="830795" y="135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69383</xdr:rowOff>
    </xdr:from>
    <xdr:to>
      <xdr:col>24</xdr:col>
      <xdr:colOff>63500</xdr:colOff>
      <xdr:row>98</xdr:row>
      <xdr:rowOff>28623</xdr:rowOff>
    </xdr:to>
    <xdr:cxnSp macro="">
      <xdr:nvCxnSpPr>
        <xdr:cNvPr id="238" name="直線コネクタ 237"/>
        <xdr:cNvCxnSpPr/>
      </xdr:nvCxnSpPr>
      <xdr:spPr>
        <a:xfrm flipV="1">
          <a:off x="3797300" y="16528583"/>
          <a:ext cx="838200" cy="30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28623</xdr:rowOff>
    </xdr:from>
    <xdr:to>
      <xdr:col>19</xdr:col>
      <xdr:colOff>177800</xdr:colOff>
      <xdr:row>98</xdr:row>
      <xdr:rowOff>95991</xdr:rowOff>
    </xdr:to>
    <xdr:cxnSp macro="">
      <xdr:nvCxnSpPr>
        <xdr:cNvPr id="241" name="直線コネクタ 240"/>
        <xdr:cNvCxnSpPr/>
      </xdr:nvCxnSpPr>
      <xdr:spPr>
        <a:xfrm flipV="1">
          <a:off x="2908300" y="16830723"/>
          <a:ext cx="889000" cy="6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95991</xdr:rowOff>
    </xdr:from>
    <xdr:to>
      <xdr:col>15</xdr:col>
      <xdr:colOff>50800</xdr:colOff>
      <xdr:row>98</xdr:row>
      <xdr:rowOff>106279</xdr:rowOff>
    </xdr:to>
    <xdr:cxnSp macro="">
      <xdr:nvCxnSpPr>
        <xdr:cNvPr id="244" name="直線コネクタ 243"/>
        <xdr:cNvCxnSpPr/>
      </xdr:nvCxnSpPr>
      <xdr:spPr>
        <a:xfrm flipV="1">
          <a:off x="2019300" y="1689809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6" name="テキスト ボックス 245"/>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55277</xdr:rowOff>
    </xdr:from>
    <xdr:to>
      <xdr:col>10</xdr:col>
      <xdr:colOff>114300</xdr:colOff>
      <xdr:row>98</xdr:row>
      <xdr:rowOff>106279</xdr:rowOff>
    </xdr:to>
    <xdr:cxnSp macro="">
      <xdr:nvCxnSpPr>
        <xdr:cNvPr id="247" name="直線コネクタ 246"/>
        <xdr:cNvCxnSpPr/>
      </xdr:nvCxnSpPr>
      <xdr:spPr>
        <a:xfrm>
          <a:off x="1130300" y="16857377"/>
          <a:ext cx="889000" cy="5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9" name="テキスト ボックス 248"/>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18583</xdr:rowOff>
    </xdr:from>
    <xdr:to>
      <xdr:col>24</xdr:col>
      <xdr:colOff>114300</xdr:colOff>
      <xdr:row>96</xdr:row>
      <xdr:rowOff>120183</xdr:rowOff>
    </xdr:to>
    <xdr:sp macro="" textlink="">
      <xdr:nvSpPr>
        <xdr:cNvPr id="257" name="楕円 256"/>
        <xdr:cNvSpPr/>
      </xdr:nvSpPr>
      <xdr:spPr>
        <a:xfrm>
          <a:off x="4584700" y="164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104960</xdr:rowOff>
    </xdr:from>
    <xdr:ext cx="534377" cy="259045"/>
    <xdr:sp macro="" textlink="">
      <xdr:nvSpPr>
        <xdr:cNvPr id="258" name="衛生費該当値テキスト"/>
        <xdr:cNvSpPr txBox="1"/>
      </xdr:nvSpPr>
      <xdr:spPr>
        <a:xfrm>
          <a:off x="4686300" y="1639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149273</xdr:rowOff>
    </xdr:from>
    <xdr:to>
      <xdr:col>20</xdr:col>
      <xdr:colOff>38100</xdr:colOff>
      <xdr:row>98</xdr:row>
      <xdr:rowOff>79423</xdr:rowOff>
    </xdr:to>
    <xdr:sp macro="" textlink="">
      <xdr:nvSpPr>
        <xdr:cNvPr id="259" name="楕円 258"/>
        <xdr:cNvSpPr/>
      </xdr:nvSpPr>
      <xdr:spPr>
        <a:xfrm>
          <a:off x="3746500" y="167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70550</xdr:rowOff>
    </xdr:from>
    <xdr:ext cx="534377" cy="259045"/>
    <xdr:sp macro="" textlink="">
      <xdr:nvSpPr>
        <xdr:cNvPr id="260" name="テキスト ボックス 259"/>
        <xdr:cNvSpPr txBox="1"/>
      </xdr:nvSpPr>
      <xdr:spPr>
        <a:xfrm>
          <a:off x="3530111" y="168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45191</xdr:rowOff>
    </xdr:from>
    <xdr:to>
      <xdr:col>15</xdr:col>
      <xdr:colOff>101600</xdr:colOff>
      <xdr:row>98</xdr:row>
      <xdr:rowOff>146791</xdr:rowOff>
    </xdr:to>
    <xdr:sp macro="" textlink="">
      <xdr:nvSpPr>
        <xdr:cNvPr id="261" name="楕円 260"/>
        <xdr:cNvSpPr/>
      </xdr:nvSpPr>
      <xdr:spPr>
        <a:xfrm>
          <a:off x="2857500" y="168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137918</xdr:rowOff>
    </xdr:from>
    <xdr:ext cx="534377" cy="259045"/>
    <xdr:sp macro="" textlink="">
      <xdr:nvSpPr>
        <xdr:cNvPr id="262" name="テキスト ボックス 261"/>
        <xdr:cNvSpPr txBox="1"/>
      </xdr:nvSpPr>
      <xdr:spPr>
        <a:xfrm>
          <a:off x="2641111" y="169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55479</xdr:rowOff>
    </xdr:from>
    <xdr:to>
      <xdr:col>10</xdr:col>
      <xdr:colOff>165100</xdr:colOff>
      <xdr:row>98</xdr:row>
      <xdr:rowOff>157079</xdr:rowOff>
    </xdr:to>
    <xdr:sp macro="" textlink="">
      <xdr:nvSpPr>
        <xdr:cNvPr id="263" name="楕円 262"/>
        <xdr:cNvSpPr/>
      </xdr:nvSpPr>
      <xdr:spPr>
        <a:xfrm>
          <a:off x="1968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148206</xdr:rowOff>
    </xdr:from>
    <xdr:ext cx="534377" cy="259045"/>
    <xdr:sp macro="" textlink="">
      <xdr:nvSpPr>
        <xdr:cNvPr id="264" name="テキスト ボックス 263"/>
        <xdr:cNvSpPr txBox="1"/>
      </xdr:nvSpPr>
      <xdr:spPr>
        <a:xfrm>
          <a:off x="1752111" y="1695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4477</xdr:rowOff>
    </xdr:from>
    <xdr:to>
      <xdr:col>6</xdr:col>
      <xdr:colOff>38100</xdr:colOff>
      <xdr:row>98</xdr:row>
      <xdr:rowOff>106077</xdr:rowOff>
    </xdr:to>
    <xdr:sp macro="" textlink="">
      <xdr:nvSpPr>
        <xdr:cNvPr id="265" name="楕円 264"/>
        <xdr:cNvSpPr/>
      </xdr:nvSpPr>
      <xdr:spPr>
        <a:xfrm>
          <a:off x="1079500" y="16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97204</xdr:rowOff>
    </xdr:from>
    <xdr:ext cx="534377" cy="259045"/>
    <xdr:sp macro="" textlink="">
      <xdr:nvSpPr>
        <xdr:cNvPr id="266" name="テキスト ボックス 265"/>
        <xdr:cNvSpPr txBox="1"/>
      </xdr:nvSpPr>
      <xdr:spPr>
        <a:xfrm>
          <a:off x="863111" y="16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80264</xdr:rowOff>
    </xdr:from>
    <xdr:to>
      <xdr:col>55</xdr:col>
      <xdr:colOff>0</xdr:colOff>
      <xdr:row>34</xdr:row>
      <xdr:rowOff>138328</xdr:rowOff>
    </xdr:to>
    <xdr:cxnSp macro="">
      <xdr:nvCxnSpPr>
        <xdr:cNvPr id="293" name="直線コネクタ 292"/>
        <xdr:cNvCxnSpPr/>
      </xdr:nvCxnSpPr>
      <xdr:spPr>
        <a:xfrm flipV="1">
          <a:off x="9639300" y="5909564"/>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137414</xdr:rowOff>
    </xdr:from>
    <xdr:to>
      <xdr:col>50</xdr:col>
      <xdr:colOff>114300</xdr:colOff>
      <xdr:row>34</xdr:row>
      <xdr:rowOff>138328</xdr:rowOff>
    </xdr:to>
    <xdr:cxnSp macro="">
      <xdr:nvCxnSpPr>
        <xdr:cNvPr id="296" name="直線コネクタ 295"/>
        <xdr:cNvCxnSpPr/>
      </xdr:nvCxnSpPr>
      <xdr:spPr>
        <a:xfrm>
          <a:off x="8750300" y="5280914"/>
          <a:ext cx="889000" cy="6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137414</xdr:rowOff>
    </xdr:from>
    <xdr:to>
      <xdr:col>45</xdr:col>
      <xdr:colOff>177800</xdr:colOff>
      <xdr:row>35</xdr:row>
      <xdr:rowOff>43231</xdr:rowOff>
    </xdr:to>
    <xdr:cxnSp macro="">
      <xdr:nvCxnSpPr>
        <xdr:cNvPr id="299" name="直線コネクタ 298"/>
        <xdr:cNvCxnSpPr/>
      </xdr:nvCxnSpPr>
      <xdr:spPr>
        <a:xfrm flipV="1">
          <a:off x="7861300" y="5280914"/>
          <a:ext cx="889000" cy="7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5740</xdr:rowOff>
    </xdr:from>
    <xdr:to>
      <xdr:col>41</xdr:col>
      <xdr:colOff>50800</xdr:colOff>
      <xdr:row>35</xdr:row>
      <xdr:rowOff>43231</xdr:rowOff>
    </xdr:to>
    <xdr:cxnSp macro="">
      <xdr:nvCxnSpPr>
        <xdr:cNvPr id="302" name="直線コネクタ 301"/>
        <xdr:cNvCxnSpPr/>
      </xdr:nvCxnSpPr>
      <xdr:spPr>
        <a:xfrm>
          <a:off x="6972300" y="5835040"/>
          <a:ext cx="889000" cy="2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4" name="テキスト ボックス 303"/>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6" name="テキスト ボックス 305"/>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29464</xdr:rowOff>
    </xdr:from>
    <xdr:to>
      <xdr:col>55</xdr:col>
      <xdr:colOff>50800</xdr:colOff>
      <xdr:row>34</xdr:row>
      <xdr:rowOff>131064</xdr:rowOff>
    </xdr:to>
    <xdr:sp macro="" textlink="">
      <xdr:nvSpPr>
        <xdr:cNvPr id="312" name="楕円 311"/>
        <xdr:cNvSpPr/>
      </xdr:nvSpPr>
      <xdr:spPr>
        <a:xfrm>
          <a:off x="104267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52341</xdr:rowOff>
    </xdr:from>
    <xdr:ext cx="469744" cy="259045"/>
    <xdr:sp macro="" textlink="">
      <xdr:nvSpPr>
        <xdr:cNvPr id="313" name="労働費該当値テキスト"/>
        <xdr:cNvSpPr txBox="1"/>
      </xdr:nvSpPr>
      <xdr:spPr>
        <a:xfrm>
          <a:off x="10528300"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87528</xdr:rowOff>
    </xdr:from>
    <xdr:to>
      <xdr:col>50</xdr:col>
      <xdr:colOff>165100</xdr:colOff>
      <xdr:row>35</xdr:row>
      <xdr:rowOff>17678</xdr:rowOff>
    </xdr:to>
    <xdr:sp macro="" textlink="">
      <xdr:nvSpPr>
        <xdr:cNvPr id="314" name="楕円 313"/>
        <xdr:cNvSpPr/>
      </xdr:nvSpPr>
      <xdr:spPr>
        <a:xfrm>
          <a:off x="95885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34205</xdr:rowOff>
    </xdr:from>
    <xdr:ext cx="469744" cy="259045"/>
    <xdr:sp macro="" textlink="">
      <xdr:nvSpPr>
        <xdr:cNvPr id="315" name="テキスト ボックス 314"/>
        <xdr:cNvSpPr txBox="1"/>
      </xdr:nvSpPr>
      <xdr:spPr>
        <a:xfrm>
          <a:off x="9404428" y="56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86614</xdr:rowOff>
    </xdr:from>
    <xdr:to>
      <xdr:col>46</xdr:col>
      <xdr:colOff>38100</xdr:colOff>
      <xdr:row>31</xdr:row>
      <xdr:rowOff>16764</xdr:rowOff>
    </xdr:to>
    <xdr:sp macro="" textlink="">
      <xdr:nvSpPr>
        <xdr:cNvPr id="316" name="楕円 315"/>
        <xdr:cNvSpPr/>
      </xdr:nvSpPr>
      <xdr:spPr>
        <a:xfrm>
          <a:off x="8699500" y="52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33291</xdr:rowOff>
    </xdr:from>
    <xdr:ext cx="469744" cy="259045"/>
    <xdr:sp macro="" textlink="">
      <xdr:nvSpPr>
        <xdr:cNvPr id="317" name="テキスト ボックス 316"/>
        <xdr:cNvSpPr txBox="1"/>
      </xdr:nvSpPr>
      <xdr:spPr>
        <a:xfrm>
          <a:off x="8515428" y="500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163881</xdr:rowOff>
    </xdr:from>
    <xdr:to>
      <xdr:col>41</xdr:col>
      <xdr:colOff>101600</xdr:colOff>
      <xdr:row>35</xdr:row>
      <xdr:rowOff>94031</xdr:rowOff>
    </xdr:to>
    <xdr:sp macro="" textlink="">
      <xdr:nvSpPr>
        <xdr:cNvPr id="318" name="楕円 317"/>
        <xdr:cNvSpPr/>
      </xdr:nvSpPr>
      <xdr:spPr>
        <a:xfrm>
          <a:off x="7810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110558</xdr:rowOff>
    </xdr:from>
    <xdr:ext cx="469744" cy="259045"/>
    <xdr:sp macro="" textlink="">
      <xdr:nvSpPr>
        <xdr:cNvPr id="319" name="テキスト ボックス 318"/>
        <xdr:cNvSpPr txBox="1"/>
      </xdr:nvSpPr>
      <xdr:spPr>
        <a:xfrm>
          <a:off x="7626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126390</xdr:rowOff>
    </xdr:from>
    <xdr:to>
      <xdr:col>36</xdr:col>
      <xdr:colOff>165100</xdr:colOff>
      <xdr:row>34</xdr:row>
      <xdr:rowOff>56540</xdr:rowOff>
    </xdr:to>
    <xdr:sp macro="" textlink="">
      <xdr:nvSpPr>
        <xdr:cNvPr id="320" name="楕円 319"/>
        <xdr:cNvSpPr/>
      </xdr:nvSpPr>
      <xdr:spPr>
        <a:xfrm>
          <a:off x="6921500" y="5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73067</xdr:rowOff>
    </xdr:from>
    <xdr:ext cx="469744" cy="259045"/>
    <xdr:sp macro="" textlink="">
      <xdr:nvSpPr>
        <xdr:cNvPr id="321" name="テキスト ボックス 320"/>
        <xdr:cNvSpPr txBox="1"/>
      </xdr:nvSpPr>
      <xdr:spPr>
        <a:xfrm>
          <a:off x="6737428" y="55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36373</xdr:rowOff>
    </xdr:from>
    <xdr:to>
      <xdr:col>55</xdr:col>
      <xdr:colOff>0</xdr:colOff>
      <xdr:row>54</xdr:row>
      <xdr:rowOff>71063</xdr:rowOff>
    </xdr:to>
    <xdr:cxnSp macro="">
      <xdr:nvCxnSpPr>
        <xdr:cNvPr id="346" name="直線コネクタ 345"/>
        <xdr:cNvCxnSpPr/>
      </xdr:nvCxnSpPr>
      <xdr:spPr>
        <a:xfrm>
          <a:off x="9639300" y="9294673"/>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36373</xdr:rowOff>
    </xdr:from>
    <xdr:to>
      <xdr:col>50</xdr:col>
      <xdr:colOff>114300</xdr:colOff>
      <xdr:row>54</xdr:row>
      <xdr:rowOff>123413</xdr:rowOff>
    </xdr:to>
    <xdr:cxnSp macro="">
      <xdr:nvCxnSpPr>
        <xdr:cNvPr id="349" name="直線コネクタ 348"/>
        <xdr:cNvCxnSpPr/>
      </xdr:nvCxnSpPr>
      <xdr:spPr>
        <a:xfrm flipV="1">
          <a:off x="8750300" y="9294673"/>
          <a:ext cx="889000" cy="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51" name="テキスト ボックス 350"/>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95123</xdr:rowOff>
    </xdr:from>
    <xdr:to>
      <xdr:col>45</xdr:col>
      <xdr:colOff>177800</xdr:colOff>
      <xdr:row>54</xdr:row>
      <xdr:rowOff>123413</xdr:rowOff>
    </xdr:to>
    <xdr:cxnSp macro="">
      <xdr:nvCxnSpPr>
        <xdr:cNvPr id="352" name="直線コネクタ 351"/>
        <xdr:cNvCxnSpPr/>
      </xdr:nvCxnSpPr>
      <xdr:spPr>
        <a:xfrm>
          <a:off x="7861300" y="9353423"/>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4" name="テキスト ボックス 353"/>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95123</xdr:rowOff>
    </xdr:from>
    <xdr:to>
      <xdr:col>41</xdr:col>
      <xdr:colOff>50800</xdr:colOff>
      <xdr:row>54</xdr:row>
      <xdr:rowOff>158845</xdr:rowOff>
    </xdr:to>
    <xdr:cxnSp macro="">
      <xdr:nvCxnSpPr>
        <xdr:cNvPr id="355" name="直線コネクタ 354"/>
        <xdr:cNvCxnSpPr/>
      </xdr:nvCxnSpPr>
      <xdr:spPr>
        <a:xfrm flipV="1">
          <a:off x="6972300" y="9353423"/>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7" name="テキスト ボックス 356"/>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9" name="テキスト ボックス 358"/>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20263</xdr:rowOff>
    </xdr:from>
    <xdr:to>
      <xdr:col>55</xdr:col>
      <xdr:colOff>50800</xdr:colOff>
      <xdr:row>54</xdr:row>
      <xdr:rowOff>121863</xdr:rowOff>
    </xdr:to>
    <xdr:sp macro="" textlink="">
      <xdr:nvSpPr>
        <xdr:cNvPr id="365" name="楕円 364"/>
        <xdr:cNvSpPr/>
      </xdr:nvSpPr>
      <xdr:spPr>
        <a:xfrm>
          <a:off x="10426700" y="92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43140</xdr:rowOff>
    </xdr:from>
    <xdr:ext cx="534377" cy="259045"/>
    <xdr:sp macro="" textlink="">
      <xdr:nvSpPr>
        <xdr:cNvPr id="366" name="農林水産業費該当値テキスト"/>
        <xdr:cNvSpPr txBox="1"/>
      </xdr:nvSpPr>
      <xdr:spPr>
        <a:xfrm>
          <a:off x="10528300" y="91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157023</xdr:rowOff>
    </xdr:from>
    <xdr:to>
      <xdr:col>50</xdr:col>
      <xdr:colOff>165100</xdr:colOff>
      <xdr:row>54</xdr:row>
      <xdr:rowOff>87173</xdr:rowOff>
    </xdr:to>
    <xdr:sp macro="" textlink="">
      <xdr:nvSpPr>
        <xdr:cNvPr id="367" name="楕円 366"/>
        <xdr:cNvSpPr/>
      </xdr:nvSpPr>
      <xdr:spPr>
        <a:xfrm>
          <a:off x="9588500" y="92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103700</xdr:rowOff>
    </xdr:from>
    <xdr:ext cx="534377" cy="259045"/>
    <xdr:sp macro="" textlink="">
      <xdr:nvSpPr>
        <xdr:cNvPr id="368" name="テキスト ボックス 367"/>
        <xdr:cNvSpPr txBox="1"/>
      </xdr:nvSpPr>
      <xdr:spPr>
        <a:xfrm>
          <a:off x="9372111" y="901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72613</xdr:rowOff>
    </xdr:from>
    <xdr:to>
      <xdr:col>46</xdr:col>
      <xdr:colOff>38100</xdr:colOff>
      <xdr:row>55</xdr:row>
      <xdr:rowOff>2763</xdr:rowOff>
    </xdr:to>
    <xdr:sp macro="" textlink="">
      <xdr:nvSpPr>
        <xdr:cNvPr id="369" name="楕円 368"/>
        <xdr:cNvSpPr/>
      </xdr:nvSpPr>
      <xdr:spPr>
        <a:xfrm>
          <a:off x="8699500" y="93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19290</xdr:rowOff>
    </xdr:from>
    <xdr:ext cx="534377" cy="259045"/>
    <xdr:sp macro="" textlink="">
      <xdr:nvSpPr>
        <xdr:cNvPr id="370" name="テキスト ボックス 369"/>
        <xdr:cNvSpPr txBox="1"/>
      </xdr:nvSpPr>
      <xdr:spPr>
        <a:xfrm>
          <a:off x="8483111" y="91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44323</xdr:rowOff>
    </xdr:from>
    <xdr:to>
      <xdr:col>41</xdr:col>
      <xdr:colOff>101600</xdr:colOff>
      <xdr:row>54</xdr:row>
      <xdr:rowOff>145923</xdr:rowOff>
    </xdr:to>
    <xdr:sp macro="" textlink="">
      <xdr:nvSpPr>
        <xdr:cNvPr id="371" name="楕円 370"/>
        <xdr:cNvSpPr/>
      </xdr:nvSpPr>
      <xdr:spPr>
        <a:xfrm>
          <a:off x="7810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162450</xdr:rowOff>
    </xdr:from>
    <xdr:ext cx="534377" cy="259045"/>
    <xdr:sp macro="" textlink="">
      <xdr:nvSpPr>
        <xdr:cNvPr id="372" name="テキスト ボックス 371"/>
        <xdr:cNvSpPr txBox="1"/>
      </xdr:nvSpPr>
      <xdr:spPr>
        <a:xfrm>
          <a:off x="7594111" y="9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108045</xdr:rowOff>
    </xdr:from>
    <xdr:to>
      <xdr:col>36</xdr:col>
      <xdr:colOff>165100</xdr:colOff>
      <xdr:row>55</xdr:row>
      <xdr:rowOff>38195</xdr:rowOff>
    </xdr:to>
    <xdr:sp macro="" textlink="">
      <xdr:nvSpPr>
        <xdr:cNvPr id="373" name="楕円 372"/>
        <xdr:cNvSpPr/>
      </xdr:nvSpPr>
      <xdr:spPr>
        <a:xfrm>
          <a:off x="6921500" y="93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54722</xdr:rowOff>
    </xdr:from>
    <xdr:ext cx="469744" cy="259045"/>
    <xdr:sp macro="" textlink="">
      <xdr:nvSpPr>
        <xdr:cNvPr id="374" name="テキスト ボックス 373"/>
        <xdr:cNvSpPr txBox="1"/>
      </xdr:nvSpPr>
      <xdr:spPr>
        <a:xfrm>
          <a:off x="6737428" y="914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48228</xdr:rowOff>
    </xdr:from>
    <xdr:to>
      <xdr:col>55</xdr:col>
      <xdr:colOff>0</xdr:colOff>
      <xdr:row>78</xdr:row>
      <xdr:rowOff>93800</xdr:rowOff>
    </xdr:to>
    <xdr:cxnSp macro="">
      <xdr:nvCxnSpPr>
        <xdr:cNvPr id="405" name="直線コネクタ 404"/>
        <xdr:cNvCxnSpPr/>
      </xdr:nvCxnSpPr>
      <xdr:spPr>
        <a:xfrm>
          <a:off x="9639300" y="13421328"/>
          <a:ext cx="838200" cy="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48228</xdr:rowOff>
    </xdr:from>
    <xdr:to>
      <xdr:col>50</xdr:col>
      <xdr:colOff>114300</xdr:colOff>
      <xdr:row>78</xdr:row>
      <xdr:rowOff>98912</xdr:rowOff>
    </xdr:to>
    <xdr:cxnSp macro="">
      <xdr:nvCxnSpPr>
        <xdr:cNvPr id="408" name="直線コネクタ 407"/>
        <xdr:cNvCxnSpPr/>
      </xdr:nvCxnSpPr>
      <xdr:spPr>
        <a:xfrm flipV="1">
          <a:off x="8750300" y="13421328"/>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98912</xdr:rowOff>
    </xdr:from>
    <xdr:to>
      <xdr:col>45</xdr:col>
      <xdr:colOff>177800</xdr:colOff>
      <xdr:row>78</xdr:row>
      <xdr:rowOff>135373</xdr:rowOff>
    </xdr:to>
    <xdr:cxnSp macro="">
      <xdr:nvCxnSpPr>
        <xdr:cNvPr id="411" name="直線コネクタ 410"/>
        <xdr:cNvCxnSpPr/>
      </xdr:nvCxnSpPr>
      <xdr:spPr>
        <a:xfrm flipV="1">
          <a:off x="7861300" y="13472012"/>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115027</xdr:rowOff>
    </xdr:from>
    <xdr:to>
      <xdr:col>41</xdr:col>
      <xdr:colOff>50800</xdr:colOff>
      <xdr:row>78</xdr:row>
      <xdr:rowOff>135373</xdr:rowOff>
    </xdr:to>
    <xdr:cxnSp macro="">
      <xdr:nvCxnSpPr>
        <xdr:cNvPr id="414" name="直線コネクタ 413"/>
        <xdr:cNvCxnSpPr/>
      </xdr:nvCxnSpPr>
      <xdr:spPr>
        <a:xfrm>
          <a:off x="6972300" y="1348812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6" name="テキスト ボックス 415"/>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8" name="テキスト ボックス 417"/>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43000</xdr:rowOff>
    </xdr:from>
    <xdr:to>
      <xdr:col>55</xdr:col>
      <xdr:colOff>50800</xdr:colOff>
      <xdr:row>78</xdr:row>
      <xdr:rowOff>144600</xdr:rowOff>
    </xdr:to>
    <xdr:sp macro="" textlink="">
      <xdr:nvSpPr>
        <xdr:cNvPr id="424" name="楕円 423"/>
        <xdr:cNvSpPr/>
      </xdr:nvSpPr>
      <xdr:spPr>
        <a:xfrm>
          <a:off x="10426700" y="134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21427</xdr:rowOff>
    </xdr:from>
    <xdr:ext cx="534377" cy="259045"/>
    <xdr:sp macro="" textlink="">
      <xdr:nvSpPr>
        <xdr:cNvPr id="425" name="商工費該当値テキスト"/>
        <xdr:cNvSpPr txBox="1"/>
      </xdr:nvSpPr>
      <xdr:spPr>
        <a:xfrm>
          <a:off x="10528300" y="1339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168878</xdr:rowOff>
    </xdr:from>
    <xdr:to>
      <xdr:col>50</xdr:col>
      <xdr:colOff>165100</xdr:colOff>
      <xdr:row>78</xdr:row>
      <xdr:rowOff>99028</xdr:rowOff>
    </xdr:to>
    <xdr:sp macro="" textlink="">
      <xdr:nvSpPr>
        <xdr:cNvPr id="426" name="楕円 425"/>
        <xdr:cNvSpPr/>
      </xdr:nvSpPr>
      <xdr:spPr>
        <a:xfrm>
          <a:off x="9588500" y="133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90155</xdr:rowOff>
    </xdr:from>
    <xdr:ext cx="534377" cy="259045"/>
    <xdr:sp macro="" textlink="">
      <xdr:nvSpPr>
        <xdr:cNvPr id="427" name="テキスト ボックス 426"/>
        <xdr:cNvSpPr txBox="1"/>
      </xdr:nvSpPr>
      <xdr:spPr>
        <a:xfrm>
          <a:off x="9372111" y="134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48112</xdr:rowOff>
    </xdr:from>
    <xdr:to>
      <xdr:col>46</xdr:col>
      <xdr:colOff>38100</xdr:colOff>
      <xdr:row>78</xdr:row>
      <xdr:rowOff>149712</xdr:rowOff>
    </xdr:to>
    <xdr:sp macro="" textlink="">
      <xdr:nvSpPr>
        <xdr:cNvPr id="428" name="楕円 427"/>
        <xdr:cNvSpPr/>
      </xdr:nvSpPr>
      <xdr:spPr>
        <a:xfrm>
          <a:off x="86995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140839</xdr:rowOff>
    </xdr:from>
    <xdr:ext cx="534377" cy="259045"/>
    <xdr:sp macro="" textlink="">
      <xdr:nvSpPr>
        <xdr:cNvPr id="429" name="テキスト ボックス 428"/>
        <xdr:cNvSpPr txBox="1"/>
      </xdr:nvSpPr>
      <xdr:spPr>
        <a:xfrm>
          <a:off x="8483111" y="135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84573</xdr:rowOff>
    </xdr:from>
    <xdr:to>
      <xdr:col>41</xdr:col>
      <xdr:colOff>101600</xdr:colOff>
      <xdr:row>79</xdr:row>
      <xdr:rowOff>14723</xdr:rowOff>
    </xdr:to>
    <xdr:sp macro="" textlink="">
      <xdr:nvSpPr>
        <xdr:cNvPr id="430" name="楕円 429"/>
        <xdr:cNvSpPr/>
      </xdr:nvSpPr>
      <xdr:spPr>
        <a:xfrm>
          <a:off x="7810500" y="134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5850</xdr:rowOff>
    </xdr:from>
    <xdr:ext cx="469744" cy="259045"/>
    <xdr:sp macro="" textlink="">
      <xdr:nvSpPr>
        <xdr:cNvPr id="431" name="テキスト ボックス 430"/>
        <xdr:cNvSpPr txBox="1"/>
      </xdr:nvSpPr>
      <xdr:spPr>
        <a:xfrm>
          <a:off x="7626428" y="135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64227</xdr:rowOff>
    </xdr:from>
    <xdr:to>
      <xdr:col>36</xdr:col>
      <xdr:colOff>165100</xdr:colOff>
      <xdr:row>78</xdr:row>
      <xdr:rowOff>165827</xdr:rowOff>
    </xdr:to>
    <xdr:sp macro="" textlink="">
      <xdr:nvSpPr>
        <xdr:cNvPr id="432" name="楕円 431"/>
        <xdr:cNvSpPr/>
      </xdr:nvSpPr>
      <xdr:spPr>
        <a:xfrm>
          <a:off x="6921500" y="134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156954</xdr:rowOff>
    </xdr:from>
    <xdr:ext cx="469744" cy="259045"/>
    <xdr:sp macro="" textlink="">
      <xdr:nvSpPr>
        <xdr:cNvPr id="433" name="テキスト ボックス 432"/>
        <xdr:cNvSpPr txBox="1"/>
      </xdr:nvSpPr>
      <xdr:spPr>
        <a:xfrm>
          <a:off x="6737428" y="1353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110668</xdr:rowOff>
    </xdr:from>
    <xdr:to>
      <xdr:col>55</xdr:col>
      <xdr:colOff>0</xdr:colOff>
      <xdr:row>94</xdr:row>
      <xdr:rowOff>127242</xdr:rowOff>
    </xdr:to>
    <xdr:cxnSp macro="">
      <xdr:nvCxnSpPr>
        <xdr:cNvPr id="463" name="直線コネクタ 462"/>
        <xdr:cNvCxnSpPr/>
      </xdr:nvCxnSpPr>
      <xdr:spPr>
        <a:xfrm>
          <a:off x="9639300" y="16226968"/>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4"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110668</xdr:rowOff>
    </xdr:from>
    <xdr:to>
      <xdr:col>50</xdr:col>
      <xdr:colOff>114300</xdr:colOff>
      <xdr:row>95</xdr:row>
      <xdr:rowOff>5569</xdr:rowOff>
    </xdr:to>
    <xdr:cxnSp macro="">
      <xdr:nvCxnSpPr>
        <xdr:cNvPr id="466" name="直線コネクタ 465"/>
        <xdr:cNvCxnSpPr/>
      </xdr:nvCxnSpPr>
      <xdr:spPr>
        <a:xfrm flipV="1">
          <a:off x="8750300" y="16226968"/>
          <a:ext cx="8890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8" name="テキスト ボックス 467"/>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95180</xdr:rowOff>
    </xdr:from>
    <xdr:to>
      <xdr:col>45</xdr:col>
      <xdr:colOff>177800</xdr:colOff>
      <xdr:row>95</xdr:row>
      <xdr:rowOff>5569</xdr:rowOff>
    </xdr:to>
    <xdr:cxnSp macro="">
      <xdr:nvCxnSpPr>
        <xdr:cNvPr id="469" name="直線コネクタ 468"/>
        <xdr:cNvCxnSpPr/>
      </xdr:nvCxnSpPr>
      <xdr:spPr>
        <a:xfrm>
          <a:off x="7861300" y="16211480"/>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95180</xdr:rowOff>
    </xdr:from>
    <xdr:to>
      <xdr:col>41</xdr:col>
      <xdr:colOff>50800</xdr:colOff>
      <xdr:row>94</xdr:row>
      <xdr:rowOff>146214</xdr:rowOff>
    </xdr:to>
    <xdr:cxnSp macro="">
      <xdr:nvCxnSpPr>
        <xdr:cNvPr id="472" name="直線コネクタ 471"/>
        <xdr:cNvCxnSpPr/>
      </xdr:nvCxnSpPr>
      <xdr:spPr>
        <a:xfrm flipV="1">
          <a:off x="6972300" y="16211480"/>
          <a:ext cx="889000" cy="5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6" name="テキスト ボックス 475"/>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76442</xdr:rowOff>
    </xdr:from>
    <xdr:to>
      <xdr:col>55</xdr:col>
      <xdr:colOff>50800</xdr:colOff>
      <xdr:row>95</xdr:row>
      <xdr:rowOff>6592</xdr:rowOff>
    </xdr:to>
    <xdr:sp macro="" textlink="">
      <xdr:nvSpPr>
        <xdr:cNvPr id="482" name="楕円 481"/>
        <xdr:cNvSpPr/>
      </xdr:nvSpPr>
      <xdr:spPr>
        <a:xfrm>
          <a:off x="10426700" y="161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99319</xdr:rowOff>
    </xdr:from>
    <xdr:ext cx="534377" cy="259045"/>
    <xdr:sp macro="" textlink="">
      <xdr:nvSpPr>
        <xdr:cNvPr id="483" name="土木費該当値テキスト"/>
        <xdr:cNvSpPr txBox="1"/>
      </xdr:nvSpPr>
      <xdr:spPr>
        <a:xfrm>
          <a:off x="10528300" y="160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59868</xdr:rowOff>
    </xdr:from>
    <xdr:to>
      <xdr:col>50</xdr:col>
      <xdr:colOff>165100</xdr:colOff>
      <xdr:row>94</xdr:row>
      <xdr:rowOff>161468</xdr:rowOff>
    </xdr:to>
    <xdr:sp macro="" textlink="">
      <xdr:nvSpPr>
        <xdr:cNvPr id="484" name="楕円 483"/>
        <xdr:cNvSpPr/>
      </xdr:nvSpPr>
      <xdr:spPr>
        <a:xfrm>
          <a:off x="9588500" y="161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6545</xdr:rowOff>
    </xdr:from>
    <xdr:ext cx="534377" cy="259045"/>
    <xdr:sp macro="" textlink="">
      <xdr:nvSpPr>
        <xdr:cNvPr id="485" name="テキスト ボックス 484"/>
        <xdr:cNvSpPr txBox="1"/>
      </xdr:nvSpPr>
      <xdr:spPr>
        <a:xfrm>
          <a:off x="9372111" y="159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126219</xdr:rowOff>
    </xdr:from>
    <xdr:to>
      <xdr:col>46</xdr:col>
      <xdr:colOff>38100</xdr:colOff>
      <xdr:row>95</xdr:row>
      <xdr:rowOff>56369</xdr:rowOff>
    </xdr:to>
    <xdr:sp macro="" textlink="">
      <xdr:nvSpPr>
        <xdr:cNvPr id="486" name="楕円 485"/>
        <xdr:cNvSpPr/>
      </xdr:nvSpPr>
      <xdr:spPr>
        <a:xfrm>
          <a:off x="8699500" y="162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72896</xdr:rowOff>
    </xdr:from>
    <xdr:ext cx="534377" cy="259045"/>
    <xdr:sp macro="" textlink="">
      <xdr:nvSpPr>
        <xdr:cNvPr id="487" name="テキスト ボックス 486"/>
        <xdr:cNvSpPr txBox="1"/>
      </xdr:nvSpPr>
      <xdr:spPr>
        <a:xfrm>
          <a:off x="8483111" y="160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44380</xdr:rowOff>
    </xdr:from>
    <xdr:to>
      <xdr:col>41</xdr:col>
      <xdr:colOff>101600</xdr:colOff>
      <xdr:row>94</xdr:row>
      <xdr:rowOff>145980</xdr:rowOff>
    </xdr:to>
    <xdr:sp macro="" textlink="">
      <xdr:nvSpPr>
        <xdr:cNvPr id="488" name="楕円 487"/>
        <xdr:cNvSpPr/>
      </xdr:nvSpPr>
      <xdr:spPr>
        <a:xfrm>
          <a:off x="7810500" y="161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162507</xdr:rowOff>
    </xdr:from>
    <xdr:ext cx="534377" cy="259045"/>
    <xdr:sp macro="" textlink="">
      <xdr:nvSpPr>
        <xdr:cNvPr id="489" name="テキスト ボックス 488"/>
        <xdr:cNvSpPr txBox="1"/>
      </xdr:nvSpPr>
      <xdr:spPr>
        <a:xfrm>
          <a:off x="7594111" y="159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95414</xdr:rowOff>
    </xdr:from>
    <xdr:to>
      <xdr:col>36</xdr:col>
      <xdr:colOff>165100</xdr:colOff>
      <xdr:row>95</xdr:row>
      <xdr:rowOff>25564</xdr:rowOff>
    </xdr:to>
    <xdr:sp macro="" textlink="">
      <xdr:nvSpPr>
        <xdr:cNvPr id="490" name="楕円 489"/>
        <xdr:cNvSpPr/>
      </xdr:nvSpPr>
      <xdr:spPr>
        <a:xfrm>
          <a:off x="6921500" y="162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42091</xdr:rowOff>
    </xdr:from>
    <xdr:ext cx="534377" cy="259045"/>
    <xdr:sp macro="" textlink="">
      <xdr:nvSpPr>
        <xdr:cNvPr id="491" name="テキスト ボックス 490"/>
        <xdr:cNvSpPr txBox="1"/>
      </xdr:nvSpPr>
      <xdr:spPr>
        <a:xfrm>
          <a:off x="6705111" y="159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84510</xdr:rowOff>
    </xdr:from>
    <xdr:to>
      <xdr:col>85</xdr:col>
      <xdr:colOff>127000</xdr:colOff>
      <xdr:row>36</xdr:row>
      <xdr:rowOff>136924</xdr:rowOff>
    </xdr:to>
    <xdr:cxnSp macro="">
      <xdr:nvCxnSpPr>
        <xdr:cNvPr id="523" name="直線コネクタ 522"/>
        <xdr:cNvCxnSpPr/>
      </xdr:nvCxnSpPr>
      <xdr:spPr>
        <a:xfrm>
          <a:off x="15481300" y="5913810"/>
          <a:ext cx="838200" cy="3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23277</xdr:rowOff>
    </xdr:from>
    <xdr:to>
      <xdr:col>81</xdr:col>
      <xdr:colOff>50800</xdr:colOff>
      <xdr:row>34</xdr:row>
      <xdr:rowOff>84510</xdr:rowOff>
    </xdr:to>
    <xdr:cxnSp macro="">
      <xdr:nvCxnSpPr>
        <xdr:cNvPr id="526" name="直線コネクタ 525"/>
        <xdr:cNvCxnSpPr/>
      </xdr:nvCxnSpPr>
      <xdr:spPr>
        <a:xfrm>
          <a:off x="14592300" y="5509677"/>
          <a:ext cx="889000" cy="40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23277</xdr:rowOff>
    </xdr:from>
    <xdr:to>
      <xdr:col>76</xdr:col>
      <xdr:colOff>114300</xdr:colOff>
      <xdr:row>36</xdr:row>
      <xdr:rowOff>14623</xdr:rowOff>
    </xdr:to>
    <xdr:cxnSp macro="">
      <xdr:nvCxnSpPr>
        <xdr:cNvPr id="529" name="直線コネクタ 528"/>
        <xdr:cNvCxnSpPr/>
      </xdr:nvCxnSpPr>
      <xdr:spPr>
        <a:xfrm flipV="1">
          <a:off x="13703300" y="5509677"/>
          <a:ext cx="889000" cy="6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130719</xdr:rowOff>
    </xdr:from>
    <xdr:to>
      <xdr:col>71</xdr:col>
      <xdr:colOff>177800</xdr:colOff>
      <xdr:row>36</xdr:row>
      <xdr:rowOff>14623</xdr:rowOff>
    </xdr:to>
    <xdr:cxnSp macro="">
      <xdr:nvCxnSpPr>
        <xdr:cNvPr id="532" name="直線コネクタ 531"/>
        <xdr:cNvCxnSpPr/>
      </xdr:nvCxnSpPr>
      <xdr:spPr>
        <a:xfrm>
          <a:off x="12814300" y="6131469"/>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4" name="テキスト ボックス 533"/>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6" name="テキスト ボックス 535"/>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86124</xdr:rowOff>
    </xdr:from>
    <xdr:to>
      <xdr:col>85</xdr:col>
      <xdr:colOff>177800</xdr:colOff>
      <xdr:row>37</xdr:row>
      <xdr:rowOff>16274</xdr:rowOff>
    </xdr:to>
    <xdr:sp macro="" textlink="">
      <xdr:nvSpPr>
        <xdr:cNvPr id="542" name="楕円 541"/>
        <xdr:cNvSpPr/>
      </xdr:nvSpPr>
      <xdr:spPr>
        <a:xfrm>
          <a:off x="162687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64551</xdr:rowOff>
    </xdr:from>
    <xdr:ext cx="534377" cy="259045"/>
    <xdr:sp macro="" textlink="">
      <xdr:nvSpPr>
        <xdr:cNvPr id="543" name="消防費該当値テキスト"/>
        <xdr:cNvSpPr txBox="1"/>
      </xdr:nvSpPr>
      <xdr:spPr>
        <a:xfrm>
          <a:off x="16370300" y="62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33710</xdr:rowOff>
    </xdr:from>
    <xdr:to>
      <xdr:col>81</xdr:col>
      <xdr:colOff>101600</xdr:colOff>
      <xdr:row>34</xdr:row>
      <xdr:rowOff>135310</xdr:rowOff>
    </xdr:to>
    <xdr:sp macro="" textlink="">
      <xdr:nvSpPr>
        <xdr:cNvPr id="544" name="楕円 543"/>
        <xdr:cNvSpPr/>
      </xdr:nvSpPr>
      <xdr:spPr>
        <a:xfrm>
          <a:off x="15430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151837</xdr:rowOff>
    </xdr:from>
    <xdr:ext cx="534377" cy="259045"/>
    <xdr:sp macro="" textlink="">
      <xdr:nvSpPr>
        <xdr:cNvPr id="545" name="テキスト ボックス 544"/>
        <xdr:cNvSpPr txBox="1"/>
      </xdr:nvSpPr>
      <xdr:spPr>
        <a:xfrm>
          <a:off x="15214111" y="56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143927</xdr:rowOff>
    </xdr:from>
    <xdr:to>
      <xdr:col>76</xdr:col>
      <xdr:colOff>165100</xdr:colOff>
      <xdr:row>32</xdr:row>
      <xdr:rowOff>74077</xdr:rowOff>
    </xdr:to>
    <xdr:sp macro="" textlink="">
      <xdr:nvSpPr>
        <xdr:cNvPr id="546" name="楕円 545"/>
        <xdr:cNvSpPr/>
      </xdr:nvSpPr>
      <xdr:spPr>
        <a:xfrm>
          <a:off x="14541500" y="54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90604</xdr:rowOff>
    </xdr:from>
    <xdr:ext cx="534377" cy="259045"/>
    <xdr:sp macro="" textlink="">
      <xdr:nvSpPr>
        <xdr:cNvPr id="547" name="テキスト ボックス 546"/>
        <xdr:cNvSpPr txBox="1"/>
      </xdr:nvSpPr>
      <xdr:spPr>
        <a:xfrm>
          <a:off x="14325111" y="523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135273</xdr:rowOff>
    </xdr:from>
    <xdr:to>
      <xdr:col>72</xdr:col>
      <xdr:colOff>38100</xdr:colOff>
      <xdr:row>36</xdr:row>
      <xdr:rowOff>65423</xdr:rowOff>
    </xdr:to>
    <xdr:sp macro="" textlink="">
      <xdr:nvSpPr>
        <xdr:cNvPr id="548" name="楕円 547"/>
        <xdr:cNvSpPr/>
      </xdr:nvSpPr>
      <xdr:spPr>
        <a:xfrm>
          <a:off x="13652500" y="61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56550</xdr:rowOff>
    </xdr:from>
    <xdr:ext cx="534377" cy="259045"/>
    <xdr:sp macro="" textlink="">
      <xdr:nvSpPr>
        <xdr:cNvPr id="549" name="テキスト ボックス 548"/>
        <xdr:cNvSpPr txBox="1"/>
      </xdr:nvSpPr>
      <xdr:spPr>
        <a:xfrm>
          <a:off x="13436111" y="62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79919</xdr:rowOff>
    </xdr:from>
    <xdr:to>
      <xdr:col>67</xdr:col>
      <xdr:colOff>101600</xdr:colOff>
      <xdr:row>36</xdr:row>
      <xdr:rowOff>10069</xdr:rowOff>
    </xdr:to>
    <xdr:sp macro="" textlink="">
      <xdr:nvSpPr>
        <xdr:cNvPr id="550" name="楕円 549"/>
        <xdr:cNvSpPr/>
      </xdr:nvSpPr>
      <xdr:spPr>
        <a:xfrm>
          <a:off x="12763500" y="60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26596</xdr:rowOff>
    </xdr:from>
    <xdr:ext cx="534377" cy="259045"/>
    <xdr:sp macro="" textlink="">
      <xdr:nvSpPr>
        <xdr:cNvPr id="551" name="テキスト ボックス 550"/>
        <xdr:cNvSpPr txBox="1"/>
      </xdr:nvSpPr>
      <xdr:spPr>
        <a:xfrm>
          <a:off x="12547111" y="58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33270</xdr:rowOff>
    </xdr:from>
    <xdr:to>
      <xdr:col>85</xdr:col>
      <xdr:colOff>127000</xdr:colOff>
      <xdr:row>54</xdr:row>
      <xdr:rowOff>108774</xdr:rowOff>
    </xdr:to>
    <xdr:cxnSp macro="">
      <xdr:nvCxnSpPr>
        <xdr:cNvPr id="583" name="直線コネクタ 582"/>
        <xdr:cNvCxnSpPr/>
      </xdr:nvCxnSpPr>
      <xdr:spPr>
        <a:xfrm flipV="1">
          <a:off x="15481300" y="8948670"/>
          <a:ext cx="838200" cy="4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108774</xdr:rowOff>
    </xdr:from>
    <xdr:to>
      <xdr:col>81</xdr:col>
      <xdr:colOff>50800</xdr:colOff>
      <xdr:row>55</xdr:row>
      <xdr:rowOff>16419</xdr:rowOff>
    </xdr:to>
    <xdr:cxnSp macro="">
      <xdr:nvCxnSpPr>
        <xdr:cNvPr id="586" name="直線コネクタ 585"/>
        <xdr:cNvCxnSpPr/>
      </xdr:nvCxnSpPr>
      <xdr:spPr>
        <a:xfrm flipV="1">
          <a:off x="14592300" y="9367074"/>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16419</xdr:rowOff>
    </xdr:from>
    <xdr:to>
      <xdr:col>76</xdr:col>
      <xdr:colOff>114300</xdr:colOff>
      <xdr:row>56</xdr:row>
      <xdr:rowOff>40325</xdr:rowOff>
    </xdr:to>
    <xdr:cxnSp macro="">
      <xdr:nvCxnSpPr>
        <xdr:cNvPr id="589" name="直線コネクタ 588"/>
        <xdr:cNvCxnSpPr/>
      </xdr:nvCxnSpPr>
      <xdr:spPr>
        <a:xfrm flipV="1">
          <a:off x="13703300" y="9446169"/>
          <a:ext cx="889000" cy="19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40325</xdr:rowOff>
    </xdr:from>
    <xdr:to>
      <xdr:col>71</xdr:col>
      <xdr:colOff>177800</xdr:colOff>
      <xdr:row>57</xdr:row>
      <xdr:rowOff>50742</xdr:rowOff>
    </xdr:to>
    <xdr:cxnSp macro="">
      <xdr:nvCxnSpPr>
        <xdr:cNvPr id="592" name="直線コネクタ 591"/>
        <xdr:cNvCxnSpPr/>
      </xdr:nvCxnSpPr>
      <xdr:spPr>
        <a:xfrm flipV="1">
          <a:off x="12814300" y="9641525"/>
          <a:ext cx="889000" cy="18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153920</xdr:rowOff>
    </xdr:from>
    <xdr:to>
      <xdr:col>85</xdr:col>
      <xdr:colOff>177800</xdr:colOff>
      <xdr:row>52</xdr:row>
      <xdr:rowOff>84070</xdr:rowOff>
    </xdr:to>
    <xdr:sp macro="" textlink="">
      <xdr:nvSpPr>
        <xdr:cNvPr id="602" name="楕円 601"/>
        <xdr:cNvSpPr/>
      </xdr:nvSpPr>
      <xdr:spPr>
        <a:xfrm>
          <a:off x="16268700" y="8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5347</xdr:rowOff>
    </xdr:from>
    <xdr:ext cx="534377" cy="259045"/>
    <xdr:sp macro="" textlink="">
      <xdr:nvSpPr>
        <xdr:cNvPr id="603" name="教育費該当値テキスト"/>
        <xdr:cNvSpPr txBox="1"/>
      </xdr:nvSpPr>
      <xdr:spPr>
        <a:xfrm>
          <a:off x="16370300" y="874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57974</xdr:rowOff>
    </xdr:from>
    <xdr:to>
      <xdr:col>81</xdr:col>
      <xdr:colOff>101600</xdr:colOff>
      <xdr:row>54</xdr:row>
      <xdr:rowOff>159574</xdr:rowOff>
    </xdr:to>
    <xdr:sp macro="" textlink="">
      <xdr:nvSpPr>
        <xdr:cNvPr id="604" name="楕円 603"/>
        <xdr:cNvSpPr/>
      </xdr:nvSpPr>
      <xdr:spPr>
        <a:xfrm>
          <a:off x="15430500" y="931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4651</xdr:rowOff>
    </xdr:from>
    <xdr:ext cx="534377" cy="259045"/>
    <xdr:sp macro="" textlink="">
      <xdr:nvSpPr>
        <xdr:cNvPr id="605" name="テキスト ボックス 604"/>
        <xdr:cNvSpPr txBox="1"/>
      </xdr:nvSpPr>
      <xdr:spPr>
        <a:xfrm>
          <a:off x="15214111" y="9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137069</xdr:rowOff>
    </xdr:from>
    <xdr:to>
      <xdr:col>76</xdr:col>
      <xdr:colOff>165100</xdr:colOff>
      <xdr:row>55</xdr:row>
      <xdr:rowOff>67219</xdr:rowOff>
    </xdr:to>
    <xdr:sp macro="" textlink="">
      <xdr:nvSpPr>
        <xdr:cNvPr id="606" name="楕円 605"/>
        <xdr:cNvSpPr/>
      </xdr:nvSpPr>
      <xdr:spPr>
        <a:xfrm>
          <a:off x="14541500" y="93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83746</xdr:rowOff>
    </xdr:from>
    <xdr:ext cx="534377" cy="259045"/>
    <xdr:sp macro="" textlink="">
      <xdr:nvSpPr>
        <xdr:cNvPr id="607" name="テキスト ボックス 606"/>
        <xdr:cNvSpPr txBox="1"/>
      </xdr:nvSpPr>
      <xdr:spPr>
        <a:xfrm>
          <a:off x="14325111" y="917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160975</xdr:rowOff>
    </xdr:from>
    <xdr:to>
      <xdr:col>72</xdr:col>
      <xdr:colOff>38100</xdr:colOff>
      <xdr:row>56</xdr:row>
      <xdr:rowOff>91125</xdr:rowOff>
    </xdr:to>
    <xdr:sp macro="" textlink="">
      <xdr:nvSpPr>
        <xdr:cNvPr id="608" name="楕円 607"/>
        <xdr:cNvSpPr/>
      </xdr:nvSpPr>
      <xdr:spPr>
        <a:xfrm>
          <a:off x="13652500" y="9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107652</xdr:rowOff>
    </xdr:from>
    <xdr:ext cx="534377" cy="259045"/>
    <xdr:sp macro="" textlink="">
      <xdr:nvSpPr>
        <xdr:cNvPr id="609" name="テキスト ボックス 608"/>
        <xdr:cNvSpPr txBox="1"/>
      </xdr:nvSpPr>
      <xdr:spPr>
        <a:xfrm>
          <a:off x="13436111" y="93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171392</xdr:rowOff>
    </xdr:from>
    <xdr:to>
      <xdr:col>67</xdr:col>
      <xdr:colOff>101600</xdr:colOff>
      <xdr:row>57</xdr:row>
      <xdr:rowOff>101542</xdr:rowOff>
    </xdr:to>
    <xdr:sp macro="" textlink="">
      <xdr:nvSpPr>
        <xdr:cNvPr id="610" name="楕円 609"/>
        <xdr:cNvSpPr/>
      </xdr:nvSpPr>
      <xdr:spPr>
        <a:xfrm>
          <a:off x="12763500" y="97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118069</xdr:rowOff>
    </xdr:from>
    <xdr:ext cx="534377" cy="259045"/>
    <xdr:sp macro="" textlink="">
      <xdr:nvSpPr>
        <xdr:cNvPr id="611" name="テキスト ボックス 610"/>
        <xdr:cNvSpPr txBox="1"/>
      </xdr:nvSpPr>
      <xdr:spPr>
        <a:xfrm>
          <a:off x="12547111" y="9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126944</xdr:rowOff>
    </xdr:from>
    <xdr:to>
      <xdr:col>85</xdr:col>
      <xdr:colOff>127000</xdr:colOff>
      <xdr:row>78</xdr:row>
      <xdr:rowOff>130601</xdr:rowOff>
    </xdr:to>
    <xdr:cxnSp macro="">
      <xdr:nvCxnSpPr>
        <xdr:cNvPr id="638" name="直線コネクタ 637"/>
        <xdr:cNvCxnSpPr/>
      </xdr:nvCxnSpPr>
      <xdr:spPr>
        <a:xfrm>
          <a:off x="15481300" y="1350004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120590</xdr:rowOff>
    </xdr:from>
    <xdr:to>
      <xdr:col>81</xdr:col>
      <xdr:colOff>50800</xdr:colOff>
      <xdr:row>78</xdr:row>
      <xdr:rowOff>126944</xdr:rowOff>
    </xdr:to>
    <xdr:cxnSp macro="">
      <xdr:nvCxnSpPr>
        <xdr:cNvPr id="641" name="直線コネクタ 640"/>
        <xdr:cNvCxnSpPr/>
      </xdr:nvCxnSpPr>
      <xdr:spPr>
        <a:xfrm>
          <a:off x="14592300" y="13493690"/>
          <a:ext cx="8890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110165</xdr:rowOff>
    </xdr:from>
    <xdr:to>
      <xdr:col>76</xdr:col>
      <xdr:colOff>114300</xdr:colOff>
      <xdr:row>78</xdr:row>
      <xdr:rowOff>120590</xdr:rowOff>
    </xdr:to>
    <xdr:cxnSp macro="">
      <xdr:nvCxnSpPr>
        <xdr:cNvPr id="644" name="直線コネクタ 643"/>
        <xdr:cNvCxnSpPr/>
      </xdr:nvCxnSpPr>
      <xdr:spPr>
        <a:xfrm>
          <a:off x="13703300" y="13483265"/>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110165</xdr:rowOff>
    </xdr:from>
    <xdr:to>
      <xdr:col>71</xdr:col>
      <xdr:colOff>177800</xdr:colOff>
      <xdr:row>78</xdr:row>
      <xdr:rowOff>128270</xdr:rowOff>
    </xdr:to>
    <xdr:cxnSp macro="">
      <xdr:nvCxnSpPr>
        <xdr:cNvPr id="647" name="直線コネクタ 646"/>
        <xdr:cNvCxnSpPr/>
      </xdr:nvCxnSpPr>
      <xdr:spPr>
        <a:xfrm flipV="1">
          <a:off x="12814300" y="1348326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79801</xdr:rowOff>
    </xdr:from>
    <xdr:to>
      <xdr:col>85</xdr:col>
      <xdr:colOff>177800</xdr:colOff>
      <xdr:row>79</xdr:row>
      <xdr:rowOff>9951</xdr:rowOff>
    </xdr:to>
    <xdr:sp macro="" textlink="">
      <xdr:nvSpPr>
        <xdr:cNvPr id="657" name="楕円 656"/>
        <xdr:cNvSpPr/>
      </xdr:nvSpPr>
      <xdr:spPr>
        <a:xfrm>
          <a:off x="16268700" y="13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78565" cy="259045"/>
    <xdr:sp macro="" textlink="">
      <xdr:nvSpPr>
        <xdr:cNvPr id="658" name="災害復旧費該当値テキスト"/>
        <xdr:cNvSpPr txBox="1"/>
      </xdr:nvSpPr>
      <xdr:spPr>
        <a:xfrm>
          <a:off x="16370300" y="1337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76144</xdr:rowOff>
    </xdr:from>
    <xdr:to>
      <xdr:col>81</xdr:col>
      <xdr:colOff>101600</xdr:colOff>
      <xdr:row>79</xdr:row>
      <xdr:rowOff>6294</xdr:rowOff>
    </xdr:to>
    <xdr:sp macro="" textlink="">
      <xdr:nvSpPr>
        <xdr:cNvPr id="659" name="楕円 658"/>
        <xdr:cNvSpPr/>
      </xdr:nvSpPr>
      <xdr:spPr>
        <a:xfrm>
          <a:off x="15430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168871</xdr:rowOff>
    </xdr:from>
    <xdr:ext cx="378565" cy="259045"/>
    <xdr:sp macro="" textlink="">
      <xdr:nvSpPr>
        <xdr:cNvPr id="660" name="テキスト ボックス 659"/>
        <xdr:cNvSpPr txBox="1"/>
      </xdr:nvSpPr>
      <xdr:spPr>
        <a:xfrm>
          <a:off x="15292017" y="1354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69790</xdr:rowOff>
    </xdr:from>
    <xdr:to>
      <xdr:col>76</xdr:col>
      <xdr:colOff>165100</xdr:colOff>
      <xdr:row>78</xdr:row>
      <xdr:rowOff>171390</xdr:rowOff>
    </xdr:to>
    <xdr:sp macro="" textlink="">
      <xdr:nvSpPr>
        <xdr:cNvPr id="661" name="楕円 660"/>
        <xdr:cNvSpPr/>
      </xdr:nvSpPr>
      <xdr:spPr>
        <a:xfrm>
          <a:off x="14541500" y="134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162517</xdr:rowOff>
    </xdr:from>
    <xdr:ext cx="378565" cy="259045"/>
    <xdr:sp macro="" textlink="">
      <xdr:nvSpPr>
        <xdr:cNvPr id="662" name="テキスト ボックス 661"/>
        <xdr:cNvSpPr txBox="1"/>
      </xdr:nvSpPr>
      <xdr:spPr>
        <a:xfrm>
          <a:off x="14403017" y="1353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59365</xdr:rowOff>
    </xdr:from>
    <xdr:to>
      <xdr:col>72</xdr:col>
      <xdr:colOff>38100</xdr:colOff>
      <xdr:row>78</xdr:row>
      <xdr:rowOff>160965</xdr:rowOff>
    </xdr:to>
    <xdr:sp macro="" textlink="">
      <xdr:nvSpPr>
        <xdr:cNvPr id="663" name="楕円 662"/>
        <xdr:cNvSpPr/>
      </xdr:nvSpPr>
      <xdr:spPr>
        <a:xfrm>
          <a:off x="13652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152092</xdr:rowOff>
    </xdr:from>
    <xdr:ext cx="378565" cy="259045"/>
    <xdr:sp macro="" textlink="">
      <xdr:nvSpPr>
        <xdr:cNvPr id="664" name="テキスト ボックス 663"/>
        <xdr:cNvSpPr txBox="1"/>
      </xdr:nvSpPr>
      <xdr:spPr>
        <a:xfrm>
          <a:off x="13514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77470</xdr:rowOff>
    </xdr:from>
    <xdr:to>
      <xdr:col>67</xdr:col>
      <xdr:colOff>101600</xdr:colOff>
      <xdr:row>79</xdr:row>
      <xdr:rowOff>7620</xdr:rowOff>
    </xdr:to>
    <xdr:sp macro="" textlink="">
      <xdr:nvSpPr>
        <xdr:cNvPr id="665" name="楕円 664"/>
        <xdr:cNvSpPr/>
      </xdr:nvSpPr>
      <xdr:spPr>
        <a:xfrm>
          <a:off x="12763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170197</xdr:rowOff>
    </xdr:from>
    <xdr:ext cx="378565" cy="259045"/>
    <xdr:sp macro="" textlink="">
      <xdr:nvSpPr>
        <xdr:cNvPr id="666" name="テキスト ボックス 665"/>
        <xdr:cNvSpPr txBox="1"/>
      </xdr:nvSpPr>
      <xdr:spPr>
        <a:xfrm>
          <a:off x="12625017" y="13543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122955</xdr:rowOff>
    </xdr:from>
    <xdr:to>
      <xdr:col>85</xdr:col>
      <xdr:colOff>127000</xdr:colOff>
      <xdr:row>92</xdr:row>
      <xdr:rowOff>145929</xdr:rowOff>
    </xdr:to>
    <xdr:cxnSp macro="">
      <xdr:nvCxnSpPr>
        <xdr:cNvPr id="700" name="直線コネクタ 699"/>
        <xdr:cNvCxnSpPr/>
      </xdr:nvCxnSpPr>
      <xdr:spPr>
        <a:xfrm flipV="1">
          <a:off x="15481300" y="15896355"/>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108325</xdr:rowOff>
    </xdr:from>
    <xdr:to>
      <xdr:col>81</xdr:col>
      <xdr:colOff>50800</xdr:colOff>
      <xdr:row>92</xdr:row>
      <xdr:rowOff>145929</xdr:rowOff>
    </xdr:to>
    <xdr:cxnSp macro="">
      <xdr:nvCxnSpPr>
        <xdr:cNvPr id="703" name="直線コネクタ 702"/>
        <xdr:cNvCxnSpPr/>
      </xdr:nvCxnSpPr>
      <xdr:spPr>
        <a:xfrm>
          <a:off x="14592300" y="15881725"/>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95695</xdr:rowOff>
    </xdr:from>
    <xdr:to>
      <xdr:col>76</xdr:col>
      <xdr:colOff>114300</xdr:colOff>
      <xdr:row>92</xdr:row>
      <xdr:rowOff>108325</xdr:rowOff>
    </xdr:to>
    <xdr:cxnSp macro="">
      <xdr:nvCxnSpPr>
        <xdr:cNvPr id="706" name="直線コネクタ 705"/>
        <xdr:cNvCxnSpPr/>
      </xdr:nvCxnSpPr>
      <xdr:spPr>
        <a:xfrm>
          <a:off x="13703300" y="15869095"/>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72606</xdr:rowOff>
    </xdr:from>
    <xdr:to>
      <xdr:col>71</xdr:col>
      <xdr:colOff>177800</xdr:colOff>
      <xdr:row>92</xdr:row>
      <xdr:rowOff>95695</xdr:rowOff>
    </xdr:to>
    <xdr:cxnSp macro="">
      <xdr:nvCxnSpPr>
        <xdr:cNvPr id="709" name="直線コネクタ 708"/>
        <xdr:cNvCxnSpPr/>
      </xdr:nvCxnSpPr>
      <xdr:spPr>
        <a:xfrm>
          <a:off x="12814300" y="15846006"/>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3" name="テキスト ボックス 712"/>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72155</xdr:rowOff>
    </xdr:from>
    <xdr:to>
      <xdr:col>85</xdr:col>
      <xdr:colOff>177800</xdr:colOff>
      <xdr:row>93</xdr:row>
      <xdr:rowOff>2305</xdr:rowOff>
    </xdr:to>
    <xdr:sp macro="" textlink="">
      <xdr:nvSpPr>
        <xdr:cNvPr id="719" name="楕円 718"/>
        <xdr:cNvSpPr/>
      </xdr:nvSpPr>
      <xdr:spPr>
        <a:xfrm>
          <a:off x="16268700" y="158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95032</xdr:rowOff>
    </xdr:from>
    <xdr:ext cx="534377" cy="259045"/>
    <xdr:sp macro="" textlink="">
      <xdr:nvSpPr>
        <xdr:cNvPr id="720" name="公債費該当値テキスト"/>
        <xdr:cNvSpPr txBox="1"/>
      </xdr:nvSpPr>
      <xdr:spPr>
        <a:xfrm>
          <a:off x="16370300" y="156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95129</xdr:rowOff>
    </xdr:from>
    <xdr:to>
      <xdr:col>81</xdr:col>
      <xdr:colOff>101600</xdr:colOff>
      <xdr:row>93</xdr:row>
      <xdr:rowOff>25279</xdr:rowOff>
    </xdr:to>
    <xdr:sp macro="" textlink="">
      <xdr:nvSpPr>
        <xdr:cNvPr id="721" name="楕円 720"/>
        <xdr:cNvSpPr/>
      </xdr:nvSpPr>
      <xdr:spPr>
        <a:xfrm>
          <a:off x="15430500" y="158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41806</xdr:rowOff>
    </xdr:from>
    <xdr:ext cx="534377" cy="259045"/>
    <xdr:sp macro="" textlink="">
      <xdr:nvSpPr>
        <xdr:cNvPr id="722" name="テキスト ボックス 721"/>
        <xdr:cNvSpPr txBox="1"/>
      </xdr:nvSpPr>
      <xdr:spPr>
        <a:xfrm>
          <a:off x="15214111" y="1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57525</xdr:rowOff>
    </xdr:from>
    <xdr:to>
      <xdr:col>76</xdr:col>
      <xdr:colOff>165100</xdr:colOff>
      <xdr:row>92</xdr:row>
      <xdr:rowOff>159125</xdr:rowOff>
    </xdr:to>
    <xdr:sp macro="" textlink="">
      <xdr:nvSpPr>
        <xdr:cNvPr id="723" name="楕円 722"/>
        <xdr:cNvSpPr/>
      </xdr:nvSpPr>
      <xdr:spPr>
        <a:xfrm>
          <a:off x="14541500" y="158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4202</xdr:rowOff>
    </xdr:from>
    <xdr:ext cx="534377" cy="259045"/>
    <xdr:sp macro="" textlink="">
      <xdr:nvSpPr>
        <xdr:cNvPr id="724" name="テキスト ボックス 723"/>
        <xdr:cNvSpPr txBox="1"/>
      </xdr:nvSpPr>
      <xdr:spPr>
        <a:xfrm>
          <a:off x="14325111" y="156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44895</xdr:rowOff>
    </xdr:from>
    <xdr:to>
      <xdr:col>72</xdr:col>
      <xdr:colOff>38100</xdr:colOff>
      <xdr:row>92</xdr:row>
      <xdr:rowOff>146495</xdr:rowOff>
    </xdr:to>
    <xdr:sp macro="" textlink="">
      <xdr:nvSpPr>
        <xdr:cNvPr id="725" name="楕円 724"/>
        <xdr:cNvSpPr/>
      </xdr:nvSpPr>
      <xdr:spPr>
        <a:xfrm>
          <a:off x="13652500" y="1581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163022</xdr:rowOff>
    </xdr:from>
    <xdr:ext cx="534377" cy="259045"/>
    <xdr:sp macro="" textlink="">
      <xdr:nvSpPr>
        <xdr:cNvPr id="726" name="テキスト ボックス 725"/>
        <xdr:cNvSpPr txBox="1"/>
      </xdr:nvSpPr>
      <xdr:spPr>
        <a:xfrm>
          <a:off x="13436111" y="155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21806</xdr:rowOff>
    </xdr:from>
    <xdr:to>
      <xdr:col>67</xdr:col>
      <xdr:colOff>101600</xdr:colOff>
      <xdr:row>92</xdr:row>
      <xdr:rowOff>123406</xdr:rowOff>
    </xdr:to>
    <xdr:sp macro="" textlink="">
      <xdr:nvSpPr>
        <xdr:cNvPr id="727" name="楕円 726"/>
        <xdr:cNvSpPr/>
      </xdr:nvSpPr>
      <xdr:spPr>
        <a:xfrm>
          <a:off x="12763500" y="157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139933</xdr:rowOff>
    </xdr:from>
    <xdr:ext cx="534377" cy="259045"/>
    <xdr:sp macro="" textlink="">
      <xdr:nvSpPr>
        <xdr:cNvPr id="728" name="テキスト ボックス 727"/>
        <xdr:cNvSpPr txBox="1"/>
      </xdr:nvSpPr>
      <xdr:spPr>
        <a:xfrm>
          <a:off x="12547111" y="155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・総務費については、特別定額給付金給付事業費の皆減などにより、前年度を大きく下回っている。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・民生費については、私立認定こども園への施設型給付費や障害者等への自立支援給付費の増のほか、子育て世帯や住民税非課税世帯等に対する臨時特別給付金の増などにより、前年度を上回っている。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・衛生費については、新斎場の整備に伴う斎場管理費の増のほか、新型コロナウイルスワクチン接種事業費や感染症予防事業費の増などにより、前年度を大きく上回っている。</a:t>
          </a:r>
        </a:p>
        <a:p>
          <a:r>
            <a:rPr kumimoji="1" lang="ja-JP" altLang="en-US" sz="1300">
              <a:latin typeface="ＭＳ Ｐゴシック" panose="020B0600070205080204" pitchFamily="50" charset="-128"/>
              <a:ea typeface="ＭＳ Ｐゴシック" panose="020B0600070205080204" pitchFamily="50" charset="-128"/>
            </a:rPr>
            <a:t>・商工費については、新型コロナウイルス感染症対策利子補給金基金費の減などにより、前年度を下回っている。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・消防費については、大沢野消防署改築工事の進捗に伴う消防施設整備事業費の減などにより、前年度を下回っている。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・教育費については、八尾地域統合中学校の整備に伴う統合校の新設事業費や、小中学校の校舎改築工事の進捗に伴う校舎改築事業費の増などにより、前年度を上回っている。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年度以降は増加傾向となっており、</a:t>
          </a:r>
          <a:r>
            <a:rPr kumimoji="1" lang="en-US" altLang="ja-JP" sz="1200">
              <a:latin typeface="ＭＳ ゴシック" pitchFamily="49" charset="-128"/>
              <a:ea typeface="ＭＳ ゴシック" pitchFamily="49" charset="-128"/>
            </a:rPr>
            <a:t>R03</a:t>
          </a:r>
          <a:r>
            <a:rPr kumimoji="1" lang="ja-JP" altLang="en-US" sz="1200">
              <a:latin typeface="ＭＳ ゴシック" pitchFamily="49" charset="-128"/>
              <a:ea typeface="ＭＳ ゴシック" pitchFamily="49" charset="-128"/>
            </a:rPr>
            <a:t>年度は約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億円を積み立てたことにより、残高は増加した。</a:t>
          </a:r>
        </a:p>
        <a:p>
          <a:r>
            <a:rPr kumimoji="1" lang="ja-JP" altLang="en-US" sz="1200">
              <a:latin typeface="ＭＳ ゴシック" pitchFamily="49" charset="-128"/>
              <a:ea typeface="ＭＳ ゴシック" pitchFamily="49" charset="-128"/>
            </a:rPr>
            <a:t>○実質収支額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黒字の確保が続いている。</a:t>
          </a:r>
        </a:p>
        <a:p>
          <a:r>
            <a:rPr kumimoji="1" lang="ja-JP" altLang="en-US" sz="1200">
              <a:latin typeface="ＭＳ ゴシック" pitchFamily="49" charset="-128"/>
              <a:ea typeface="ＭＳ ゴシック" pitchFamily="49" charset="-128"/>
            </a:rPr>
            <a:t>○実質単年度収支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年度はマイナスとなったが、</a:t>
          </a:r>
          <a:r>
            <a:rPr kumimoji="1" lang="en-US" altLang="ja-JP" sz="1200">
              <a:latin typeface="ＭＳ ゴシック" pitchFamily="49" charset="-128"/>
              <a:ea typeface="ＭＳ ゴシック" pitchFamily="49" charset="-128"/>
            </a:rPr>
            <a:t>R02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R03</a:t>
          </a:r>
          <a:r>
            <a:rPr kumimoji="1" lang="ja-JP" altLang="en-US" sz="1200">
              <a:latin typeface="ＭＳ ゴシック" pitchFamily="49" charset="-128"/>
              <a:ea typeface="ＭＳ ゴシック" pitchFamily="49" charset="-128"/>
            </a:rPr>
            <a:t>年度はプラスとなっており、数値は前年度から</a:t>
          </a:r>
          <a:r>
            <a:rPr kumimoji="1" lang="en-US" altLang="ja-JP" sz="1200">
              <a:latin typeface="ＭＳ ゴシック" pitchFamily="49" charset="-128"/>
              <a:ea typeface="ＭＳ ゴシック" pitchFamily="49" charset="-128"/>
            </a:rPr>
            <a:t>0.51</a:t>
          </a:r>
          <a:r>
            <a:rPr kumimoji="1" lang="ja-JP" altLang="en-US" sz="1200">
              <a:latin typeface="ＭＳ ゴシック" pitchFamily="49" charset="-128"/>
              <a:ea typeface="ＭＳ ゴシック" pitchFamily="49" charset="-128"/>
            </a:rPr>
            <a:t>ポイント上昇した。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R03</a:t>
          </a:r>
          <a:r>
            <a:rPr kumimoji="1" lang="ja-JP" altLang="en-US" sz="1400">
              <a:latin typeface="ＭＳ ゴシック" pitchFamily="49" charset="-128"/>
              <a:ea typeface="ＭＳ ゴシック" pitchFamily="49" charset="-128"/>
            </a:rPr>
            <a:t>年度は全ての会計において黒字となった。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2019_&#23500;&#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115.3</v>
          </cell>
          <cell r="BX51">
            <v>118.9</v>
          </cell>
          <cell r="CF51">
            <v>125.5</v>
          </cell>
          <cell r="CN51">
            <v>124.8</v>
          </cell>
          <cell r="CV51">
            <v>104.8</v>
          </cell>
        </row>
        <row r="53">
          <cell r="BP53">
            <v>63.9</v>
          </cell>
          <cell r="BX53">
            <v>63.1</v>
          </cell>
          <cell r="CF53">
            <v>64.2</v>
          </cell>
          <cell r="CN53">
            <v>65.3</v>
          </cell>
          <cell r="CV53">
            <v>65.599999999999994</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115.3</v>
          </cell>
          <cell r="BX73">
            <v>118.9</v>
          </cell>
          <cell r="CF73">
            <v>125.5</v>
          </cell>
          <cell r="CN73">
            <v>124.8</v>
          </cell>
          <cell r="CV73">
            <v>104.8</v>
          </cell>
        </row>
        <row r="75">
          <cell r="BP75">
            <v>11.6</v>
          </cell>
          <cell r="BX75">
            <v>9.6</v>
          </cell>
          <cell r="CF75">
            <v>8.5</v>
          </cell>
          <cell r="CN75">
            <v>7.7</v>
          </cell>
          <cell r="CV75">
            <v>7.5</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7" zoomScaleNormal="67" workbookViewId="0">
      <selection activeCell="DO18" sqref="DO1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198980660</v>
      </c>
      <c r="BO4" s="375"/>
      <c r="BP4" s="375"/>
      <c r="BQ4" s="375"/>
      <c r="BR4" s="375"/>
      <c r="BS4" s="375"/>
      <c r="BT4" s="375"/>
      <c r="BU4" s="376"/>
      <c r="BV4" s="374">
        <v>219946631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3.2</v>
      </c>
      <c r="CU4" s="381"/>
      <c r="CV4" s="381"/>
      <c r="CW4" s="381"/>
      <c r="CX4" s="381"/>
      <c r="CY4" s="381"/>
      <c r="CZ4" s="381"/>
      <c r="DA4" s="382"/>
      <c r="DB4" s="380">
        <v>2.6</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193502159</v>
      </c>
      <c r="BO5" s="412"/>
      <c r="BP5" s="412"/>
      <c r="BQ5" s="412"/>
      <c r="BR5" s="412"/>
      <c r="BS5" s="412"/>
      <c r="BT5" s="412"/>
      <c r="BU5" s="413"/>
      <c r="BV5" s="411">
        <v>216061385</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86.7</v>
      </c>
      <c r="CU5" s="409"/>
      <c r="CV5" s="409"/>
      <c r="CW5" s="409"/>
      <c r="CX5" s="409"/>
      <c r="CY5" s="409"/>
      <c r="CZ5" s="409"/>
      <c r="DA5" s="410"/>
      <c r="DB5" s="408">
        <v>89.3</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5478501</v>
      </c>
      <c r="BO6" s="412"/>
      <c r="BP6" s="412"/>
      <c r="BQ6" s="412"/>
      <c r="BR6" s="412"/>
      <c r="BS6" s="412"/>
      <c r="BT6" s="412"/>
      <c r="BU6" s="413"/>
      <c r="BV6" s="411">
        <v>3885246</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92.9</v>
      </c>
      <c r="CU6" s="449"/>
      <c r="CV6" s="449"/>
      <c r="CW6" s="449"/>
      <c r="CX6" s="449"/>
      <c r="CY6" s="449"/>
      <c r="CZ6" s="449"/>
      <c r="DA6" s="450"/>
      <c r="DB6" s="448">
        <v>94.8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2045622</v>
      </c>
      <c r="BO7" s="412"/>
      <c r="BP7" s="412"/>
      <c r="BQ7" s="412"/>
      <c r="BR7" s="412"/>
      <c r="BS7" s="412"/>
      <c r="BT7" s="412"/>
      <c r="BU7" s="413"/>
      <c r="BV7" s="411">
        <v>1280073</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106266086</v>
      </c>
      <c r="CU7" s="412"/>
      <c r="CV7" s="412"/>
      <c r="CW7" s="412"/>
      <c r="CX7" s="412"/>
      <c r="CY7" s="412"/>
      <c r="CZ7" s="412"/>
      <c r="DA7" s="413"/>
      <c r="DB7" s="411">
        <v>101964607</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3432879</v>
      </c>
      <c r="BO8" s="412"/>
      <c r="BP8" s="412"/>
      <c r="BQ8" s="412"/>
      <c r="BR8" s="412"/>
      <c r="BS8" s="412"/>
      <c r="BT8" s="412"/>
      <c r="BU8" s="413"/>
      <c r="BV8" s="411">
        <v>2605173</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0.81</v>
      </c>
      <c r="CU8" s="452"/>
      <c r="CV8" s="452"/>
      <c r="CW8" s="452"/>
      <c r="CX8" s="452"/>
      <c r="CY8" s="452"/>
      <c r="CZ8" s="452"/>
      <c r="DA8" s="453"/>
      <c r="DB8" s="451">
        <v>0.83</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413938</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827706</v>
      </c>
      <c r="BO9" s="412"/>
      <c r="BP9" s="412"/>
      <c r="BQ9" s="412"/>
      <c r="BR9" s="412"/>
      <c r="BS9" s="412"/>
      <c r="BT9" s="412"/>
      <c r="BU9" s="413"/>
      <c r="BV9" s="411">
        <v>-163955</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16.7</v>
      </c>
      <c r="CU9" s="409"/>
      <c r="CV9" s="409"/>
      <c r="CW9" s="409"/>
      <c r="CX9" s="409"/>
      <c r="CY9" s="409"/>
      <c r="CZ9" s="409"/>
      <c r="DA9" s="410"/>
      <c r="DB9" s="408">
        <v>16.600000000000001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418686</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1000941</v>
      </c>
      <c r="BO10" s="412"/>
      <c r="BP10" s="412"/>
      <c r="BQ10" s="412"/>
      <c r="BR10" s="412"/>
      <c r="BS10" s="412"/>
      <c r="BT10" s="412"/>
      <c r="BU10" s="413"/>
      <c r="BV10" s="411">
        <v>1402220</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130</v>
      </c>
      <c r="DC11" s="452"/>
      <c r="DD11" s="452"/>
      <c r="DE11" s="452"/>
      <c r="DF11" s="452"/>
      <c r="DG11" s="452"/>
      <c r="DH11" s="452"/>
      <c r="DI11" s="453"/>
    </row>
    <row r="12" spans="1:119" ht="18.75" customHeight="1" x14ac:dyDescent="0.15">
      <c r="A12" s="178"/>
      <c r="B12" s="471" t="s">
        <v>131</v>
      </c>
      <c r="C12" s="472"/>
      <c r="D12" s="472"/>
      <c r="E12" s="472"/>
      <c r="F12" s="472"/>
      <c r="G12" s="472"/>
      <c r="H12" s="472"/>
      <c r="I12" s="472"/>
      <c r="J12" s="472"/>
      <c r="K12" s="473"/>
      <c r="L12" s="480" t="s">
        <v>132</v>
      </c>
      <c r="M12" s="481"/>
      <c r="N12" s="481"/>
      <c r="O12" s="481"/>
      <c r="P12" s="481"/>
      <c r="Q12" s="482"/>
      <c r="R12" s="483">
        <v>411222</v>
      </c>
      <c r="S12" s="484"/>
      <c r="T12" s="484"/>
      <c r="U12" s="484"/>
      <c r="V12" s="485"/>
      <c r="W12" s="486" t="s">
        <v>1</v>
      </c>
      <c r="X12" s="444"/>
      <c r="Y12" s="444"/>
      <c r="Z12" s="444"/>
      <c r="AA12" s="444"/>
      <c r="AB12" s="487"/>
      <c r="AC12" s="488" t="s">
        <v>133</v>
      </c>
      <c r="AD12" s="489"/>
      <c r="AE12" s="489"/>
      <c r="AF12" s="489"/>
      <c r="AG12" s="490"/>
      <c r="AH12" s="488" t="s">
        <v>134</v>
      </c>
      <c r="AI12" s="489"/>
      <c r="AJ12" s="489"/>
      <c r="AK12" s="489"/>
      <c r="AL12" s="491"/>
      <c r="AM12" s="440" t="s">
        <v>135</v>
      </c>
      <c r="AN12" s="441"/>
      <c r="AO12" s="441"/>
      <c r="AP12" s="441"/>
      <c r="AQ12" s="441"/>
      <c r="AR12" s="441"/>
      <c r="AS12" s="441"/>
      <c r="AT12" s="442"/>
      <c r="AU12" s="443" t="s">
        <v>136</v>
      </c>
      <c r="AV12" s="444"/>
      <c r="AW12" s="444"/>
      <c r="AX12" s="444"/>
      <c r="AY12" s="445" t="s">
        <v>137</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138</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130</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139</v>
      </c>
      <c r="N13" s="503"/>
      <c r="O13" s="503"/>
      <c r="P13" s="503"/>
      <c r="Q13" s="504"/>
      <c r="R13" s="495">
        <v>404358</v>
      </c>
      <c r="S13" s="496"/>
      <c r="T13" s="496"/>
      <c r="U13" s="496"/>
      <c r="V13" s="497"/>
      <c r="W13" s="427" t="s">
        <v>140</v>
      </c>
      <c r="X13" s="428"/>
      <c r="Y13" s="428"/>
      <c r="Z13" s="428"/>
      <c r="AA13" s="428"/>
      <c r="AB13" s="418"/>
      <c r="AC13" s="462">
        <v>4260</v>
      </c>
      <c r="AD13" s="463"/>
      <c r="AE13" s="463"/>
      <c r="AF13" s="463"/>
      <c r="AG13" s="505"/>
      <c r="AH13" s="462">
        <v>4750</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1828647</v>
      </c>
      <c r="BO13" s="412"/>
      <c r="BP13" s="412"/>
      <c r="BQ13" s="412"/>
      <c r="BR13" s="412"/>
      <c r="BS13" s="412"/>
      <c r="BT13" s="412"/>
      <c r="BU13" s="413"/>
      <c r="BV13" s="411">
        <v>1238265</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7.5</v>
      </c>
      <c r="CU13" s="409"/>
      <c r="CV13" s="409"/>
      <c r="CW13" s="409"/>
      <c r="CX13" s="409"/>
      <c r="CY13" s="409"/>
      <c r="CZ13" s="409"/>
      <c r="DA13" s="410"/>
      <c r="DB13" s="408">
        <v>7.7</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145</v>
      </c>
      <c r="M14" s="493"/>
      <c r="N14" s="493"/>
      <c r="O14" s="493"/>
      <c r="P14" s="493"/>
      <c r="Q14" s="494"/>
      <c r="R14" s="495">
        <v>414102</v>
      </c>
      <c r="S14" s="496"/>
      <c r="T14" s="496"/>
      <c r="U14" s="496"/>
      <c r="V14" s="497"/>
      <c r="W14" s="401"/>
      <c r="X14" s="402"/>
      <c r="Y14" s="402"/>
      <c r="Z14" s="402"/>
      <c r="AA14" s="402"/>
      <c r="AB14" s="391"/>
      <c r="AC14" s="498">
        <v>2.1</v>
      </c>
      <c r="AD14" s="499"/>
      <c r="AE14" s="499"/>
      <c r="AF14" s="499"/>
      <c r="AG14" s="500"/>
      <c r="AH14" s="498">
        <v>2.2999999999999998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104.8</v>
      </c>
      <c r="CU14" s="510"/>
      <c r="CV14" s="510"/>
      <c r="CW14" s="510"/>
      <c r="CX14" s="510"/>
      <c r="CY14" s="510"/>
      <c r="CZ14" s="510"/>
      <c r="DA14" s="511"/>
      <c r="DB14" s="509">
        <v>124.8</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139</v>
      </c>
      <c r="N15" s="503"/>
      <c r="O15" s="503"/>
      <c r="P15" s="503"/>
      <c r="Q15" s="504"/>
      <c r="R15" s="495">
        <v>406608</v>
      </c>
      <c r="S15" s="496"/>
      <c r="T15" s="496"/>
      <c r="U15" s="496"/>
      <c r="V15" s="497"/>
      <c r="W15" s="427" t="s">
        <v>147</v>
      </c>
      <c r="X15" s="428"/>
      <c r="Y15" s="428"/>
      <c r="Z15" s="428"/>
      <c r="AA15" s="428"/>
      <c r="AB15" s="418"/>
      <c r="AC15" s="462">
        <v>62165</v>
      </c>
      <c r="AD15" s="463"/>
      <c r="AE15" s="463"/>
      <c r="AF15" s="463"/>
      <c r="AG15" s="505"/>
      <c r="AH15" s="462">
        <v>62733</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62296879</v>
      </c>
      <c r="BO15" s="375"/>
      <c r="BP15" s="375"/>
      <c r="BQ15" s="375"/>
      <c r="BR15" s="375"/>
      <c r="BS15" s="375"/>
      <c r="BT15" s="375"/>
      <c r="BU15" s="376"/>
      <c r="BV15" s="374">
        <v>64226382</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30.3</v>
      </c>
      <c r="AD16" s="499"/>
      <c r="AE16" s="499"/>
      <c r="AF16" s="499"/>
      <c r="AG16" s="500"/>
      <c r="AH16" s="498">
        <v>30.7</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78923738</v>
      </c>
      <c r="BO16" s="412"/>
      <c r="BP16" s="412"/>
      <c r="BQ16" s="412"/>
      <c r="BR16" s="412"/>
      <c r="BS16" s="412"/>
      <c r="BT16" s="412"/>
      <c r="BU16" s="413"/>
      <c r="BV16" s="411">
        <v>77256679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138616</v>
      </c>
      <c r="AD17" s="463"/>
      <c r="AE17" s="463"/>
      <c r="AF17" s="463"/>
      <c r="AG17" s="505"/>
      <c r="AH17" s="462">
        <v>137048</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79418215</v>
      </c>
      <c r="BO17" s="412"/>
      <c r="BP17" s="412"/>
      <c r="BQ17" s="412"/>
      <c r="BR17" s="412"/>
      <c r="BS17" s="412"/>
      <c r="BT17" s="412"/>
      <c r="BU17" s="413"/>
      <c r="BV17" s="411">
        <v>82097774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157</v>
      </c>
      <c r="C18" s="454"/>
      <c r="D18" s="454"/>
      <c r="E18" s="534"/>
      <c r="F18" s="534"/>
      <c r="G18" s="534"/>
      <c r="H18" s="534"/>
      <c r="I18" s="534"/>
      <c r="J18" s="534"/>
      <c r="K18" s="534"/>
      <c r="L18" s="535">
        <v>1241.7</v>
      </c>
      <c r="M18" s="535"/>
      <c r="N18" s="535"/>
      <c r="O18" s="535"/>
      <c r="P18" s="535"/>
      <c r="Q18" s="535"/>
      <c r="R18" s="536"/>
      <c r="S18" s="536"/>
      <c r="T18" s="536"/>
      <c r="U18" s="536"/>
      <c r="V18" s="537"/>
      <c r="W18" s="429"/>
      <c r="X18" s="430"/>
      <c r="Y18" s="430"/>
      <c r="Z18" s="430"/>
      <c r="AA18" s="430"/>
      <c r="AB18" s="421"/>
      <c r="AC18" s="538">
        <v>67.599999999999994</v>
      </c>
      <c r="AD18" s="539"/>
      <c r="AE18" s="539"/>
      <c r="AF18" s="539"/>
      <c r="AG18" s="540"/>
      <c r="AH18" s="538">
        <v>67</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95419737</v>
      </c>
      <c r="BO18" s="412"/>
      <c r="BP18" s="412"/>
      <c r="BQ18" s="412"/>
      <c r="BR18" s="412"/>
      <c r="BS18" s="412"/>
      <c r="BT18" s="412"/>
      <c r="BU18" s="413"/>
      <c r="BV18" s="411">
        <v>92453588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159</v>
      </c>
      <c r="C19" s="454"/>
      <c r="D19" s="454"/>
      <c r="E19" s="534"/>
      <c r="F19" s="534"/>
      <c r="G19" s="534"/>
      <c r="H19" s="534"/>
      <c r="I19" s="534"/>
      <c r="J19" s="534"/>
      <c r="K19" s="534"/>
      <c r="L19" s="542">
        <v>333</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123125486</v>
      </c>
      <c r="BO19" s="412"/>
      <c r="BP19" s="412"/>
      <c r="BQ19" s="412"/>
      <c r="BR19" s="412"/>
      <c r="BS19" s="412"/>
      <c r="BT19" s="412"/>
      <c r="BU19" s="413"/>
      <c r="BV19" s="411">
        <v>118131199</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161</v>
      </c>
      <c r="C20" s="454"/>
      <c r="D20" s="454"/>
      <c r="E20" s="534"/>
      <c r="F20" s="534"/>
      <c r="G20" s="534"/>
      <c r="H20" s="534"/>
      <c r="I20" s="534"/>
      <c r="J20" s="534"/>
      <c r="K20" s="534"/>
      <c r="L20" s="542">
        <v>171917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239107315</v>
      </c>
      <c r="BO22" s="375"/>
      <c r="BP22" s="375"/>
      <c r="BQ22" s="375"/>
      <c r="BR22" s="375"/>
      <c r="BS22" s="375"/>
      <c r="BT22" s="375"/>
      <c r="BU22" s="376"/>
      <c r="BV22" s="374">
        <v>233775618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158007733</v>
      </c>
      <c r="BO23" s="412"/>
      <c r="BP23" s="412"/>
      <c r="BQ23" s="412"/>
      <c r="BR23" s="412"/>
      <c r="BS23" s="412"/>
      <c r="BT23" s="412"/>
      <c r="BU23" s="413"/>
      <c r="BV23" s="411">
        <v>157491498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171</v>
      </c>
      <c r="F24" s="441"/>
      <c r="G24" s="441"/>
      <c r="H24" s="441"/>
      <c r="I24" s="441"/>
      <c r="J24" s="441"/>
      <c r="K24" s="442"/>
      <c r="L24" s="462">
        <v>1</v>
      </c>
      <c r="M24" s="463"/>
      <c r="N24" s="463"/>
      <c r="O24" s="463"/>
      <c r="P24" s="505"/>
      <c r="Q24" s="462">
        <v>10750</v>
      </c>
      <c r="R24" s="463"/>
      <c r="S24" s="463"/>
      <c r="T24" s="463"/>
      <c r="U24" s="463"/>
      <c r="V24" s="505"/>
      <c r="W24" s="557"/>
      <c r="X24" s="558"/>
      <c r="Y24" s="559"/>
      <c r="Z24" s="461" t="s">
        <v>172</v>
      </c>
      <c r="AA24" s="441"/>
      <c r="AB24" s="441"/>
      <c r="AC24" s="441"/>
      <c r="AD24" s="441"/>
      <c r="AE24" s="441"/>
      <c r="AF24" s="441"/>
      <c r="AG24" s="442"/>
      <c r="AH24" s="462">
        <v>2950</v>
      </c>
      <c r="AI24" s="463"/>
      <c r="AJ24" s="463"/>
      <c r="AK24" s="463"/>
      <c r="AL24" s="505"/>
      <c r="AM24" s="462">
        <v>9006350</v>
      </c>
      <c r="AN24" s="463"/>
      <c r="AO24" s="463"/>
      <c r="AP24" s="463"/>
      <c r="AQ24" s="463"/>
      <c r="AR24" s="505"/>
      <c r="AS24" s="462">
        <v>3053</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157624928</v>
      </c>
      <c r="BO24" s="412"/>
      <c r="BP24" s="412"/>
      <c r="BQ24" s="412"/>
      <c r="BR24" s="412"/>
      <c r="BS24" s="412"/>
      <c r="BT24" s="412"/>
      <c r="BU24" s="413"/>
      <c r="BV24" s="411">
        <v>153501961</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174</v>
      </c>
      <c r="F25" s="441"/>
      <c r="G25" s="441"/>
      <c r="H25" s="441"/>
      <c r="I25" s="441"/>
      <c r="J25" s="441"/>
      <c r="K25" s="442"/>
      <c r="L25" s="462">
        <v>2</v>
      </c>
      <c r="M25" s="463"/>
      <c r="N25" s="463"/>
      <c r="O25" s="463"/>
      <c r="P25" s="505"/>
      <c r="Q25" s="462">
        <v>8930</v>
      </c>
      <c r="R25" s="463"/>
      <c r="S25" s="463"/>
      <c r="T25" s="463"/>
      <c r="U25" s="463"/>
      <c r="V25" s="505"/>
      <c r="W25" s="557"/>
      <c r="X25" s="558"/>
      <c r="Y25" s="559"/>
      <c r="Z25" s="461" t="s">
        <v>175</v>
      </c>
      <c r="AA25" s="441"/>
      <c r="AB25" s="441"/>
      <c r="AC25" s="441"/>
      <c r="AD25" s="441"/>
      <c r="AE25" s="441"/>
      <c r="AF25" s="441"/>
      <c r="AG25" s="442"/>
      <c r="AH25" s="462">
        <v>466</v>
      </c>
      <c r="AI25" s="463"/>
      <c r="AJ25" s="463"/>
      <c r="AK25" s="463"/>
      <c r="AL25" s="505"/>
      <c r="AM25" s="462">
        <v>1430620</v>
      </c>
      <c r="AN25" s="463"/>
      <c r="AO25" s="463"/>
      <c r="AP25" s="463"/>
      <c r="AQ25" s="463"/>
      <c r="AR25" s="505"/>
      <c r="AS25" s="462">
        <v>3070</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48820250</v>
      </c>
      <c r="BO25" s="375"/>
      <c r="BP25" s="375"/>
      <c r="BQ25" s="375"/>
      <c r="BR25" s="375"/>
      <c r="BS25" s="375"/>
      <c r="BT25" s="375"/>
      <c r="BU25" s="376"/>
      <c r="BV25" s="374">
        <v>59750655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177</v>
      </c>
      <c r="F26" s="441"/>
      <c r="G26" s="441"/>
      <c r="H26" s="441"/>
      <c r="I26" s="441"/>
      <c r="J26" s="441"/>
      <c r="K26" s="442"/>
      <c r="L26" s="462">
        <v>1</v>
      </c>
      <c r="M26" s="463"/>
      <c r="N26" s="463"/>
      <c r="O26" s="463"/>
      <c r="P26" s="505"/>
      <c r="Q26" s="462">
        <v>7300</v>
      </c>
      <c r="R26" s="463"/>
      <c r="S26" s="463"/>
      <c r="T26" s="463"/>
      <c r="U26" s="463"/>
      <c r="V26" s="505"/>
      <c r="W26" s="557"/>
      <c r="X26" s="558"/>
      <c r="Y26" s="559"/>
      <c r="Z26" s="461" t="s">
        <v>178</v>
      </c>
      <c r="AA26" s="563"/>
      <c r="AB26" s="563"/>
      <c r="AC26" s="563"/>
      <c r="AD26" s="563"/>
      <c r="AE26" s="563"/>
      <c r="AF26" s="563"/>
      <c r="AG26" s="564"/>
      <c r="AH26" s="462">
        <v>350</v>
      </c>
      <c r="AI26" s="463"/>
      <c r="AJ26" s="463"/>
      <c r="AK26" s="463"/>
      <c r="AL26" s="505"/>
      <c r="AM26" s="462">
        <v>989800</v>
      </c>
      <c r="AN26" s="463"/>
      <c r="AO26" s="463"/>
      <c r="AP26" s="463"/>
      <c r="AQ26" s="463"/>
      <c r="AR26" s="505"/>
      <c r="AS26" s="462">
        <v>2828</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v>180000</v>
      </c>
      <c r="BO26" s="412"/>
      <c r="BP26" s="412"/>
      <c r="BQ26" s="412"/>
      <c r="BR26" s="412"/>
      <c r="BS26" s="412"/>
      <c r="BT26" s="412"/>
      <c r="BU26" s="413"/>
      <c r="BV26" s="411">
        <v>160000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7150</v>
      </c>
      <c r="R27" s="463"/>
      <c r="S27" s="463"/>
      <c r="T27" s="463"/>
      <c r="U27" s="463"/>
      <c r="V27" s="505"/>
      <c r="W27" s="557"/>
      <c r="X27" s="558"/>
      <c r="Y27" s="559"/>
      <c r="Z27" s="461" t="s">
        <v>181</v>
      </c>
      <c r="AA27" s="441"/>
      <c r="AB27" s="441"/>
      <c r="AC27" s="441"/>
      <c r="AD27" s="441"/>
      <c r="AE27" s="441"/>
      <c r="AF27" s="441"/>
      <c r="AG27" s="442"/>
      <c r="AH27" s="462">
        <v>64</v>
      </c>
      <c r="AI27" s="463"/>
      <c r="AJ27" s="463"/>
      <c r="AK27" s="463"/>
      <c r="AL27" s="505"/>
      <c r="AM27" s="462">
        <v>223350</v>
      </c>
      <c r="AN27" s="463"/>
      <c r="AO27" s="463"/>
      <c r="AP27" s="463"/>
      <c r="AQ27" s="463"/>
      <c r="AR27" s="505"/>
      <c r="AS27" s="462">
        <v>3490</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706204</v>
      </c>
      <c r="BO27" s="531"/>
      <c r="BP27" s="531"/>
      <c r="BQ27" s="531"/>
      <c r="BR27" s="531"/>
      <c r="BS27" s="531"/>
      <c r="BT27" s="531"/>
      <c r="BU27" s="532"/>
      <c r="BV27" s="530">
        <v>706119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6450</v>
      </c>
      <c r="R28" s="463"/>
      <c r="S28" s="463"/>
      <c r="T28" s="463"/>
      <c r="U28" s="463"/>
      <c r="V28" s="505"/>
      <c r="W28" s="557"/>
      <c r="X28" s="558"/>
      <c r="Y28" s="559"/>
      <c r="Z28" s="461" t="s">
        <v>184</v>
      </c>
      <c r="AA28" s="441"/>
      <c r="AB28" s="441"/>
      <c r="AC28" s="441"/>
      <c r="AD28" s="441"/>
      <c r="AE28" s="441"/>
      <c r="AF28" s="441"/>
      <c r="AG28" s="442"/>
      <c r="AH28" s="462" t="s">
        <v>185</v>
      </c>
      <c r="AI28" s="463"/>
      <c r="AJ28" s="463"/>
      <c r="AK28" s="463"/>
      <c r="AL28" s="505"/>
      <c r="AM28" s="462" t="s">
        <v>130</v>
      </c>
      <c r="AN28" s="463"/>
      <c r="AO28" s="463"/>
      <c r="AP28" s="463"/>
      <c r="AQ28" s="463"/>
      <c r="AR28" s="505"/>
      <c r="AS28" s="462" t="s">
        <v>130</v>
      </c>
      <c r="AT28" s="463"/>
      <c r="AU28" s="463"/>
      <c r="AV28" s="463"/>
      <c r="AW28" s="463"/>
      <c r="AX28" s="464"/>
      <c r="AY28" s="565" t="s">
        <v>186</v>
      </c>
      <c r="AZ28" s="566"/>
      <c r="BA28" s="566"/>
      <c r="BB28" s="567"/>
      <c r="BC28" s="371" t="s">
        <v>48</v>
      </c>
      <c r="BD28" s="372"/>
      <c r="BE28" s="372"/>
      <c r="BF28" s="372"/>
      <c r="BG28" s="372"/>
      <c r="BH28" s="372"/>
      <c r="BI28" s="372"/>
      <c r="BJ28" s="372"/>
      <c r="BK28" s="372"/>
      <c r="BL28" s="372"/>
      <c r="BM28" s="373"/>
      <c r="BN28" s="374">
        <v>9755735</v>
      </c>
      <c r="BO28" s="375"/>
      <c r="BP28" s="375"/>
      <c r="BQ28" s="375"/>
      <c r="BR28" s="375"/>
      <c r="BS28" s="375"/>
      <c r="BT28" s="375"/>
      <c r="BU28" s="376"/>
      <c r="BV28" s="374">
        <v>8754794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187</v>
      </c>
      <c r="F29" s="441"/>
      <c r="G29" s="441"/>
      <c r="H29" s="441"/>
      <c r="I29" s="441"/>
      <c r="J29" s="441"/>
      <c r="K29" s="442"/>
      <c r="L29" s="462">
        <v>36</v>
      </c>
      <c r="M29" s="463"/>
      <c r="N29" s="463"/>
      <c r="O29" s="463"/>
      <c r="P29" s="505"/>
      <c r="Q29" s="462">
        <v>6000</v>
      </c>
      <c r="R29" s="463"/>
      <c r="S29" s="463"/>
      <c r="T29" s="463"/>
      <c r="U29" s="463"/>
      <c r="V29" s="505"/>
      <c r="W29" s="560"/>
      <c r="X29" s="561"/>
      <c r="Y29" s="562"/>
      <c r="Z29" s="461" t="s">
        <v>188</v>
      </c>
      <c r="AA29" s="441"/>
      <c r="AB29" s="441"/>
      <c r="AC29" s="441"/>
      <c r="AD29" s="441"/>
      <c r="AE29" s="441"/>
      <c r="AF29" s="441"/>
      <c r="AG29" s="442"/>
      <c r="AH29" s="462">
        <v>3014</v>
      </c>
      <c r="AI29" s="463"/>
      <c r="AJ29" s="463"/>
      <c r="AK29" s="463"/>
      <c r="AL29" s="505"/>
      <c r="AM29" s="462">
        <v>9229700</v>
      </c>
      <c r="AN29" s="463"/>
      <c r="AO29" s="463"/>
      <c r="AP29" s="463"/>
      <c r="AQ29" s="463"/>
      <c r="AR29" s="505"/>
      <c r="AS29" s="462">
        <v>3062</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v>6844543</v>
      </c>
      <c r="BO29" s="412"/>
      <c r="BP29" s="412"/>
      <c r="BQ29" s="412"/>
      <c r="BR29" s="412"/>
      <c r="BS29" s="412"/>
      <c r="BT29" s="412"/>
      <c r="BU29" s="413"/>
      <c r="BV29" s="411">
        <v>5411493</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100.8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9348092</v>
      </c>
      <c r="BO30" s="531"/>
      <c r="BP30" s="531"/>
      <c r="BQ30" s="531"/>
      <c r="BR30" s="531"/>
      <c r="BS30" s="531"/>
      <c r="BT30" s="531"/>
      <c r="BU30" s="532"/>
      <c r="BV30" s="530">
        <v>8451998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201</v>
      </c>
      <c r="AN33" s="435"/>
      <c r="AO33" s="400" t="s">
        <v>200</v>
      </c>
      <c r="AP33" s="400"/>
      <c r="AQ33" s="400"/>
      <c r="AR33" s="400"/>
      <c r="AS33" s="400"/>
      <c r="AT33" s="400"/>
      <c r="AU33" s="400"/>
      <c r="AV33" s="400"/>
      <c r="AW33" s="400"/>
      <c r="AX33" s="400"/>
      <c r="AY33" s="400"/>
      <c r="AZ33" s="400"/>
      <c r="BA33" s="400"/>
      <c r="BB33" s="400"/>
      <c r="BC33" s="400"/>
      <c r="BD33" s="204"/>
      <c r="BE33" s="400" t="s">
        <v>202</v>
      </c>
      <c r="BF33" s="400"/>
      <c r="BG33" s="400" t="s">
        <v>203</v>
      </c>
      <c r="BH33" s="400"/>
      <c r="BI33" s="400"/>
      <c r="BJ33" s="400"/>
      <c r="BK33" s="400"/>
      <c r="BL33" s="400"/>
      <c r="BM33" s="400"/>
      <c r="BN33" s="400"/>
      <c r="BO33" s="400"/>
      <c r="BP33" s="400"/>
      <c r="BQ33" s="400"/>
      <c r="BR33" s="400"/>
      <c r="BS33" s="400"/>
      <c r="BT33" s="400"/>
      <c r="BU33" s="400"/>
      <c r="BV33" s="204"/>
      <c r="BW33" s="435" t="s">
        <v>202</v>
      </c>
      <c r="BX33" s="435"/>
      <c r="BY33" s="400" t="s">
        <v>204</v>
      </c>
      <c r="BZ33" s="400"/>
      <c r="CA33" s="400"/>
      <c r="CB33" s="400"/>
      <c r="CC33" s="400"/>
      <c r="CD33" s="400"/>
      <c r="CE33" s="400"/>
      <c r="CF33" s="400"/>
      <c r="CG33" s="400"/>
      <c r="CH33" s="400"/>
      <c r="CI33" s="400"/>
      <c r="CJ33" s="400"/>
      <c r="CK33" s="400"/>
      <c r="CL33" s="400"/>
      <c r="CM33" s="400"/>
      <c r="CN33" s="203"/>
      <c r="CO33" s="435" t="s">
        <v>201</v>
      </c>
      <c r="CP33" s="435"/>
      <c r="CQ33" s="400" t="s">
        <v>205</v>
      </c>
      <c r="CR33" s="400"/>
      <c r="CS33" s="400"/>
      <c r="CT33" s="400"/>
      <c r="CU33" s="400"/>
      <c r="CV33" s="400"/>
      <c r="CW33" s="400"/>
      <c r="CX33" s="400"/>
      <c r="CY33" s="400"/>
      <c r="CZ33" s="400"/>
      <c r="DA33" s="400"/>
      <c r="DB33" s="400"/>
      <c r="DC33" s="400"/>
      <c r="DD33" s="400"/>
      <c r="DE33" s="400"/>
      <c r="DF33" s="203"/>
      <c r="DG33" s="600" t="s">
        <v>206</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8</v>
      </c>
      <c r="V34" s="601"/>
      <c r="W34" s="602" t="str">
        <f>IF('各会計、関係団体の財政状況及び健全化判断比率'!B28="","",'各会計、関係団体の財政状況及び健全化判断比率'!B28)</f>
        <v>富山市駐車場事業特別会計</v>
      </c>
      <c r="X34" s="602"/>
      <c r="Y34" s="602"/>
      <c r="Z34" s="602"/>
      <c r="AA34" s="602"/>
      <c r="AB34" s="602"/>
      <c r="AC34" s="602"/>
      <c r="AD34" s="602"/>
      <c r="AE34" s="602"/>
      <c r="AF34" s="602"/>
      <c r="AG34" s="602"/>
      <c r="AH34" s="602"/>
      <c r="AI34" s="602"/>
      <c r="AJ34" s="602"/>
      <c r="AK34" s="602"/>
      <c r="AL34" s="178"/>
      <c r="AM34" s="601">
        <f>IF(AO34="","",MAX(C34:D43,U34:V43)+1)</f>
        <v>13</v>
      </c>
      <c r="AN34" s="601"/>
      <c r="AO34" s="602" t="str">
        <f>IF('各会計、関係団体の財政状況及び健全化判断比率'!B33="","",'各会計、関係団体の財政状況及び健全化判断比率'!B33)</f>
        <v>富山市水道事業会計</v>
      </c>
      <c r="AP34" s="602"/>
      <c r="AQ34" s="602"/>
      <c r="AR34" s="602"/>
      <c r="AS34" s="602"/>
      <c r="AT34" s="602"/>
      <c r="AU34" s="602"/>
      <c r="AV34" s="602"/>
      <c r="AW34" s="602"/>
      <c r="AX34" s="602"/>
      <c r="AY34" s="602"/>
      <c r="AZ34" s="602"/>
      <c r="BA34" s="602"/>
      <c r="BB34" s="602"/>
      <c r="BC34" s="602"/>
      <c r="BD34" s="178"/>
      <c r="BE34" s="601">
        <f>IF(BG34="","",MAX(C34:D43,U34:V43,AM34:AN43)+1)</f>
        <v>17</v>
      </c>
      <c r="BF34" s="601"/>
      <c r="BG34" s="602" t="str">
        <f>IF('各会計、関係団体の財政状況及び健全化判断比率'!B37="","",'各会計、関係団体の財政状況及び健全化判断比率'!B37)</f>
        <v>富山市牛岳温泉スキー場事業特別会計</v>
      </c>
      <c r="BH34" s="602"/>
      <c r="BI34" s="602"/>
      <c r="BJ34" s="602"/>
      <c r="BK34" s="602"/>
      <c r="BL34" s="602"/>
      <c r="BM34" s="602"/>
      <c r="BN34" s="602"/>
      <c r="BO34" s="602"/>
      <c r="BP34" s="602"/>
      <c r="BQ34" s="602"/>
      <c r="BR34" s="602"/>
      <c r="BS34" s="602"/>
      <c r="BT34" s="602"/>
      <c r="BU34" s="602"/>
      <c r="BV34" s="178"/>
      <c r="BW34" s="601">
        <f>IF(BY34="","",MAX(C34:D43,U34:V43,AM34:AN43,BE34:BF43)+1)</f>
        <v>21</v>
      </c>
      <c r="BX34" s="601"/>
      <c r="BY34" s="602" t="str">
        <f>IF('各会計、関係団体の財政状況及び健全化判断比率'!B68="","",'各会計、関係団体の財政状況及び健全化判断比率'!B68)</f>
        <v>富山地区広域圏事務組合（一般会計）</v>
      </c>
      <c r="BZ34" s="602"/>
      <c r="CA34" s="602"/>
      <c r="CB34" s="602"/>
      <c r="CC34" s="602"/>
      <c r="CD34" s="602"/>
      <c r="CE34" s="602"/>
      <c r="CF34" s="602"/>
      <c r="CG34" s="602"/>
      <c r="CH34" s="602"/>
      <c r="CI34" s="602"/>
      <c r="CJ34" s="602"/>
      <c r="CK34" s="602"/>
      <c r="CL34" s="602"/>
      <c r="CM34" s="602"/>
      <c r="CN34" s="178"/>
      <c r="CO34" s="601">
        <f>IF(CQ34="","",MAX(C34:D43,U34:V43,AM34:AN43,BE34:BF43,BW34:BX43)+1)</f>
        <v>27</v>
      </c>
      <c r="CP34" s="601"/>
      <c r="CQ34" s="602" t="str">
        <f>IF('各会計、関係団体の財政状況及び健全化判断比率'!BS7="","",'各会計、関係団体の財政状況及び健全化判断比率'!BS7)</f>
        <v>富山市民プラザ</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富山市公債管理特別会計</v>
      </c>
      <c r="F35" s="602"/>
      <c r="G35" s="602"/>
      <c r="H35" s="602"/>
      <c r="I35" s="602"/>
      <c r="J35" s="602"/>
      <c r="K35" s="602"/>
      <c r="L35" s="602"/>
      <c r="M35" s="602"/>
      <c r="N35" s="602"/>
      <c r="O35" s="602"/>
      <c r="P35" s="602"/>
      <c r="Q35" s="602"/>
      <c r="R35" s="602"/>
      <c r="S35" s="602"/>
      <c r="T35" s="178"/>
      <c r="U35" s="601">
        <f>IF(W35="","",U34+1)</f>
        <v>9</v>
      </c>
      <c r="V35" s="601"/>
      <c r="W35" s="602" t="str">
        <f>IF('各会計、関係団体の財政状況及び健全化判断比率'!B29="","",'各会計、関係団体の財政状況及び健全化判断比率'!B29)</f>
        <v>富山市後期高齢者医療事業特別会計</v>
      </c>
      <c r="X35" s="602"/>
      <c r="Y35" s="602"/>
      <c r="Z35" s="602"/>
      <c r="AA35" s="602"/>
      <c r="AB35" s="602"/>
      <c r="AC35" s="602"/>
      <c r="AD35" s="602"/>
      <c r="AE35" s="602"/>
      <c r="AF35" s="602"/>
      <c r="AG35" s="602"/>
      <c r="AH35" s="602"/>
      <c r="AI35" s="602"/>
      <c r="AJ35" s="602"/>
      <c r="AK35" s="602"/>
      <c r="AL35" s="178"/>
      <c r="AM35" s="601">
        <f t="shared" ref="AM35:AM43" si="0">IF(AO35="","",AM34+1)</f>
        <v>14</v>
      </c>
      <c r="AN35" s="601"/>
      <c r="AO35" s="602" t="str">
        <f>IF('各会計、関係団体の財政状況及び健全化判断比率'!B34="","",'各会計、関係団体の財政状況及び健全化判断比率'!B34)</f>
        <v>富山市工業用水道事業会計</v>
      </c>
      <c r="AP35" s="602"/>
      <c r="AQ35" s="602"/>
      <c r="AR35" s="602"/>
      <c r="AS35" s="602"/>
      <c r="AT35" s="602"/>
      <c r="AU35" s="602"/>
      <c r="AV35" s="602"/>
      <c r="AW35" s="602"/>
      <c r="AX35" s="602"/>
      <c r="AY35" s="602"/>
      <c r="AZ35" s="602"/>
      <c r="BA35" s="602"/>
      <c r="BB35" s="602"/>
      <c r="BC35" s="602"/>
      <c r="BD35" s="178"/>
      <c r="BE35" s="601">
        <f t="shared" ref="BE35:BE43" si="1">IF(BG35="","",BE34+1)</f>
        <v>18</v>
      </c>
      <c r="BF35" s="601"/>
      <c r="BG35" s="602" t="str">
        <f>IF('各会計、関係団体の財政状況及び健全化判断比率'!B38="","",'各会計、関係団体の財政状況及び健全化判断比率'!B38)</f>
        <v>富山市農業集落排水事業特別会計</v>
      </c>
      <c r="BH35" s="602"/>
      <c r="BI35" s="602"/>
      <c r="BJ35" s="602"/>
      <c r="BK35" s="602"/>
      <c r="BL35" s="602"/>
      <c r="BM35" s="602"/>
      <c r="BN35" s="602"/>
      <c r="BO35" s="602"/>
      <c r="BP35" s="602"/>
      <c r="BQ35" s="602"/>
      <c r="BR35" s="602"/>
      <c r="BS35" s="602"/>
      <c r="BT35" s="602"/>
      <c r="BU35" s="602"/>
      <c r="BV35" s="178"/>
      <c r="BW35" s="601">
        <f t="shared" ref="BW35:BW43" si="2">IF(BY35="","",BW34+1)</f>
        <v>22</v>
      </c>
      <c r="BX35" s="601"/>
      <c r="BY35" s="602" t="str">
        <f>IF('各会計、関係団体の財政状況及び健全化判断比率'!B69="","",'各会計、関係団体の財政状況及び健全化判断比率'!B69)</f>
        <v>富山県市町村会館管理組合</v>
      </c>
      <c r="BZ35" s="602"/>
      <c r="CA35" s="602"/>
      <c r="CB35" s="602"/>
      <c r="CC35" s="602"/>
      <c r="CD35" s="602"/>
      <c r="CE35" s="602"/>
      <c r="CF35" s="602"/>
      <c r="CG35" s="602"/>
      <c r="CH35" s="602"/>
      <c r="CI35" s="602"/>
      <c r="CJ35" s="602"/>
      <c r="CK35" s="602"/>
      <c r="CL35" s="602"/>
      <c r="CM35" s="602"/>
      <c r="CN35" s="178"/>
      <c r="CO35" s="601">
        <f t="shared" ref="CO35:CO43" si="3">IF(CQ35="","",CO34+1)</f>
        <v>28</v>
      </c>
      <c r="CP35" s="601"/>
      <c r="CQ35" s="602" t="str">
        <f>IF('各会計、関係団体の財政状況及び健全化判断比率'!BS8="","",'各会計、関係団体の財政状況及び健全化判断比率'!BS8)</f>
        <v>富山市民文化事業団</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富山市母子父子寡婦福祉資金貸付事業特別会計</v>
      </c>
      <c r="F36" s="602"/>
      <c r="G36" s="602"/>
      <c r="H36" s="602"/>
      <c r="I36" s="602"/>
      <c r="J36" s="602"/>
      <c r="K36" s="602"/>
      <c r="L36" s="602"/>
      <c r="M36" s="602"/>
      <c r="N36" s="602"/>
      <c r="O36" s="602"/>
      <c r="P36" s="602"/>
      <c r="Q36" s="602"/>
      <c r="R36" s="602"/>
      <c r="S36" s="602"/>
      <c r="T36" s="178"/>
      <c r="U36" s="601">
        <f t="shared" ref="U36:U43" si="4">IF(W36="","",U35+1)</f>
        <v>10</v>
      </c>
      <c r="V36" s="601"/>
      <c r="W36" s="602" t="str">
        <f>IF('各会計、関係団体の財政状況及び健全化判断比率'!B30="","",'各会計、関係団体の財政状況及び健全化判断比率'!B30)</f>
        <v>富山市介護保険事業特別会計</v>
      </c>
      <c r="X36" s="602"/>
      <c r="Y36" s="602"/>
      <c r="Z36" s="602"/>
      <c r="AA36" s="602"/>
      <c r="AB36" s="602"/>
      <c r="AC36" s="602"/>
      <c r="AD36" s="602"/>
      <c r="AE36" s="602"/>
      <c r="AF36" s="602"/>
      <c r="AG36" s="602"/>
      <c r="AH36" s="602"/>
      <c r="AI36" s="602"/>
      <c r="AJ36" s="602"/>
      <c r="AK36" s="602"/>
      <c r="AL36" s="178"/>
      <c r="AM36" s="601">
        <f t="shared" si="0"/>
        <v>15</v>
      </c>
      <c r="AN36" s="601"/>
      <c r="AO36" s="602" t="str">
        <f>IF('各会計、関係団体の財政状況及び健全化判断比率'!B35="","",'各会計、関係団体の財政状況及び健全化判断比率'!B35)</f>
        <v>富山市公共下水道事業会計</v>
      </c>
      <c r="AP36" s="602"/>
      <c r="AQ36" s="602"/>
      <c r="AR36" s="602"/>
      <c r="AS36" s="602"/>
      <c r="AT36" s="602"/>
      <c r="AU36" s="602"/>
      <c r="AV36" s="602"/>
      <c r="AW36" s="602"/>
      <c r="AX36" s="602"/>
      <c r="AY36" s="602"/>
      <c r="AZ36" s="602"/>
      <c r="BA36" s="602"/>
      <c r="BB36" s="602"/>
      <c r="BC36" s="602"/>
      <c r="BD36" s="178"/>
      <c r="BE36" s="601">
        <f t="shared" si="1"/>
        <v>19</v>
      </c>
      <c r="BF36" s="601"/>
      <c r="BG36" s="602" t="str">
        <f>IF('各会計、関係団体の財政状況及び健全化判断比率'!B39="","",'各会計、関係団体の財政状況及び健全化判断比率'!B39)</f>
        <v>富山市公設地方卸売市場事業特別会計</v>
      </c>
      <c r="BH36" s="602"/>
      <c r="BI36" s="602"/>
      <c r="BJ36" s="602"/>
      <c r="BK36" s="602"/>
      <c r="BL36" s="602"/>
      <c r="BM36" s="602"/>
      <c r="BN36" s="602"/>
      <c r="BO36" s="602"/>
      <c r="BP36" s="602"/>
      <c r="BQ36" s="602"/>
      <c r="BR36" s="602"/>
      <c r="BS36" s="602"/>
      <c r="BT36" s="602"/>
      <c r="BU36" s="602"/>
      <c r="BV36" s="178"/>
      <c r="BW36" s="601">
        <f t="shared" si="2"/>
        <v>23</v>
      </c>
      <c r="BX36" s="601"/>
      <c r="BY36" s="602" t="str">
        <f>IF('各会計、関係団体の財政状況及び健全化判断比率'!B70="","",'各会計、関係団体の財政状況及び健全化判断比率'!B70)</f>
        <v>三郷利田用水市町村組合</v>
      </c>
      <c r="BZ36" s="602"/>
      <c r="CA36" s="602"/>
      <c r="CB36" s="602"/>
      <c r="CC36" s="602"/>
      <c r="CD36" s="602"/>
      <c r="CE36" s="602"/>
      <c r="CF36" s="602"/>
      <c r="CG36" s="602"/>
      <c r="CH36" s="602"/>
      <c r="CI36" s="602"/>
      <c r="CJ36" s="602"/>
      <c r="CK36" s="602"/>
      <c r="CL36" s="602"/>
      <c r="CM36" s="602"/>
      <c r="CN36" s="178"/>
      <c r="CO36" s="601">
        <f t="shared" si="3"/>
        <v>29</v>
      </c>
      <c r="CP36" s="601"/>
      <c r="CQ36" s="602" t="str">
        <f>IF('各会計、関係団体の財政状況及び健全化判断比率'!BS9="","",'各会計、関係団体の財政状況及び健全化判断比率'!BS9)</f>
        <v>富山市シルバー人材センター</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f>IF(E37="","",C36+1)</f>
        <v>4</v>
      </c>
      <c r="D37" s="601"/>
      <c r="E37" s="602" t="str">
        <f>IF('各会計、関係団体の財政状況及び健全化判断比率'!B10="","",'各会計、関係団体の財政状況及び健全化判断比率'!B10)</f>
        <v>富山市まちなか診療所事業特別会計</v>
      </c>
      <c r="F37" s="602"/>
      <c r="G37" s="602"/>
      <c r="H37" s="602"/>
      <c r="I37" s="602"/>
      <c r="J37" s="602"/>
      <c r="K37" s="602"/>
      <c r="L37" s="602"/>
      <c r="M37" s="602"/>
      <c r="N37" s="602"/>
      <c r="O37" s="602"/>
      <c r="P37" s="602"/>
      <c r="Q37" s="602"/>
      <c r="R37" s="602"/>
      <c r="S37" s="602"/>
      <c r="T37" s="178"/>
      <c r="U37" s="601">
        <f t="shared" si="4"/>
        <v>11</v>
      </c>
      <c r="V37" s="601"/>
      <c r="W37" s="602" t="str">
        <f>IF('各会計、関係団体の財政状況及び健全化判断比率'!B31="","",'各会計、関係団体の財政状況及び健全化判断比率'!B31)</f>
        <v>富山市国民健康保険事業特別会計</v>
      </c>
      <c r="X37" s="602"/>
      <c r="Y37" s="602"/>
      <c r="Z37" s="602"/>
      <c r="AA37" s="602"/>
      <c r="AB37" s="602"/>
      <c r="AC37" s="602"/>
      <c r="AD37" s="602"/>
      <c r="AE37" s="602"/>
      <c r="AF37" s="602"/>
      <c r="AG37" s="602"/>
      <c r="AH37" s="602"/>
      <c r="AI37" s="602"/>
      <c r="AJ37" s="602"/>
      <c r="AK37" s="602"/>
      <c r="AL37" s="178"/>
      <c r="AM37" s="601">
        <f t="shared" si="0"/>
        <v>16</v>
      </c>
      <c r="AN37" s="601"/>
      <c r="AO37" s="602" t="str">
        <f>IF('各会計、関係団体の財政状況及び健全化判断比率'!B36="","",'各会計、関係団体の財政状況及び健全化判断比率'!B36)</f>
        <v>富山市病院事業会計</v>
      </c>
      <c r="AP37" s="602"/>
      <c r="AQ37" s="602"/>
      <c r="AR37" s="602"/>
      <c r="AS37" s="602"/>
      <c r="AT37" s="602"/>
      <c r="AU37" s="602"/>
      <c r="AV37" s="602"/>
      <c r="AW37" s="602"/>
      <c r="AX37" s="602"/>
      <c r="AY37" s="602"/>
      <c r="AZ37" s="602"/>
      <c r="BA37" s="602"/>
      <c r="BB37" s="602"/>
      <c r="BC37" s="602"/>
      <c r="BD37" s="178"/>
      <c r="BE37" s="601">
        <f t="shared" si="1"/>
        <v>20</v>
      </c>
      <c r="BF37" s="601"/>
      <c r="BG37" s="602" t="str">
        <f>IF('各会計、関係団体の財政状況及び健全化判断比率'!B40="","",'各会計、関係団体の財政状況及び健全化判断比率'!B40)</f>
        <v>富山市企業団地造成事業特別会計</v>
      </c>
      <c r="BH37" s="602"/>
      <c r="BI37" s="602"/>
      <c r="BJ37" s="602"/>
      <c r="BK37" s="602"/>
      <c r="BL37" s="602"/>
      <c r="BM37" s="602"/>
      <c r="BN37" s="602"/>
      <c r="BO37" s="602"/>
      <c r="BP37" s="602"/>
      <c r="BQ37" s="602"/>
      <c r="BR37" s="602"/>
      <c r="BS37" s="602"/>
      <c r="BT37" s="602"/>
      <c r="BU37" s="602"/>
      <c r="BV37" s="178"/>
      <c r="BW37" s="601">
        <f t="shared" si="2"/>
        <v>24</v>
      </c>
      <c r="BX37" s="601"/>
      <c r="BY37" s="602" t="str">
        <f>IF('各会計、関係団体の財政状況及び健全化判断比率'!B71="","",'各会計、関係団体の財政状況及び健全化判断比率'!B71)</f>
        <v>常願寺川右岸水防市町村組合</v>
      </c>
      <c r="BZ37" s="602"/>
      <c r="CA37" s="602"/>
      <c r="CB37" s="602"/>
      <c r="CC37" s="602"/>
      <c r="CD37" s="602"/>
      <c r="CE37" s="602"/>
      <c r="CF37" s="602"/>
      <c r="CG37" s="602"/>
      <c r="CH37" s="602"/>
      <c r="CI37" s="602"/>
      <c r="CJ37" s="602"/>
      <c r="CK37" s="602"/>
      <c r="CL37" s="602"/>
      <c r="CM37" s="602"/>
      <c r="CN37" s="178"/>
      <c r="CO37" s="601">
        <f t="shared" si="3"/>
        <v>30</v>
      </c>
      <c r="CP37" s="601"/>
      <c r="CQ37" s="602" t="str">
        <f>IF('各会計、関係団体の財政状況及び健全化判断比率'!BS10="","",'各会計、関係団体の財政状況及び健全化判断比率'!BS10)</f>
        <v>富山市生活環境サービス</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f t="shared" ref="C38:C43" si="5">IF(E38="","",C37+1)</f>
        <v>5</v>
      </c>
      <c r="D38" s="601"/>
      <c r="E38" s="602" t="str">
        <f>IF('各会計、関係団体の財政状況及び健全化判断比率'!B11="","",'各会計、関係団体の財政状況及び健全化判断比率'!B11)</f>
        <v>富山市牛岳温泉健康センター事業特別会計</v>
      </c>
      <c r="F38" s="602"/>
      <c r="G38" s="602"/>
      <c r="H38" s="602"/>
      <c r="I38" s="602"/>
      <c r="J38" s="602"/>
      <c r="K38" s="602"/>
      <c r="L38" s="602"/>
      <c r="M38" s="602"/>
      <c r="N38" s="602"/>
      <c r="O38" s="602"/>
      <c r="P38" s="602"/>
      <c r="Q38" s="602"/>
      <c r="R38" s="602"/>
      <c r="S38" s="602"/>
      <c r="T38" s="178"/>
      <c r="U38" s="601">
        <f t="shared" si="4"/>
        <v>12</v>
      </c>
      <c r="V38" s="601"/>
      <c r="W38" s="602" t="str">
        <f>IF('各会計、関係団体の財政状況及び健全化判断比率'!B32="","",'各会計、関係団体の財政状況及び健全化判断比率'!B32)</f>
        <v>富山市競輪事業特別会計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25</v>
      </c>
      <c r="BX38" s="601"/>
      <c r="BY38" s="602" t="str">
        <f>IF('各会計、関係団体の財政状況及び健全化判断比率'!B72="","",'各会計、関係団体の財政状況及び健全化判断比率'!B72)</f>
        <v>富山県後期高齢者医療広域連合（一般会計）</v>
      </c>
      <c r="BZ38" s="602"/>
      <c r="CA38" s="602"/>
      <c r="CB38" s="602"/>
      <c r="CC38" s="602"/>
      <c r="CD38" s="602"/>
      <c r="CE38" s="602"/>
      <c r="CF38" s="602"/>
      <c r="CG38" s="602"/>
      <c r="CH38" s="602"/>
      <c r="CI38" s="602"/>
      <c r="CJ38" s="602"/>
      <c r="CK38" s="602"/>
      <c r="CL38" s="602"/>
      <c r="CM38" s="602"/>
      <c r="CN38" s="178"/>
      <c r="CO38" s="601">
        <f t="shared" si="3"/>
        <v>31</v>
      </c>
      <c r="CP38" s="601"/>
      <c r="CQ38" s="602" t="str">
        <f>IF('各会計、関係団体の財政状況及び健全化判断比率'!BS11="","",'各会計、関係団体の財政状況及び健全化判断比率'!BS11)</f>
        <v>富山市勤労者福祉サービスセンター</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f t="shared" si="5"/>
        <v>6</v>
      </c>
      <c r="D39" s="601"/>
      <c r="E39" s="602" t="str">
        <f>IF('各会計、関係団体の財政状況及び健全化判断比率'!B12="","",'各会計、関係団体の財政状況及び健全化判断比率'!B12)</f>
        <v>富山市軌道整備事業特別会計</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26</v>
      </c>
      <c r="BX39" s="601"/>
      <c r="BY39" s="602" t="str">
        <f>IF('各会計、関係団体の財政状況及び健全化判断比率'!B73="","",'各会計、関係団体の財政状況及び健全化判断比率'!B73)</f>
        <v>富山県後期高齢者医療広域連合（後期高齢者医療事業特別会計）</v>
      </c>
      <c r="BZ39" s="602"/>
      <c r="CA39" s="602"/>
      <c r="CB39" s="602"/>
      <c r="CC39" s="602"/>
      <c r="CD39" s="602"/>
      <c r="CE39" s="602"/>
      <c r="CF39" s="602"/>
      <c r="CG39" s="602"/>
      <c r="CH39" s="602"/>
      <c r="CI39" s="602"/>
      <c r="CJ39" s="602"/>
      <c r="CK39" s="602"/>
      <c r="CL39" s="602"/>
      <c r="CM39" s="602"/>
      <c r="CN39" s="178"/>
      <c r="CO39" s="601">
        <f t="shared" si="3"/>
        <v>32</v>
      </c>
      <c r="CP39" s="601"/>
      <c r="CQ39" s="602" t="str">
        <f>IF('各会計、関係団体の財政状況及び健全化判断比率'!BS12="","",'各会計、関係団体の財政状況及び健全化判断比率'!BS12)</f>
        <v>富山市ガラス工芸センター</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f t="shared" si="5"/>
        <v>7</v>
      </c>
      <c r="D40" s="601"/>
      <c r="E40" s="602" t="str">
        <f>IF('各会計、関係団体の財政状況及び健全化判断比率'!B13="","",'各会計、関係団体の財政状況及び健全化判断比率'!B13)</f>
        <v>富山市賃貸住宅・店舗事業特別会計</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33</v>
      </c>
      <c r="CP40" s="601"/>
      <c r="CQ40" s="602" t="str">
        <f>IF('各会計、関係団体の財政状況及び健全化判断比率'!BS13="","",'各会計、関係団体の財政状況及び健全化判断比率'!BS13)</f>
        <v>岩瀬カナル会館</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34</v>
      </c>
      <c r="CP41" s="601"/>
      <c r="CQ41" s="602" t="str">
        <f>IF('各会計、関係団体の財政状況及び健全化判断比率'!BS14="","",'各会計、関係団体の財政状況及び健全化判断比率'!BS14)</f>
        <v>富山市ファミリーパーク公社</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35</v>
      </c>
      <c r="CP42" s="601"/>
      <c r="CQ42" s="602" t="str">
        <f>IF('各会計、関係団体の財政状況及び健全化判断比率'!BS15="","",'各会計、関係団体の財政状況及び健全化判断比率'!BS15)</f>
        <v>富山市体育協会</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36</v>
      </c>
      <c r="CP43" s="601"/>
      <c r="CQ43" s="602" t="str">
        <f>IF('各会計、関係団体の財政状況及び健全化判断比率'!BS16="","",'各会計、関係団体の財政状況及び健全化判断比率'!BS16)</f>
        <v>富山市学校給食会</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4" t="s">
        <v>208</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209</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210</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211</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212</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213</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214</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652</v>
      </c>
    </row>
    <row r="54" spans="5:113" x14ac:dyDescent="0.15"/>
    <row r="55" spans="5:113" x14ac:dyDescent="0.15"/>
    <row r="56" spans="5:113" x14ac:dyDescent="0.15"/>
  </sheetData>
  <sheetProtection algorithmName="SHA-512" hashValue="MQg237yIduSjVIUZF9my+EDFqyPtfNHmeZooEOiToRVzxFLTw9isTbsreAuGcadTFLT8882yLo10PuXtJKvSWA==" saltValue="gtIsDbUnFG+muUXYNpELm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15">
      <c r="A34" s="22"/>
      <c r="B34" s="31"/>
      <c r="C34" s="1180" t="s">
        <v>591</v>
      </c>
      <c r="D34" s="1180"/>
      <c r="E34" s="1181"/>
      <c r="F34" s="32">
        <v>2.0699999999999998</v>
      </c>
      <c r="G34" s="33">
        <v>2.12</v>
      </c>
      <c r="H34" s="33">
        <v>2.7</v>
      </c>
      <c r="I34" s="33">
        <v>2.52</v>
      </c>
      <c r="J34" s="34">
        <v>3.2</v>
      </c>
      <c r="K34" s="22"/>
      <c r="L34" s="22"/>
      <c r="M34" s="22"/>
      <c r="N34" s="22"/>
      <c r="O34" s="22"/>
      <c r="P34" s="22"/>
    </row>
    <row r="35" spans="1:16" ht="39" customHeight="1" x14ac:dyDescent="0.15">
      <c r="A35" s="22"/>
      <c r="B35" s="35"/>
      <c r="C35" s="1174" t="s">
        <v>592</v>
      </c>
      <c r="D35" s="1175"/>
      <c r="E35" s="1176"/>
      <c r="F35" s="36">
        <v>1.22</v>
      </c>
      <c r="G35" s="37">
        <v>1.44</v>
      </c>
      <c r="H35" s="37">
        <v>1.45</v>
      </c>
      <c r="I35" s="37">
        <v>2.5299999999999998</v>
      </c>
      <c r="J35" s="38">
        <v>2.56</v>
      </c>
      <c r="K35" s="22"/>
      <c r="L35" s="22"/>
      <c r="M35" s="22"/>
      <c r="N35" s="22"/>
      <c r="O35" s="22"/>
      <c r="P35" s="22"/>
    </row>
    <row r="36" spans="1:16" ht="39" customHeight="1" x14ac:dyDescent="0.15">
      <c r="A36" s="22"/>
      <c r="B36" s="35"/>
      <c r="C36" s="1174" t="s">
        <v>593</v>
      </c>
      <c r="D36" s="1175"/>
      <c r="E36" s="1176"/>
      <c r="F36" s="36">
        <v>2.12</v>
      </c>
      <c r="G36" s="37">
        <v>2.0499999999999998</v>
      </c>
      <c r="H36" s="37">
        <v>2.15</v>
      </c>
      <c r="I36" s="37">
        <v>2.2400000000000002</v>
      </c>
      <c r="J36" s="38">
        <v>2.2400000000000002</v>
      </c>
      <c r="K36" s="22"/>
      <c r="L36" s="22"/>
      <c r="M36" s="22"/>
      <c r="N36" s="22"/>
      <c r="O36" s="22"/>
      <c r="P36" s="22"/>
    </row>
    <row r="37" spans="1:16" ht="39" customHeight="1" x14ac:dyDescent="0.15">
      <c r="A37" s="22"/>
      <c r="B37" s="35"/>
      <c r="C37" s="1174" t="s">
        <v>594</v>
      </c>
      <c r="D37" s="1175"/>
      <c r="E37" s="1176"/>
      <c r="F37" s="36">
        <v>3.57</v>
      </c>
      <c r="G37" s="37">
        <v>2.78</v>
      </c>
      <c r="H37" s="37">
        <v>2.25</v>
      </c>
      <c r="I37" s="37">
        <v>2.09</v>
      </c>
      <c r="J37" s="38">
        <v>1.89</v>
      </c>
      <c r="K37" s="22"/>
      <c r="L37" s="22"/>
      <c r="M37" s="22"/>
      <c r="N37" s="22"/>
      <c r="O37" s="22"/>
      <c r="P37" s="22"/>
    </row>
    <row r="38" spans="1:16" ht="39" customHeight="1" x14ac:dyDescent="0.15">
      <c r="A38" s="22"/>
      <c r="B38" s="35"/>
      <c r="C38" s="1174" t="s">
        <v>595</v>
      </c>
      <c r="D38" s="1175"/>
      <c r="E38" s="1176"/>
      <c r="F38" s="36">
        <v>1.84</v>
      </c>
      <c r="G38" s="37">
        <v>1.89</v>
      </c>
      <c r="H38" s="37">
        <v>1.22</v>
      </c>
      <c r="I38" s="37">
        <v>1.52</v>
      </c>
      <c r="J38" s="38">
        <v>1.5</v>
      </c>
      <c r="K38" s="22"/>
      <c r="L38" s="22"/>
      <c r="M38" s="22"/>
      <c r="N38" s="22"/>
      <c r="O38" s="22"/>
      <c r="P38" s="22"/>
    </row>
    <row r="39" spans="1:16" ht="39" customHeight="1" x14ac:dyDescent="0.15">
      <c r="A39" s="22"/>
      <c r="B39" s="35"/>
      <c r="C39" s="1174" t="s">
        <v>596</v>
      </c>
      <c r="D39" s="1175"/>
      <c r="E39" s="1176"/>
      <c r="F39" s="36">
        <v>3.34</v>
      </c>
      <c r="G39" s="37">
        <v>0.35</v>
      </c>
      <c r="H39" s="37">
        <v>0</v>
      </c>
      <c r="I39" s="37">
        <v>0</v>
      </c>
      <c r="J39" s="38">
        <v>1.25</v>
      </c>
      <c r="K39" s="22"/>
      <c r="L39" s="22"/>
      <c r="M39" s="22"/>
      <c r="N39" s="22"/>
      <c r="O39" s="22"/>
      <c r="P39" s="22"/>
    </row>
    <row r="40" spans="1:16" ht="39" customHeight="1" x14ac:dyDescent="0.15">
      <c r="A40" s="22"/>
      <c r="B40" s="35"/>
      <c r="C40" s="1174" t="s">
        <v>597</v>
      </c>
      <c r="D40" s="1175"/>
      <c r="E40" s="1176"/>
      <c r="F40" s="36">
        <v>1.45</v>
      </c>
      <c r="G40" s="37">
        <v>0.75</v>
      </c>
      <c r="H40" s="37">
        <v>0.84</v>
      </c>
      <c r="I40" s="37">
        <v>1.5</v>
      </c>
      <c r="J40" s="38">
        <v>1.04</v>
      </c>
      <c r="K40" s="22"/>
      <c r="L40" s="22"/>
      <c r="M40" s="22"/>
      <c r="N40" s="22"/>
      <c r="O40" s="22"/>
      <c r="P40" s="22"/>
    </row>
    <row r="41" spans="1:16" ht="39" customHeight="1" x14ac:dyDescent="0.15">
      <c r="A41" s="22"/>
      <c r="B41" s="35"/>
      <c r="C41" s="1174" t="s">
        <v>598</v>
      </c>
      <c r="D41" s="1175"/>
      <c r="E41" s="1176"/>
      <c r="F41" s="36">
        <v>0.02</v>
      </c>
      <c r="G41" s="37">
        <v>0.05</v>
      </c>
      <c r="H41" s="37">
        <v>0</v>
      </c>
      <c r="I41" s="37">
        <v>0.05</v>
      </c>
      <c r="J41" s="38">
        <v>0.03</v>
      </c>
      <c r="K41" s="22"/>
      <c r="L41" s="22"/>
      <c r="M41" s="22"/>
      <c r="N41" s="22"/>
      <c r="O41" s="22"/>
      <c r="P41" s="22"/>
    </row>
    <row r="42" spans="1:16" ht="39" customHeight="1" x14ac:dyDescent="0.15">
      <c r="A42" s="22"/>
      <c r="B42" s="39"/>
      <c r="C42" s="1174" t="s">
        <v>599</v>
      </c>
      <c r="D42" s="1175"/>
      <c r="E42" s="1176"/>
      <c r="F42" s="36" t="s">
        <v>542</v>
      </c>
      <c r="G42" s="37" t="s">
        <v>542</v>
      </c>
      <c r="H42" s="37" t="s">
        <v>542</v>
      </c>
      <c r="I42" s="37" t="s">
        <v>542</v>
      </c>
      <c r="J42" s="38" t="s">
        <v>542</v>
      </c>
      <c r="K42" s="22"/>
      <c r="L42" s="22"/>
      <c r="M42" s="22"/>
      <c r="N42" s="22"/>
      <c r="O42" s="22"/>
      <c r="P42" s="22"/>
    </row>
    <row r="43" spans="1:16" ht="39" customHeight="1" thickBot="1" x14ac:dyDescent="0.2">
      <c r="A43" s="22"/>
      <c r="B43" s="40"/>
      <c r="C43" s="1177" t="s">
        <v>600</v>
      </c>
      <c r="D43" s="1178"/>
      <c r="E43" s="1179"/>
      <c r="F43" s="41">
        <v>1.1499999999999999</v>
      </c>
      <c r="G43" s="42">
        <v>0.38</v>
      </c>
      <c r="H43" s="42">
        <v>0.03</v>
      </c>
      <c r="I43" s="42">
        <v>0.48</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bS3j0pjR0r+6zADwCExX9oy3ClYQIFUw0Pz2IogFnIucKwNzHPOWLANjB8CDKAhFUVn2zj/WxU4puf37h+qfw==" saltValue="EgzrMKb7iJg4GlZA/S/h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22715</v>
      </c>
      <c r="L45" s="60">
        <v>22334</v>
      </c>
      <c r="M45" s="60">
        <v>22074</v>
      </c>
      <c r="N45" s="60">
        <v>21443</v>
      </c>
      <c r="O45" s="61">
        <v>21620</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542</v>
      </c>
      <c r="L46" s="64" t="s">
        <v>542</v>
      </c>
      <c r="M46" s="64" t="s">
        <v>542</v>
      </c>
      <c r="N46" s="64" t="s">
        <v>542</v>
      </c>
      <c r="O46" s="65" t="s">
        <v>542</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542</v>
      </c>
      <c r="L47" s="64" t="s">
        <v>542</v>
      </c>
      <c r="M47" s="64" t="s">
        <v>542</v>
      </c>
      <c r="N47" s="64" t="s">
        <v>542</v>
      </c>
      <c r="O47" s="65" t="s">
        <v>542</v>
      </c>
      <c r="P47" s="48"/>
      <c r="Q47" s="48"/>
      <c r="R47" s="48"/>
      <c r="S47" s="48"/>
      <c r="T47" s="48"/>
      <c r="U47" s="48"/>
    </row>
    <row r="48" spans="1:21" ht="30.75" customHeight="1" x14ac:dyDescent="0.15">
      <c r="A48" s="48"/>
      <c r="B48" s="1184"/>
      <c r="C48" s="1185"/>
      <c r="D48" s="62"/>
      <c r="E48" s="1190" t="s">
        <v>15</v>
      </c>
      <c r="F48" s="1190"/>
      <c r="G48" s="1190"/>
      <c r="H48" s="1190"/>
      <c r="I48" s="1190"/>
      <c r="J48" s="1191"/>
      <c r="K48" s="63">
        <v>7879</v>
      </c>
      <c r="L48" s="64">
        <v>7680</v>
      </c>
      <c r="M48" s="64">
        <v>7441</v>
      </c>
      <c r="N48" s="64">
        <v>7235</v>
      </c>
      <c r="O48" s="65">
        <v>7078</v>
      </c>
      <c r="P48" s="48"/>
      <c r="Q48" s="48"/>
      <c r="R48" s="48"/>
      <c r="S48" s="48"/>
      <c r="T48" s="48"/>
      <c r="U48" s="48"/>
    </row>
    <row r="49" spans="1:21" ht="30.75" customHeight="1" x14ac:dyDescent="0.15">
      <c r="A49" s="48"/>
      <c r="B49" s="1184"/>
      <c r="C49" s="1185"/>
      <c r="D49" s="62"/>
      <c r="E49" s="1190" t="s">
        <v>16</v>
      </c>
      <c r="F49" s="1190"/>
      <c r="G49" s="1190"/>
      <c r="H49" s="1190"/>
      <c r="I49" s="1190"/>
      <c r="J49" s="1191"/>
      <c r="K49" s="63">
        <v>701</v>
      </c>
      <c r="L49" s="64">
        <v>221</v>
      </c>
      <c r="M49" s="64">
        <v>135</v>
      </c>
      <c r="N49" s="64">
        <v>64</v>
      </c>
      <c r="O49" s="65">
        <v>62</v>
      </c>
      <c r="P49" s="48"/>
      <c r="Q49" s="48"/>
      <c r="R49" s="48"/>
      <c r="S49" s="48"/>
      <c r="T49" s="48"/>
      <c r="U49" s="48"/>
    </row>
    <row r="50" spans="1:21" ht="30.75" customHeight="1" x14ac:dyDescent="0.15">
      <c r="A50" s="48"/>
      <c r="B50" s="1184"/>
      <c r="C50" s="1185"/>
      <c r="D50" s="62"/>
      <c r="E50" s="1190" t="s">
        <v>17</v>
      </c>
      <c r="F50" s="1190"/>
      <c r="G50" s="1190"/>
      <c r="H50" s="1190"/>
      <c r="I50" s="1190"/>
      <c r="J50" s="1191"/>
      <c r="K50" s="63">
        <v>253</v>
      </c>
      <c r="L50" s="64">
        <v>350</v>
      </c>
      <c r="M50" s="64">
        <v>348</v>
      </c>
      <c r="N50" s="64">
        <v>349</v>
      </c>
      <c r="O50" s="65">
        <v>507</v>
      </c>
      <c r="P50" s="48"/>
      <c r="Q50" s="48"/>
      <c r="R50" s="48"/>
      <c r="S50" s="48"/>
      <c r="T50" s="48"/>
      <c r="U50" s="48"/>
    </row>
    <row r="51" spans="1:21" ht="30.75" customHeight="1" x14ac:dyDescent="0.15">
      <c r="A51" s="48"/>
      <c r="B51" s="1186"/>
      <c r="C51" s="1187"/>
      <c r="D51" s="66"/>
      <c r="E51" s="1190" t="s">
        <v>18</v>
      </c>
      <c r="F51" s="1190"/>
      <c r="G51" s="1190"/>
      <c r="H51" s="1190"/>
      <c r="I51" s="1190"/>
      <c r="J51" s="1191"/>
      <c r="K51" s="63">
        <v>4</v>
      </c>
      <c r="L51" s="64">
        <v>1</v>
      </c>
      <c r="M51" s="64">
        <v>1</v>
      </c>
      <c r="N51" s="64">
        <v>1</v>
      </c>
      <c r="O51" s="65">
        <v>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23837</v>
      </c>
      <c r="L52" s="64">
        <v>23492</v>
      </c>
      <c r="M52" s="64">
        <v>23549</v>
      </c>
      <c r="N52" s="64">
        <v>23178</v>
      </c>
      <c r="O52" s="65">
        <v>22246</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7715</v>
      </c>
      <c r="L53" s="69">
        <v>7094</v>
      </c>
      <c r="M53" s="69">
        <v>6450</v>
      </c>
      <c r="N53" s="69">
        <v>5914</v>
      </c>
      <c r="O53" s="70">
        <v>7024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5cOvW1bDid8KquYuXlJlMtM0aoJ0t+ufE1CpIEEJijYsRP85uq52rppA+7Ab/93FEQbRB7+iD+p2RECMzjUA==" saltValue="tE8qCMY5mvFGdojrXNdj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584</v>
      </c>
      <c r="J40" s="100" t="s">
        <v>585</v>
      </c>
      <c r="K40" s="100" t="s">
        <v>586</v>
      </c>
      <c r="L40" s="100" t="s">
        <v>587</v>
      </c>
      <c r="M40" s="101" t="s">
        <v>588</v>
      </c>
    </row>
    <row r="41" spans="2:13" ht="27.75" customHeight="1" x14ac:dyDescent="0.15">
      <c r="B41" s="1208" t="s">
        <v>30</v>
      </c>
      <c r="C41" s="1209"/>
      <c r="D41" s="102"/>
      <c r="E41" s="1214" t="s">
        <v>31</v>
      </c>
      <c r="F41" s="1214"/>
      <c r="G41" s="1214"/>
      <c r="H41" s="1215"/>
      <c r="I41" s="351">
        <v>238095</v>
      </c>
      <c r="J41" s="352">
        <v>236141</v>
      </c>
      <c r="K41" s="352">
        <v>234718</v>
      </c>
      <c r="L41" s="352">
        <v>233945</v>
      </c>
      <c r="M41" s="353">
        <v>239297</v>
      </c>
    </row>
    <row r="42" spans="2:13" ht="27.75" customHeight="1" x14ac:dyDescent="0.15">
      <c r="B42" s="1210"/>
      <c r="C42" s="1211"/>
      <c r="D42" s="103"/>
      <c r="E42" s="1216" t="s">
        <v>32</v>
      </c>
      <c r="F42" s="1216"/>
      <c r="G42" s="1216"/>
      <c r="H42" s="1217"/>
      <c r="I42" s="354">
        <v>10067</v>
      </c>
      <c r="J42" s="355">
        <v>22451</v>
      </c>
      <c r="K42" s="355">
        <v>27827</v>
      </c>
      <c r="L42" s="355">
        <v>28981</v>
      </c>
      <c r="M42" s="356">
        <v>19157</v>
      </c>
    </row>
    <row r="43" spans="2:13" ht="27.75" customHeight="1" x14ac:dyDescent="0.15">
      <c r="B43" s="1210"/>
      <c r="C43" s="1211"/>
      <c r="D43" s="103"/>
      <c r="E43" s="1216" t="s">
        <v>33</v>
      </c>
      <c r="F43" s="1216"/>
      <c r="G43" s="1216"/>
      <c r="H43" s="1217"/>
      <c r="I43" s="354">
        <v>78638</v>
      </c>
      <c r="J43" s="355">
        <v>73808</v>
      </c>
      <c r="K43" s="355">
        <v>68303</v>
      </c>
      <c r="L43" s="355">
        <v>66198</v>
      </c>
      <c r="M43" s="356">
        <v>61472</v>
      </c>
    </row>
    <row r="44" spans="2:13" ht="27.75" customHeight="1" x14ac:dyDescent="0.15">
      <c r="B44" s="1210"/>
      <c r="C44" s="1211"/>
      <c r="D44" s="103"/>
      <c r="E44" s="1216" t="s">
        <v>34</v>
      </c>
      <c r="F44" s="1216"/>
      <c r="G44" s="1216"/>
      <c r="H44" s="1217"/>
      <c r="I44" s="354">
        <v>801</v>
      </c>
      <c r="J44" s="355">
        <v>579</v>
      </c>
      <c r="K44" s="355">
        <v>449</v>
      </c>
      <c r="L44" s="355">
        <v>388</v>
      </c>
      <c r="M44" s="356">
        <v>329</v>
      </c>
    </row>
    <row r="45" spans="2:13" ht="27.75" customHeight="1" x14ac:dyDescent="0.15">
      <c r="B45" s="1210"/>
      <c r="C45" s="1211"/>
      <c r="D45" s="103"/>
      <c r="E45" s="1216" t="s">
        <v>35</v>
      </c>
      <c r="F45" s="1216"/>
      <c r="G45" s="1216"/>
      <c r="H45" s="1217"/>
      <c r="I45" s="354">
        <v>19653</v>
      </c>
      <c r="J45" s="355">
        <v>19002</v>
      </c>
      <c r="K45" s="355">
        <v>18803</v>
      </c>
      <c r="L45" s="355">
        <v>19305</v>
      </c>
      <c r="M45" s="356">
        <v>19936</v>
      </c>
    </row>
    <row r="46" spans="2:13" ht="27.75" customHeight="1" x14ac:dyDescent="0.15">
      <c r="B46" s="1210"/>
      <c r="C46" s="1211"/>
      <c r="D46" s="104"/>
      <c r="E46" s="1216" t="s">
        <v>36</v>
      </c>
      <c r="F46" s="1216"/>
      <c r="G46" s="1216"/>
      <c r="H46" s="1217"/>
      <c r="I46" s="354">
        <v>496</v>
      </c>
      <c r="J46" s="355">
        <v>507</v>
      </c>
      <c r="K46" s="355">
        <v>575</v>
      </c>
      <c r="L46" s="355">
        <v>785</v>
      </c>
      <c r="M46" s="356">
        <v>825</v>
      </c>
    </row>
    <row r="47" spans="2:13" ht="27.75" customHeight="1" x14ac:dyDescent="0.15">
      <c r="B47" s="1210"/>
      <c r="C47" s="1211"/>
      <c r="D47" s="105"/>
      <c r="E47" s="1218" t="s">
        <v>37</v>
      </c>
      <c r="F47" s="1219"/>
      <c r="G47" s="1219"/>
      <c r="H47" s="1220"/>
      <c r="I47" s="354" t="s">
        <v>542</v>
      </c>
      <c r="J47" s="355" t="s">
        <v>542</v>
      </c>
      <c r="K47" s="355" t="s">
        <v>542</v>
      </c>
      <c r="L47" s="355" t="s">
        <v>542</v>
      </c>
      <c r="M47" s="356" t="s">
        <v>542</v>
      </c>
    </row>
    <row r="48" spans="2:13" ht="27.75" customHeight="1" x14ac:dyDescent="0.15">
      <c r="B48" s="1210"/>
      <c r="C48" s="1211"/>
      <c r="D48" s="103"/>
      <c r="E48" s="1216" t="s">
        <v>38</v>
      </c>
      <c r="F48" s="1216"/>
      <c r="G48" s="1216"/>
      <c r="H48" s="1217"/>
      <c r="I48" s="354" t="s">
        <v>542</v>
      </c>
      <c r="J48" s="355" t="s">
        <v>542</v>
      </c>
      <c r="K48" s="355" t="s">
        <v>542</v>
      </c>
      <c r="L48" s="355" t="s">
        <v>542</v>
      </c>
      <c r="M48" s="356" t="s">
        <v>542</v>
      </c>
    </row>
    <row r="49" spans="2:13" ht="27.75" customHeight="1" x14ac:dyDescent="0.15">
      <c r="B49" s="1212"/>
      <c r="C49" s="1213"/>
      <c r="D49" s="103"/>
      <c r="E49" s="1216" t="s">
        <v>39</v>
      </c>
      <c r="F49" s="1216"/>
      <c r="G49" s="1216"/>
      <c r="H49" s="1217"/>
      <c r="I49" s="354" t="s">
        <v>542</v>
      </c>
      <c r="J49" s="355" t="s">
        <v>542</v>
      </c>
      <c r="K49" s="355" t="s">
        <v>542</v>
      </c>
      <c r="L49" s="355" t="s">
        <v>542</v>
      </c>
      <c r="M49" s="356" t="s">
        <v>542</v>
      </c>
    </row>
    <row r="50" spans="2:13" ht="27.75" customHeight="1" x14ac:dyDescent="0.15">
      <c r="B50" s="1221" t="s">
        <v>40</v>
      </c>
      <c r="C50" s="1222"/>
      <c r="D50" s="106"/>
      <c r="E50" s="1216" t="s">
        <v>41</v>
      </c>
      <c r="F50" s="1216"/>
      <c r="G50" s="1216"/>
      <c r="H50" s="1217"/>
      <c r="I50" s="354">
        <v>23537</v>
      </c>
      <c r="J50" s="355">
        <v>28856</v>
      </c>
      <c r="K50" s="355">
        <v>28432</v>
      </c>
      <c r="L50" s="355">
        <v>30671</v>
      </c>
      <c r="M50" s="356">
        <v>35414</v>
      </c>
    </row>
    <row r="51" spans="2:13" ht="27.75" customHeight="1" x14ac:dyDescent="0.15">
      <c r="B51" s="1210"/>
      <c r="C51" s="1211"/>
      <c r="D51" s="103"/>
      <c r="E51" s="1216" t="s">
        <v>42</v>
      </c>
      <c r="F51" s="1216"/>
      <c r="G51" s="1216"/>
      <c r="H51" s="1217"/>
      <c r="I51" s="354">
        <v>26587</v>
      </c>
      <c r="J51" s="355">
        <v>26220</v>
      </c>
      <c r="K51" s="355">
        <v>24090</v>
      </c>
      <c r="L51" s="355">
        <v>24421</v>
      </c>
      <c r="M51" s="356">
        <v>24300</v>
      </c>
    </row>
    <row r="52" spans="2:13" ht="27.75" customHeight="1" x14ac:dyDescent="0.15">
      <c r="B52" s="1212"/>
      <c r="C52" s="1213"/>
      <c r="D52" s="103"/>
      <c r="E52" s="1216" t="s">
        <v>43</v>
      </c>
      <c r="F52" s="1216"/>
      <c r="G52" s="1216"/>
      <c r="H52" s="1217"/>
      <c r="I52" s="354">
        <v>203243</v>
      </c>
      <c r="J52" s="355">
        <v>198800</v>
      </c>
      <c r="K52" s="355">
        <v>194250</v>
      </c>
      <c r="L52" s="355">
        <v>189519</v>
      </c>
      <c r="M52" s="356">
        <v>188778</v>
      </c>
    </row>
    <row r="53" spans="2:13" ht="27.75" customHeight="1" thickBot="1" x14ac:dyDescent="0.2">
      <c r="B53" s="1223" t="s">
        <v>44</v>
      </c>
      <c r="C53" s="1224"/>
      <c r="D53" s="107"/>
      <c r="E53" s="1225" t="s">
        <v>45</v>
      </c>
      <c r="F53" s="1225"/>
      <c r="G53" s="1225"/>
      <c r="H53" s="1226"/>
      <c r="I53" s="357">
        <v>94383</v>
      </c>
      <c r="J53" s="358">
        <v>98611</v>
      </c>
      <c r="K53" s="358">
        <v>103902</v>
      </c>
      <c r="L53" s="358">
        <v>104991</v>
      </c>
      <c r="M53" s="359">
        <v>92524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b1ZrTgsLKaDGAHlPKrvTzAUTe0dicR2pFRt616DjzCPX4NF9I0e+mAm/AeFjTFNTWSnmRCONIJoWrMg1wgtVQ==" saltValue="1Gya+0+y1I4sYDIXkXhY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54" sqref="H5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586</v>
      </c>
      <c r="G54" s="116" t="s">
        <v>587</v>
      </c>
      <c r="H54" s="117" t="s">
        <v>588</v>
      </c>
    </row>
    <row r="55" spans="2:8" ht="52.5" customHeight="1" x14ac:dyDescent="0.15">
      <c r="B55" s="118"/>
      <c r="C55" s="1235" t="s">
        <v>48</v>
      </c>
      <c r="D55" s="1235"/>
      <c r="E55" s="1236"/>
      <c r="F55" s="119">
        <v>7353</v>
      </c>
      <c r="G55" s="119">
        <v>8755</v>
      </c>
      <c r="H55" s="120">
        <v>9756</v>
      </c>
    </row>
    <row r="56" spans="2:8" ht="52.5" customHeight="1" x14ac:dyDescent="0.15">
      <c r="B56" s="121"/>
      <c r="C56" s="1237" t="s">
        <v>49</v>
      </c>
      <c r="D56" s="1237"/>
      <c r="E56" s="1238"/>
      <c r="F56" s="122">
        <v>4722</v>
      </c>
      <c r="G56" s="122">
        <v>5411</v>
      </c>
      <c r="H56" s="123">
        <v>6845</v>
      </c>
    </row>
    <row r="57" spans="2:8" ht="53.25" customHeight="1" x14ac:dyDescent="0.15">
      <c r="B57" s="121"/>
      <c r="C57" s="1239" t="s">
        <v>50</v>
      </c>
      <c r="D57" s="1239"/>
      <c r="E57" s="1240"/>
      <c r="F57" s="124">
        <v>7180</v>
      </c>
      <c r="G57" s="124">
        <v>8452</v>
      </c>
      <c r="H57" s="125">
        <v>9348</v>
      </c>
    </row>
    <row r="58" spans="2:8" ht="45.75" customHeight="1" x14ac:dyDescent="0.15">
      <c r="B58" s="126"/>
      <c r="C58" s="1227" t="s">
        <v>633</v>
      </c>
      <c r="D58" s="1228"/>
      <c r="E58" s="1229"/>
      <c r="F58" s="127">
        <v>2716</v>
      </c>
      <c r="G58" s="127">
        <v>2717</v>
      </c>
      <c r="H58" s="128">
        <v>3117</v>
      </c>
    </row>
    <row r="59" spans="2:8" ht="45.75" customHeight="1" x14ac:dyDescent="0.15">
      <c r="B59" s="126"/>
      <c r="C59" s="1227" t="s">
        <v>632</v>
      </c>
      <c r="D59" s="1228"/>
      <c r="E59" s="1229"/>
      <c r="F59" s="127">
        <v>1124</v>
      </c>
      <c r="G59" s="127">
        <v>1124</v>
      </c>
      <c r="H59" s="128">
        <v>1888</v>
      </c>
    </row>
    <row r="60" spans="2:8" ht="45.75" customHeight="1" x14ac:dyDescent="0.15">
      <c r="B60" s="126"/>
      <c r="C60" s="1227" t="s">
        <v>631</v>
      </c>
      <c r="D60" s="1228"/>
      <c r="E60" s="1229"/>
      <c r="F60" s="127">
        <v>1543</v>
      </c>
      <c r="G60" s="127">
        <v>1543</v>
      </c>
      <c r="H60" s="128">
        <v>1543</v>
      </c>
    </row>
    <row r="61" spans="2:8" ht="45.75" customHeight="1" x14ac:dyDescent="0.15">
      <c r="B61" s="126"/>
      <c r="C61" s="1227" t="s">
        <v>634</v>
      </c>
      <c r="D61" s="1228"/>
      <c r="E61" s="1229"/>
      <c r="F61" s="127" t="s">
        <v>636</v>
      </c>
      <c r="G61" s="127">
        <v>1320</v>
      </c>
      <c r="H61" s="128">
        <v>986</v>
      </c>
    </row>
    <row r="62" spans="2:8" ht="45.75" customHeight="1" thickBot="1" x14ac:dyDescent="0.2">
      <c r="B62" s="129"/>
      <c r="C62" s="1230" t="s">
        <v>635</v>
      </c>
      <c r="D62" s="1231"/>
      <c r="E62" s="1232"/>
      <c r="F62" s="130">
        <v>500</v>
      </c>
      <c r="G62" s="130">
        <v>422</v>
      </c>
      <c r="H62" s="131">
        <v>422</v>
      </c>
    </row>
    <row r="63" spans="2:8" ht="52.5" customHeight="1" thickBot="1" x14ac:dyDescent="0.2">
      <c r="B63" s="132"/>
      <c r="C63" s="1233" t="s">
        <v>51</v>
      </c>
      <c r="D63" s="1233"/>
      <c r="E63" s="1234"/>
      <c r="F63" s="133">
        <v>19254</v>
      </c>
      <c r="G63" s="133">
        <v>22618</v>
      </c>
      <c r="H63" s="134">
        <v>25948</v>
      </c>
    </row>
    <row r="64" spans="2:8" x14ac:dyDescent="0.15"/>
  </sheetData>
  <sheetProtection algorithmName="SHA-512" hashValue="AvOMWURIJ/THRvk1gOvmblRpZmwZEO/2yV3gPVJp5D8rrP8ta/8KXJNbIEHGvFbl8jVwvZTh/UP+aQgwmr+RDg==" saltValue="RF4taj14txwu7w5/oB6e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M48" sqref="AM48"/>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653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654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655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656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584</v>
      </c>
      <c r="BQ50" s="1274"/>
      <c r="BR50" s="1274"/>
      <c r="BS50" s="1274"/>
      <c r="BT50" s="1274"/>
      <c r="BU50" s="1274"/>
      <c r="BV50" s="1274"/>
      <c r="BW50" s="1274"/>
      <c r="BX50" s="1274" t="s">
        <v>585</v>
      </c>
      <c r="BY50" s="1274"/>
      <c r="BZ50" s="1274"/>
      <c r="CA50" s="1274"/>
      <c r="CB50" s="1274"/>
      <c r="CC50" s="1274"/>
      <c r="CD50" s="1274"/>
      <c r="CE50" s="1274"/>
      <c r="CF50" s="1274" t="s">
        <v>586</v>
      </c>
      <c r="CG50" s="1274"/>
      <c r="CH50" s="1274"/>
      <c r="CI50" s="1274"/>
      <c r="CJ50" s="1274"/>
      <c r="CK50" s="1274"/>
      <c r="CL50" s="1274"/>
      <c r="CM50" s="1274"/>
      <c r="CN50" s="1274" t="s">
        <v>587</v>
      </c>
      <c r="CO50" s="1274"/>
      <c r="CP50" s="1274"/>
      <c r="CQ50" s="1274"/>
      <c r="CR50" s="1274"/>
      <c r="CS50" s="1274"/>
      <c r="CT50" s="1274"/>
      <c r="CU50" s="1274"/>
      <c r="CV50" s="1274" t="s">
        <v>588</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657</v>
      </c>
      <c r="AO51" s="1278"/>
      <c r="AP51" s="1278"/>
      <c r="AQ51" s="1278"/>
      <c r="AR51" s="1278"/>
      <c r="AS51" s="1278"/>
      <c r="AT51" s="1278"/>
      <c r="AU51" s="1278"/>
      <c r="AV51" s="1278"/>
      <c r="AW51" s="1278"/>
      <c r="AX51" s="1278"/>
      <c r="AY51" s="1278"/>
      <c r="AZ51" s="1278"/>
      <c r="BA51" s="1278"/>
      <c r="BB51" s="1278" t="s">
        <v>658</v>
      </c>
      <c r="BC51" s="1278"/>
      <c r="BD51" s="1278"/>
      <c r="BE51" s="1278"/>
      <c r="BF51" s="1278"/>
      <c r="BG51" s="1278"/>
      <c r="BH51" s="1278"/>
      <c r="BI51" s="1278"/>
      <c r="BJ51" s="1278"/>
      <c r="BK51" s="1278"/>
      <c r="BL51" s="1278"/>
      <c r="BM51" s="1278"/>
      <c r="BN51" s="1278"/>
      <c r="BO51" s="1278"/>
      <c r="BP51" s="1279">
        <v>115.3</v>
      </c>
      <c r="BQ51" s="1279"/>
      <c r="BR51" s="1279"/>
      <c r="BS51" s="1279"/>
      <c r="BT51" s="1279"/>
      <c r="BU51" s="1279"/>
      <c r="BV51" s="1279"/>
      <c r="BW51" s="1279"/>
      <c r="BX51" s="1279">
        <v>118.9</v>
      </c>
      <c r="BY51" s="1279"/>
      <c r="BZ51" s="1279"/>
      <c r="CA51" s="1279"/>
      <c r="CB51" s="1279"/>
      <c r="CC51" s="1279"/>
      <c r="CD51" s="1279"/>
      <c r="CE51" s="1279"/>
      <c r="CF51" s="1279">
        <v>125.5</v>
      </c>
      <c r="CG51" s="1279"/>
      <c r="CH51" s="1279"/>
      <c r="CI51" s="1279"/>
      <c r="CJ51" s="1279"/>
      <c r="CK51" s="1279"/>
      <c r="CL51" s="1279"/>
      <c r="CM51" s="1279"/>
      <c r="CN51" s="1279">
        <v>124.8</v>
      </c>
      <c r="CO51" s="1279"/>
      <c r="CP51" s="1279"/>
      <c r="CQ51" s="1279"/>
      <c r="CR51" s="1279"/>
      <c r="CS51" s="1279"/>
      <c r="CT51" s="1279"/>
      <c r="CU51" s="1279"/>
      <c r="CV51" s="1279">
        <v>104.8</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659</v>
      </c>
      <c r="BC53" s="1278"/>
      <c r="BD53" s="1278"/>
      <c r="BE53" s="1278"/>
      <c r="BF53" s="1278"/>
      <c r="BG53" s="1278"/>
      <c r="BH53" s="1278"/>
      <c r="BI53" s="1278"/>
      <c r="BJ53" s="1278"/>
      <c r="BK53" s="1278"/>
      <c r="BL53" s="1278"/>
      <c r="BM53" s="1278"/>
      <c r="BN53" s="1278"/>
      <c r="BO53" s="1278"/>
      <c r="BP53" s="1279">
        <v>63.9</v>
      </c>
      <c r="BQ53" s="1279"/>
      <c r="BR53" s="1279"/>
      <c r="BS53" s="1279"/>
      <c r="BT53" s="1279"/>
      <c r="BU53" s="1279"/>
      <c r="BV53" s="1279"/>
      <c r="BW53" s="1279"/>
      <c r="BX53" s="1279">
        <v>63.1</v>
      </c>
      <c r="BY53" s="1279"/>
      <c r="BZ53" s="1279"/>
      <c r="CA53" s="1279"/>
      <c r="CB53" s="1279"/>
      <c r="CC53" s="1279"/>
      <c r="CD53" s="1279"/>
      <c r="CE53" s="1279"/>
      <c r="CF53" s="1279">
        <v>64.2</v>
      </c>
      <c r="CG53" s="1279"/>
      <c r="CH53" s="1279"/>
      <c r="CI53" s="1279"/>
      <c r="CJ53" s="1279"/>
      <c r="CK53" s="1279"/>
      <c r="CL53" s="1279"/>
      <c r="CM53" s="1279"/>
      <c r="CN53" s="1279">
        <v>65.3</v>
      </c>
      <c r="CO53" s="1279"/>
      <c r="CP53" s="1279"/>
      <c r="CQ53" s="1279"/>
      <c r="CR53" s="1279"/>
      <c r="CS53" s="1279"/>
      <c r="CT53" s="1279"/>
      <c r="CU53" s="1279"/>
      <c r="CV53" s="1279">
        <v>65.599999999999994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660</v>
      </c>
      <c r="AO55" s="1274"/>
      <c r="AP55" s="1274"/>
      <c r="AQ55" s="1274"/>
      <c r="AR55" s="1274"/>
      <c r="AS55" s="1274"/>
      <c r="AT55" s="1274"/>
      <c r="AU55" s="1274"/>
      <c r="AV55" s="1274"/>
      <c r="AW55" s="1274"/>
      <c r="AX55" s="1274"/>
      <c r="AY55" s="1274"/>
      <c r="AZ55" s="1274"/>
      <c r="BA55" s="1274"/>
      <c r="BB55" s="1278" t="s">
        <v>658</v>
      </c>
      <c r="BC55" s="1278"/>
      <c r="BD55" s="1278"/>
      <c r="BE55" s="1278"/>
      <c r="BF55" s="1278"/>
      <c r="BG55" s="1278"/>
      <c r="BH55" s="1278"/>
      <c r="BI55" s="1278"/>
      <c r="BJ55" s="1278"/>
      <c r="BK55" s="1278"/>
      <c r="BL55" s="1278"/>
      <c r="BM55" s="1278"/>
      <c r="BN55" s="1278"/>
      <c r="BO55" s="1278"/>
      <c r="BP55" s="1279">
        <v>37.6</v>
      </c>
      <c r="BQ55" s="1279"/>
      <c r="BR55" s="1279"/>
      <c r="BS55" s="1279"/>
      <c r="BT55" s="1279"/>
      <c r="BU55" s="1279"/>
      <c r="BV55" s="1279"/>
      <c r="BW55" s="1279"/>
      <c r="BX55" s="1279">
        <v>34</v>
      </c>
      <c r="BY55" s="1279"/>
      <c r="BZ55" s="1279"/>
      <c r="CA55" s="1279"/>
      <c r="CB55" s="1279"/>
      <c r="CC55" s="1279"/>
      <c r="CD55" s="1279"/>
      <c r="CE55" s="1279"/>
      <c r="CF55" s="1279">
        <v>33.9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659</v>
      </c>
      <c r="BC57" s="1278"/>
      <c r="BD57" s="1278"/>
      <c r="BE57" s="1278"/>
      <c r="BF57" s="1278"/>
      <c r="BG57" s="1278"/>
      <c r="BH57" s="1278"/>
      <c r="BI57" s="1278"/>
      <c r="BJ57" s="1278"/>
      <c r="BK57" s="1278"/>
      <c r="BL57" s="1278"/>
      <c r="BM57" s="1278"/>
      <c r="BN57" s="1278"/>
      <c r="BO57" s="1278"/>
      <c r="BP57" s="1279">
        <v>60</v>
      </c>
      <c r="BQ57" s="1279"/>
      <c r="BR57" s="1279"/>
      <c r="BS57" s="1279"/>
      <c r="BT57" s="1279"/>
      <c r="BU57" s="1279"/>
      <c r="BV57" s="1279"/>
      <c r="BW57" s="1279"/>
      <c r="BX57" s="1279">
        <v>61.1</v>
      </c>
      <c r="BY57" s="1279"/>
      <c r="BZ57" s="1279"/>
      <c r="CA57" s="1279"/>
      <c r="CB57" s="1279"/>
      <c r="CC57" s="1279"/>
      <c r="CD57" s="1279"/>
      <c r="CE57" s="1279"/>
      <c r="CF57" s="1279">
        <v>61.9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661</v>
      </c>
    </row>
    <row r="64" spans="1:109" x14ac:dyDescent="0.15">
      <c r="B64" s="1249"/>
      <c r="G64" s="1256"/>
      <c r="I64" s="1289"/>
      <c r="J64" s="1289"/>
      <c r="K64" s="1289"/>
      <c r="L64" s="1289"/>
      <c r="M64" s="1289"/>
      <c r="N64" s="1290"/>
      <c r="AM64" s="1256"/>
      <c r="AN64" s="1256" t="s">
        <v>654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91" t="s">
        <v>662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49"/>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49"/>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49"/>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49"/>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49"/>
      <c r="H70" s="1300"/>
      <c r="I70" s="1300"/>
      <c r="J70" s="1301"/>
      <c r="K70" s="1301"/>
      <c r="L70" s="1302"/>
      <c r="M70" s="1301"/>
      <c r="N70" s="1302"/>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303"/>
      <c r="I71" s="1304"/>
      <c r="J71" s="1301"/>
      <c r="K71" s="1301"/>
      <c r="L71" s="1302"/>
      <c r="M71" s="1301"/>
      <c r="N71" s="1302"/>
      <c r="AM71" s="1303"/>
      <c r="AN71" s="1243" t="s">
        <v>656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584</v>
      </c>
      <c r="BQ72" s="1274"/>
      <c r="BR72" s="1274"/>
      <c r="BS72" s="1274"/>
      <c r="BT72" s="1274"/>
      <c r="BU72" s="1274"/>
      <c r="BV72" s="1274"/>
      <c r="BW72" s="1274"/>
      <c r="BX72" s="1274" t="s">
        <v>585</v>
      </c>
      <c r="BY72" s="1274"/>
      <c r="BZ72" s="1274"/>
      <c r="CA72" s="1274"/>
      <c r="CB72" s="1274"/>
      <c r="CC72" s="1274"/>
      <c r="CD72" s="1274"/>
      <c r="CE72" s="1274"/>
      <c r="CF72" s="1274" t="s">
        <v>586</v>
      </c>
      <c r="CG72" s="1274"/>
      <c r="CH72" s="1274"/>
      <c r="CI72" s="1274"/>
      <c r="CJ72" s="1274"/>
      <c r="CK72" s="1274"/>
      <c r="CL72" s="1274"/>
      <c r="CM72" s="1274"/>
      <c r="CN72" s="1274" t="s">
        <v>587</v>
      </c>
      <c r="CO72" s="1274"/>
      <c r="CP72" s="1274"/>
      <c r="CQ72" s="1274"/>
      <c r="CR72" s="1274"/>
      <c r="CS72" s="1274"/>
      <c r="CT72" s="1274"/>
      <c r="CU72" s="1274"/>
      <c r="CV72" s="1274" t="s">
        <v>588</v>
      </c>
      <c r="CW72" s="1274"/>
      <c r="CX72" s="1274"/>
      <c r="CY72" s="1274"/>
      <c r="CZ72" s="1274"/>
      <c r="DA72" s="1274"/>
      <c r="DB72" s="1274"/>
      <c r="DC72" s="1274"/>
    </row>
    <row r="73" spans="2:107" x14ac:dyDescent="0.15">
      <c r="B73" s="1249"/>
      <c r="G73" s="1275"/>
      <c r="H73" s="1275"/>
      <c r="I73" s="1275"/>
      <c r="J73" s="1275"/>
      <c r="K73" s="1305"/>
      <c r="L73" s="1305"/>
      <c r="M73" s="1305"/>
      <c r="N73" s="1305"/>
      <c r="AM73" s="1267"/>
      <c r="AN73" s="1278" t="s">
        <v>657</v>
      </c>
      <c r="AO73" s="1278"/>
      <c r="AP73" s="1278"/>
      <c r="AQ73" s="1278"/>
      <c r="AR73" s="1278"/>
      <c r="AS73" s="1278"/>
      <c r="AT73" s="1278"/>
      <c r="AU73" s="1278"/>
      <c r="AV73" s="1278"/>
      <c r="AW73" s="1278"/>
      <c r="AX73" s="1278"/>
      <c r="AY73" s="1278"/>
      <c r="AZ73" s="1278"/>
      <c r="BA73" s="1278"/>
      <c r="BB73" s="1278" t="s">
        <v>658</v>
      </c>
      <c r="BC73" s="1278"/>
      <c r="BD73" s="1278"/>
      <c r="BE73" s="1278"/>
      <c r="BF73" s="1278"/>
      <c r="BG73" s="1278"/>
      <c r="BH73" s="1278"/>
      <c r="BI73" s="1278"/>
      <c r="BJ73" s="1278"/>
      <c r="BK73" s="1278"/>
      <c r="BL73" s="1278"/>
      <c r="BM73" s="1278"/>
      <c r="BN73" s="1278"/>
      <c r="BO73" s="1278"/>
      <c r="BP73" s="1279">
        <v>115.3</v>
      </c>
      <c r="BQ73" s="1279"/>
      <c r="BR73" s="1279"/>
      <c r="BS73" s="1279"/>
      <c r="BT73" s="1279"/>
      <c r="BU73" s="1279"/>
      <c r="BV73" s="1279"/>
      <c r="BW73" s="1279"/>
      <c r="BX73" s="1279">
        <v>118.9</v>
      </c>
      <c r="BY73" s="1279"/>
      <c r="BZ73" s="1279"/>
      <c r="CA73" s="1279"/>
      <c r="CB73" s="1279"/>
      <c r="CC73" s="1279"/>
      <c r="CD73" s="1279"/>
      <c r="CE73" s="1279"/>
      <c r="CF73" s="1279">
        <v>125.5</v>
      </c>
      <c r="CG73" s="1279"/>
      <c r="CH73" s="1279"/>
      <c r="CI73" s="1279"/>
      <c r="CJ73" s="1279"/>
      <c r="CK73" s="1279"/>
      <c r="CL73" s="1279"/>
      <c r="CM73" s="1279"/>
      <c r="CN73" s="1279">
        <v>124.8</v>
      </c>
      <c r="CO73" s="1279"/>
      <c r="CP73" s="1279"/>
      <c r="CQ73" s="1279"/>
      <c r="CR73" s="1279"/>
      <c r="CS73" s="1279"/>
      <c r="CT73" s="1279"/>
      <c r="CU73" s="1279"/>
      <c r="CV73" s="1279">
        <v>104.8</v>
      </c>
      <c r="CW73" s="1279"/>
      <c r="CX73" s="1279"/>
      <c r="CY73" s="1279"/>
      <c r="CZ73" s="1279"/>
      <c r="DA73" s="1279"/>
      <c r="DB73" s="1279"/>
      <c r="DC73" s="1279"/>
    </row>
    <row r="74" spans="2:107" x14ac:dyDescent="0.15">
      <c r="B74" s="1249"/>
      <c r="G74" s="1275"/>
      <c r="H74" s="1275"/>
      <c r="I74" s="1275"/>
      <c r="J74" s="1275"/>
      <c r="K74" s="1305"/>
      <c r="L74" s="1305"/>
      <c r="M74" s="1305"/>
      <c r="N74" s="1305"/>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663</v>
      </c>
      <c r="BC75" s="1278"/>
      <c r="BD75" s="1278"/>
      <c r="BE75" s="1278"/>
      <c r="BF75" s="1278"/>
      <c r="BG75" s="1278"/>
      <c r="BH75" s="1278"/>
      <c r="BI75" s="1278"/>
      <c r="BJ75" s="1278"/>
      <c r="BK75" s="1278"/>
      <c r="BL75" s="1278"/>
      <c r="BM75" s="1278"/>
      <c r="BN75" s="1278"/>
      <c r="BO75" s="1278"/>
      <c r="BP75" s="1279">
        <v>11.6</v>
      </c>
      <c r="BQ75" s="1279"/>
      <c r="BR75" s="1279"/>
      <c r="BS75" s="1279"/>
      <c r="BT75" s="1279"/>
      <c r="BU75" s="1279"/>
      <c r="BV75" s="1279"/>
      <c r="BW75" s="1279"/>
      <c r="BX75" s="1279">
        <v>9.6</v>
      </c>
      <c r="BY75" s="1279"/>
      <c r="BZ75" s="1279"/>
      <c r="CA75" s="1279"/>
      <c r="CB75" s="1279"/>
      <c r="CC75" s="1279"/>
      <c r="CD75" s="1279"/>
      <c r="CE75" s="1279"/>
      <c r="CF75" s="1279">
        <v>8.5</v>
      </c>
      <c r="CG75" s="1279"/>
      <c r="CH75" s="1279"/>
      <c r="CI75" s="1279"/>
      <c r="CJ75" s="1279"/>
      <c r="CK75" s="1279"/>
      <c r="CL75" s="1279"/>
      <c r="CM75" s="1279"/>
      <c r="CN75" s="1279">
        <v>7.7</v>
      </c>
      <c r="CO75" s="1279"/>
      <c r="CP75" s="1279"/>
      <c r="CQ75" s="1279"/>
      <c r="CR75" s="1279"/>
      <c r="CS75" s="1279"/>
      <c r="CT75" s="1279"/>
      <c r="CU75" s="1279"/>
      <c r="CV75" s="1279">
        <v>7.5</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305"/>
      <c r="L77" s="1305"/>
      <c r="M77" s="1305"/>
      <c r="N77" s="1305"/>
      <c r="AN77" s="1274" t="s">
        <v>660</v>
      </c>
      <c r="AO77" s="1274"/>
      <c r="AP77" s="1274"/>
      <c r="AQ77" s="1274"/>
      <c r="AR77" s="1274"/>
      <c r="AS77" s="1274"/>
      <c r="AT77" s="1274"/>
      <c r="AU77" s="1274"/>
      <c r="AV77" s="1274"/>
      <c r="AW77" s="1274"/>
      <c r="AX77" s="1274"/>
      <c r="AY77" s="1274"/>
      <c r="AZ77" s="1274"/>
      <c r="BA77" s="1274"/>
      <c r="BB77" s="1278" t="s">
        <v>658</v>
      </c>
      <c r="BC77" s="1278"/>
      <c r="BD77" s="1278"/>
      <c r="BE77" s="1278"/>
      <c r="BF77" s="1278"/>
      <c r="BG77" s="1278"/>
      <c r="BH77" s="1278"/>
      <c r="BI77" s="1278"/>
      <c r="BJ77" s="1278"/>
      <c r="BK77" s="1278"/>
      <c r="BL77" s="1278"/>
      <c r="BM77" s="1278"/>
      <c r="BN77" s="1278"/>
      <c r="BO77" s="1278"/>
      <c r="BP77" s="1279">
        <v>37.6</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x14ac:dyDescent="0.15">
      <c r="B78" s="1249"/>
      <c r="G78" s="1268"/>
      <c r="H78" s="1268"/>
      <c r="I78" s="1268"/>
      <c r="J78" s="1268"/>
      <c r="K78" s="1305"/>
      <c r="L78" s="1305"/>
      <c r="M78" s="1305"/>
      <c r="N78" s="1305"/>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306"/>
      <c r="L79" s="1306"/>
      <c r="M79" s="1306"/>
      <c r="N79" s="1306"/>
      <c r="AN79" s="1274"/>
      <c r="AO79" s="1274"/>
      <c r="AP79" s="1274"/>
      <c r="AQ79" s="1274"/>
      <c r="AR79" s="1274"/>
      <c r="AS79" s="1274"/>
      <c r="AT79" s="1274"/>
      <c r="AU79" s="1274"/>
      <c r="AV79" s="1274"/>
      <c r="AW79" s="1274"/>
      <c r="AX79" s="1274"/>
      <c r="AY79" s="1274"/>
      <c r="AZ79" s="1274"/>
      <c r="BA79" s="1274"/>
      <c r="BB79" s="1278" t="s">
        <v>663</v>
      </c>
      <c r="BC79" s="1278"/>
      <c r="BD79" s="1278"/>
      <c r="BE79" s="1278"/>
      <c r="BF79" s="1278"/>
      <c r="BG79" s="1278"/>
      <c r="BH79" s="1278"/>
      <c r="BI79" s="1278"/>
      <c r="BJ79" s="1278"/>
      <c r="BK79" s="1278"/>
      <c r="BL79" s="1278"/>
      <c r="BM79" s="1278"/>
      <c r="BN79" s="1278"/>
      <c r="BO79" s="1278"/>
      <c r="BP79" s="1279">
        <v>6.1</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x14ac:dyDescent="0.15">
      <c r="B80" s="1249"/>
      <c r="G80" s="1268"/>
      <c r="H80" s="1268"/>
      <c r="I80" s="1281"/>
      <c r="J80" s="1281"/>
      <c r="K80" s="1306"/>
      <c r="L80" s="1306"/>
      <c r="M80" s="1306"/>
      <c r="N80" s="1306"/>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307"/>
      <c r="L82" s="1307"/>
      <c r="M82" s="1307"/>
      <c r="N82" s="1307"/>
      <c r="AQ82" s="1307"/>
      <c r="AR82" s="1307"/>
      <c r="AS82" s="1307"/>
      <c r="AT82" s="1307"/>
      <c r="BC82" s="1307"/>
      <c r="BD82" s="1307"/>
      <c r="BE82" s="1307"/>
      <c r="BF82" s="1307"/>
      <c r="BO82" s="1307"/>
      <c r="BP82" s="1307"/>
      <c r="BQ82" s="1307"/>
      <c r="BR82" s="1307"/>
      <c r="CA82" s="1307"/>
      <c r="CB82" s="1307"/>
      <c r="CC82" s="1307"/>
      <c r="CD82" s="1307"/>
      <c r="CM82" s="1307"/>
      <c r="CN82" s="1307"/>
      <c r="CO82" s="1307"/>
      <c r="CP82" s="1307"/>
      <c r="CY82" s="1307"/>
      <c r="CZ82" s="1307"/>
      <c r="DA82" s="1307"/>
      <c r="DB82" s="1307"/>
      <c r="DC82" s="1307"/>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u2gAlQyn2sAXELQFYb+oSmCtGWgX9fRr30WUr9ajfXLa7QoBE5mlvlO83ScotB9CKI3J3+tGTZjdkcLmg2n8Fg==" saltValue="2NFF3Sn3O3+txXV+fd8HK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M48" sqref="AM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531</v>
      </c>
    </row>
  </sheetData>
  <sheetProtection algorithmName="SHA-512" hashValue="4FB69C4JVF9ZGyrKWjaJzRyIXLIWZRnZ9ph3fqJIK1efoz6SctdPj3J4kY90h1HmXEhB8pAtpKTNwxhzBYpKmQ==" saltValue="aF1ohuSPU1hl0NeRW9fw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M48" sqref="AM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531</v>
      </c>
    </row>
  </sheetData>
  <sheetProtection algorithmName="SHA-512" hashValue="iKr5HIKPWuQYW7gLXt7gDZ/XSxvDpbjvxze+p2iKcvbcBC7E5aq6jcXVP2EDF2rujRPJWJNtLIKRA6uszuDwQg==" saltValue="Wdz+uMDLAiTwK8hvaLXw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581</v>
      </c>
      <c r="G2" s="148"/>
      <c r="H2" s="149"/>
    </row>
    <row r="3" spans="1:8" x14ac:dyDescent="0.15">
      <c r="A3" s="145" t="s">
        <v>574</v>
      </c>
      <c r="B3" s="150"/>
      <c r="C3" s="151"/>
      <c r="D3" s="152">
        <v>48740</v>
      </c>
      <c r="E3" s="153"/>
      <c r="F3" s="154">
        <v>48088</v>
      </c>
      <c r="G3" s="155"/>
      <c r="H3" s="156"/>
    </row>
    <row r="4" spans="1:8" x14ac:dyDescent="0.15">
      <c r="A4" s="157"/>
      <c r="B4" s="158"/>
      <c r="C4" s="159"/>
      <c r="D4" s="160">
        <v>20639</v>
      </c>
      <c r="E4" s="161"/>
      <c r="F4" s="162">
        <v>25183</v>
      </c>
      <c r="G4" s="163"/>
      <c r="H4" s="164"/>
    </row>
    <row r="5" spans="1:8" x14ac:dyDescent="0.15">
      <c r="A5" s="145" t="s">
        <v>576</v>
      </c>
      <c r="B5" s="150"/>
      <c r="C5" s="151"/>
      <c r="D5" s="152">
        <v>54567</v>
      </c>
      <c r="E5" s="153"/>
      <c r="F5" s="154">
        <v>46457</v>
      </c>
      <c r="G5" s="155"/>
      <c r="H5" s="156"/>
    </row>
    <row r="6" spans="1:8" x14ac:dyDescent="0.15">
      <c r="A6" s="157"/>
      <c r="B6" s="158"/>
      <c r="C6" s="159"/>
      <c r="D6" s="160">
        <v>23865</v>
      </c>
      <c r="E6" s="161"/>
      <c r="F6" s="162">
        <v>24020</v>
      </c>
      <c r="G6" s="163"/>
      <c r="H6" s="164"/>
    </row>
    <row r="7" spans="1:8" x14ac:dyDescent="0.15">
      <c r="A7" s="145" t="s">
        <v>577</v>
      </c>
      <c r="B7" s="150"/>
      <c r="C7" s="151"/>
      <c r="D7" s="152">
        <v>60641</v>
      </c>
      <c r="E7" s="153"/>
      <c r="F7" s="154">
        <v>51849</v>
      </c>
      <c r="G7" s="155"/>
      <c r="H7" s="156"/>
    </row>
    <row r="8" spans="1:8" x14ac:dyDescent="0.15">
      <c r="A8" s="157"/>
      <c r="B8" s="158"/>
      <c r="C8" s="159"/>
      <c r="D8" s="160">
        <v>34776</v>
      </c>
      <c r="E8" s="161"/>
      <c r="F8" s="162">
        <v>26326</v>
      </c>
      <c r="G8" s="163"/>
      <c r="H8" s="164"/>
    </row>
    <row r="9" spans="1:8" x14ac:dyDescent="0.15">
      <c r="A9" s="145" t="s">
        <v>578</v>
      </c>
      <c r="B9" s="150"/>
      <c r="C9" s="151"/>
      <c r="D9" s="152">
        <v>60486</v>
      </c>
      <c r="E9" s="153"/>
      <c r="F9" s="154">
        <v>52191</v>
      </c>
      <c r="G9" s="155"/>
      <c r="H9" s="156"/>
    </row>
    <row r="10" spans="1:8" x14ac:dyDescent="0.15">
      <c r="A10" s="157"/>
      <c r="B10" s="158"/>
      <c r="C10" s="159"/>
      <c r="D10" s="160">
        <v>31234</v>
      </c>
      <c r="E10" s="161"/>
      <c r="F10" s="162">
        <v>26807</v>
      </c>
      <c r="G10" s="163"/>
      <c r="H10" s="164"/>
    </row>
    <row r="11" spans="1:8" x14ac:dyDescent="0.15">
      <c r="A11" s="145" t="s">
        <v>579</v>
      </c>
      <c r="B11" s="150"/>
      <c r="C11" s="151"/>
      <c r="D11" s="152">
        <v>80960</v>
      </c>
      <c r="E11" s="153"/>
      <c r="F11" s="154">
        <v>48105</v>
      </c>
      <c r="G11" s="155"/>
      <c r="H11" s="156"/>
    </row>
    <row r="12" spans="1:8" x14ac:dyDescent="0.15">
      <c r="A12" s="157"/>
      <c r="B12" s="158"/>
      <c r="C12" s="165"/>
      <c r="D12" s="160">
        <v>46026</v>
      </c>
      <c r="E12" s="161"/>
      <c r="F12" s="162">
        <v>24072</v>
      </c>
      <c r="G12" s="163"/>
      <c r="H12" s="164"/>
    </row>
    <row r="13" spans="1:8" x14ac:dyDescent="0.15">
      <c r="A13" s="145"/>
      <c r="B13" s="150"/>
      <c r="C13" s="166"/>
      <c r="D13" s="167">
        <v>61079</v>
      </c>
      <c r="E13" s="168"/>
      <c r="F13" s="169">
        <v>49338</v>
      </c>
      <c r="G13" s="170"/>
      <c r="H13" s="156"/>
    </row>
    <row r="14" spans="1:8" x14ac:dyDescent="0.15">
      <c r="A14" s="157"/>
      <c r="B14" s="158"/>
      <c r="C14" s="159"/>
      <c r="D14" s="160">
        <v>31308</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v>
      </c>
      <c r="C19" s="171">
        <f>ROUND(VALUE(SUBSTITUTE(実質収支比率等に係る経年分析!G$48,"▲","-")),2)</f>
        <v>2.14</v>
      </c>
      <c r="D19" s="171">
        <f>ROUND(VALUE(SUBSTITUTE(実質収支比率等に係る経年分析!H$48,"▲","-")),2)</f>
        <v>2.73</v>
      </c>
      <c r="E19" s="171">
        <f>ROUND(VALUE(SUBSTITUTE(実質収支比率等に係る経年分析!I$48,"▲","-")),2)</f>
        <v>2.5499999999999998</v>
      </c>
      <c r="F19" s="171">
        <f>ROUND(VALUE(SUBSTITUTE(実質収支比率等に係る経年分析!J$48,"▲","-")),2)</f>
        <v>3.23</v>
      </c>
    </row>
    <row r="20" spans="1:11" x14ac:dyDescent="0.15">
      <c r="A20" s="171" t="s">
        <v>55</v>
      </c>
      <c r="B20" s="171">
        <f>ROUND(VALUE(SUBSTITUTE(実質収支比率等に係る経年分析!F$47,"▲","-")),2)</f>
        <v>6.72</v>
      </c>
      <c r="C20" s="171">
        <f>ROUND(VALUE(SUBSTITUTE(実質収支比率等に係る経年分析!G$47,"▲","-")),2)</f>
        <v>8.14</v>
      </c>
      <c r="D20" s="171">
        <f>ROUND(VALUE(SUBSTITUTE(実質収支比率等に係る経年分析!H$47,"▲","-")),2)</f>
        <v>7.24</v>
      </c>
      <c r="E20" s="171">
        <f>ROUND(VALUE(SUBSTITUTE(実質収支比率等に係る経年分析!I$47,"▲","-")),2)</f>
        <v>8.59</v>
      </c>
      <c r="F20" s="171">
        <f>ROUND(VALUE(SUBSTITUTE(実質収支比率等に係る経年分析!J$47,"▲","-")),2)</f>
        <v>9.18</v>
      </c>
    </row>
    <row r="21" spans="1:11" x14ac:dyDescent="0.15">
      <c r="A21" s="171" t="s">
        <v>56</v>
      </c>
      <c r="B21" s="171">
        <f>IF(ISNUMBER(VALUE(SUBSTITUTE(実質収支比率等に係る経年分析!F$49,"▲","-"))),ROUND(VALUE(SUBSTITUTE(実質収支比率等に係る経年分析!F$49,"▲","-")),2),NA())</f>
        <v>-0.15</v>
      </c>
      <c r="C21" s="171">
        <f>IF(ISNUMBER(VALUE(SUBSTITUTE(実質収支比率等に係る経年分析!G$49,"▲","-"))),ROUND(VALUE(SUBSTITUTE(実質収支比率等に係る経年分析!G$49,"▲","-")),2),NA())</f>
        <v>1.54</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1.21</v>
      </c>
      <c r="F21" s="171">
        <f>IF(ISNUMBER(VALUE(SUBSTITUTE(実質収支比率等に係る経年分析!J$49,"▲","-"))),ROUND(VALUE(SUBSTITUTE(実質収支比率等に係る経年分析!J$49,"▲","-")),2),NA())</f>
        <v>1.72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1.1499999999999999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富山市競輪事業特別会計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富山市介護保険事業特別会計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1.45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1.04</v>
      </c>
    </row>
    <row r="31" spans="1:11" x14ac:dyDescent="0.15">
      <c r="A31" s="172" t="str">
        <f>IF(連結実質赤字比率に係る赤字・黒字の構成分析!C$39="",NA(),連結実質赤字比率に係る赤字・黒字の構成分析!C$39)</f>
        <v>富山市企業団地造成事業特別会計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1.25</v>
      </c>
    </row>
    <row r="32" spans="1:11" x14ac:dyDescent="0.15">
      <c r="A32" s="172" t="str">
        <f>IF(連結実質赤字比率に係る赤字・黒字の構成分析!C$38="",NA(),連結実質赤字比率に係る赤字・黒字の構成分析!C$38)</f>
        <v>富山市病院事業会計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v>
      </c>
    </row>
    <row r="33" spans="1:16" x14ac:dyDescent="0.15">
      <c r="A33" s="172" t="str">
        <f>IF(連結実質赤字比率に係る赤字・黒字の構成分析!C$37="",NA(),連結実質赤字比率に係る赤字・黒字の構成分析!C$37)</f>
        <v>富山市水道事業会計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15">
      <c r="A34" s="172" t="str">
        <f>IF(連結実質赤字比率に係る赤字・黒字の構成分析!C$36="",NA(),連結実質赤字比率に係る赤字・黒字の構成分析!C$36)</f>
        <v>富山市工業用水道事業会計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2.0499999999999998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2.2400000000000002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2.2400000000000002</v>
      </c>
    </row>
    <row r="35" spans="1:16" x14ac:dyDescent="0.15">
      <c r="A35" s="172" t="str">
        <f>IF(連結実質赤字比率に係る赤字・黒字の構成分析!C$35="",NA(),連結実質赤字比率に係る赤字・黒字の構成分析!C$35)</f>
        <v>富山市公共下水道事業会計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2.5299999999999998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2.0699999999999998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23837</v>
      </c>
      <c r="E42" s="173"/>
      <c r="F42" s="173"/>
      <c r="G42" s="173">
        <f>'実質公債費比率（分子）の構造'!L$52</f>
        <v>23492</v>
      </c>
      <c r="H42" s="173"/>
      <c r="I42" s="173"/>
      <c r="J42" s="173">
        <f>'実質公債費比率（分子）の構造'!M$52</f>
        <v>23549</v>
      </c>
      <c r="K42" s="173"/>
      <c r="L42" s="173"/>
      <c r="M42" s="173">
        <f>'実質公債費比率（分子）の構造'!N$52</f>
        <v>23178</v>
      </c>
      <c r="N42" s="173"/>
      <c r="O42" s="173"/>
      <c r="P42" s="173">
        <f>'実質公債費比率（分子）の構造'!O$52</f>
        <v>22246</v>
      </c>
    </row>
    <row r="43" spans="1:16" x14ac:dyDescent="0.15">
      <c r="A43" s="173" t="s">
        <v>64</v>
      </c>
      <c r="B43" s="173">
        <f>'実質公債費比率（分子）の構造'!K$51</f>
        <v>4</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3</v>
      </c>
      <c r="O43" s="173"/>
      <c r="P43" s="173"/>
    </row>
    <row r="44" spans="1:16" x14ac:dyDescent="0.15">
      <c r="A44" s="173" t="s">
        <v>65</v>
      </c>
      <c r="B44" s="173">
        <f>'実質公債費比率（分子）の構造'!K$50</f>
        <v>253</v>
      </c>
      <c r="C44" s="173"/>
      <c r="D44" s="173"/>
      <c r="E44" s="173">
        <f>'実質公債費比率（分子）の構造'!L$50</f>
        <v>350</v>
      </c>
      <c r="F44" s="173"/>
      <c r="G44" s="173"/>
      <c r="H44" s="173">
        <f>'実質公債費比率（分子）の構造'!M$50</f>
        <v>348</v>
      </c>
      <c r="I44" s="173"/>
      <c r="J44" s="173"/>
      <c r="K44" s="173">
        <f>'実質公債費比率（分子）の構造'!N$50</f>
        <v>349</v>
      </c>
      <c r="L44" s="173"/>
      <c r="M44" s="173"/>
      <c r="N44" s="173">
        <f>'実質公債費比率（分子）の構造'!O$50</f>
        <v>507</v>
      </c>
      <c r="O44" s="173"/>
      <c r="P44" s="173"/>
    </row>
    <row r="45" spans="1:16" x14ac:dyDescent="0.15">
      <c r="A45" s="173" t="s">
        <v>66</v>
      </c>
      <c r="B45" s="173">
        <f>'実質公債費比率（分子）の構造'!K$49</f>
        <v>701</v>
      </c>
      <c r="C45" s="173"/>
      <c r="D45" s="173"/>
      <c r="E45" s="173">
        <f>'実質公債費比率（分子）の構造'!L$49</f>
        <v>221</v>
      </c>
      <c r="F45" s="173"/>
      <c r="G45" s="173"/>
      <c r="H45" s="173">
        <f>'実質公債費比率（分子）の構造'!M$49</f>
        <v>135</v>
      </c>
      <c r="I45" s="173"/>
      <c r="J45" s="173"/>
      <c r="K45" s="173">
        <f>'実質公債費比率（分子）の構造'!N$49</f>
        <v>64</v>
      </c>
      <c r="L45" s="173"/>
      <c r="M45" s="173"/>
      <c r="N45" s="173">
        <f>'実質公債費比率（分子）の構造'!O$49</f>
        <v>62</v>
      </c>
      <c r="O45" s="173"/>
      <c r="P45" s="173"/>
    </row>
    <row r="46" spans="1:16" x14ac:dyDescent="0.15">
      <c r="A46" s="173" t="s">
        <v>67</v>
      </c>
      <c r="B46" s="173">
        <f>'実質公債費比率（分子）の構造'!K$48</f>
        <v>7879</v>
      </c>
      <c r="C46" s="173"/>
      <c r="D46" s="173"/>
      <c r="E46" s="173">
        <f>'実質公債費比率（分子）の構造'!L$48</f>
        <v>7680</v>
      </c>
      <c r="F46" s="173"/>
      <c r="G46" s="173"/>
      <c r="H46" s="173">
        <f>'実質公債費比率（分子）の構造'!M$48</f>
        <v>7441</v>
      </c>
      <c r="I46" s="173"/>
      <c r="J46" s="173"/>
      <c r="K46" s="173">
        <f>'実質公債費比率（分子）の構造'!N$48</f>
        <v>7235</v>
      </c>
      <c r="L46" s="173"/>
      <c r="M46" s="173"/>
      <c r="N46" s="173">
        <f>'実質公債費比率（分子）の構造'!O$48</f>
        <v>7078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22715</v>
      </c>
      <c r="C49" s="173"/>
      <c r="D49" s="173"/>
      <c r="E49" s="173">
        <f>'実質公債費比率（分子）の構造'!L$45</f>
        <v>22334</v>
      </c>
      <c r="F49" s="173"/>
      <c r="G49" s="173"/>
      <c r="H49" s="173">
        <f>'実質公債費比率（分子）の構造'!M$45</f>
        <v>22074</v>
      </c>
      <c r="I49" s="173"/>
      <c r="J49" s="173"/>
      <c r="K49" s="173">
        <f>'実質公債費比率（分子）の構造'!N$45</f>
        <v>21443</v>
      </c>
      <c r="L49" s="173"/>
      <c r="M49" s="173"/>
      <c r="N49" s="173">
        <f>'実質公債費比率（分子）の構造'!O$45</f>
        <v>21620</v>
      </c>
      <c r="O49" s="173"/>
      <c r="P49" s="173"/>
    </row>
    <row r="50" spans="1:16" x14ac:dyDescent="0.15">
      <c r="A50" s="173" t="s">
        <v>71</v>
      </c>
      <c r="B50" s="173" t="e">
        <f>NA()</f>
        <v>#N/A</v>
      </c>
      <c r="C50" s="173">
        <f>IF(ISNUMBER('実質公債費比率（分子）の構造'!K$53),'実質公債費比率（分子）の構造'!K$53,NA())</f>
        <v>7715</v>
      </c>
      <c r="D50" s="173" t="e">
        <f>NA()</f>
        <v>#N/A</v>
      </c>
      <c r="E50" s="173" t="e">
        <f>NA()</f>
        <v>#N/A</v>
      </c>
      <c r="F50" s="173">
        <f>IF(ISNUMBER('実質公債費比率（分子）の構造'!L$53),'実質公債費比率（分子）の構造'!L$53,NA())</f>
        <v>7094</v>
      </c>
      <c r="G50" s="173" t="e">
        <f>NA()</f>
        <v>#N/A</v>
      </c>
      <c r="H50" s="173" t="e">
        <f>NA()</f>
        <v>#N/A</v>
      </c>
      <c r="I50" s="173">
        <f>IF(ISNUMBER('実質公債費比率（分子）の構造'!M$53),'実質公債費比率（分子）の構造'!M$53,NA())</f>
        <v>6450</v>
      </c>
      <c r="J50" s="173" t="e">
        <f>NA()</f>
        <v>#N/A</v>
      </c>
      <c r="K50" s="173" t="e">
        <f>NA()</f>
        <v>#N/A</v>
      </c>
      <c r="L50" s="173">
        <f>IF(ISNUMBER('実質公債費比率（分子）の構造'!N$53),'実質公債費比率（分子）の構造'!N$53,NA())</f>
        <v>5914</v>
      </c>
      <c r="M50" s="173" t="e">
        <f>NA()</f>
        <v>#N/A</v>
      </c>
      <c r="N50" s="173" t="e">
        <f>NA()</f>
        <v>#N/A</v>
      </c>
      <c r="O50" s="173">
        <f>IF(ISNUMBER('実質公債費比率（分子）の構造'!O$53),'実質公債費比率（分子）の構造'!O$53,NA())</f>
        <v>7024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203243</v>
      </c>
      <c r="E56" s="172"/>
      <c r="F56" s="172"/>
      <c r="G56" s="172">
        <f>'将来負担比率（分子）の構造'!J$52</f>
        <v>198800</v>
      </c>
      <c r="H56" s="172"/>
      <c r="I56" s="172"/>
      <c r="J56" s="172">
        <f>'将来負担比率（分子）の構造'!K$52</f>
        <v>194250</v>
      </c>
      <c r="K56" s="172"/>
      <c r="L56" s="172"/>
      <c r="M56" s="172">
        <f>'将来負担比率（分子）の構造'!L$52</f>
        <v>189519</v>
      </c>
      <c r="N56" s="172"/>
      <c r="O56" s="172"/>
      <c r="P56" s="172">
        <f>'将来負担比率（分子）の構造'!M$52</f>
        <v>188778</v>
      </c>
    </row>
    <row r="57" spans="1:16" x14ac:dyDescent="0.15">
      <c r="A57" s="172" t="s">
        <v>42</v>
      </c>
      <c r="B57" s="172"/>
      <c r="C57" s="172"/>
      <c r="D57" s="172">
        <f>'将来負担比率（分子）の構造'!I$51</f>
        <v>26587</v>
      </c>
      <c r="E57" s="172"/>
      <c r="F57" s="172"/>
      <c r="G57" s="172">
        <f>'将来負担比率（分子）の構造'!J$51</f>
        <v>26220</v>
      </c>
      <c r="H57" s="172"/>
      <c r="I57" s="172"/>
      <c r="J57" s="172">
        <f>'将来負担比率（分子）の構造'!K$51</f>
        <v>24090</v>
      </c>
      <c r="K57" s="172"/>
      <c r="L57" s="172"/>
      <c r="M57" s="172">
        <f>'将来負担比率（分子）の構造'!L$51</f>
        <v>24421</v>
      </c>
      <c r="N57" s="172"/>
      <c r="O57" s="172"/>
      <c r="P57" s="172">
        <f>'将来負担比率（分子）の構造'!M$51</f>
        <v>24300</v>
      </c>
    </row>
    <row r="58" spans="1:16" x14ac:dyDescent="0.15">
      <c r="A58" s="172" t="s">
        <v>41</v>
      </c>
      <c r="B58" s="172"/>
      <c r="C58" s="172"/>
      <c r="D58" s="172">
        <f>'将来負担比率（分子）の構造'!I$50</f>
        <v>23537</v>
      </c>
      <c r="E58" s="172"/>
      <c r="F58" s="172"/>
      <c r="G58" s="172">
        <f>'将来負担比率（分子）の構造'!J$50</f>
        <v>28856</v>
      </c>
      <c r="H58" s="172"/>
      <c r="I58" s="172"/>
      <c r="J58" s="172">
        <f>'将来負担比率（分子）の構造'!K$50</f>
        <v>28432</v>
      </c>
      <c r="K58" s="172"/>
      <c r="L58" s="172"/>
      <c r="M58" s="172">
        <f>'将来負担比率（分子）の構造'!L$50</f>
        <v>30671</v>
      </c>
      <c r="N58" s="172"/>
      <c r="O58" s="172"/>
      <c r="P58" s="172">
        <f>'将来負担比率（分子）の構造'!M$50</f>
        <v>35414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496</v>
      </c>
      <c r="C61" s="172"/>
      <c r="D61" s="172"/>
      <c r="E61" s="172">
        <f>'将来負担比率（分子）の構造'!J$46</f>
        <v>507</v>
      </c>
      <c r="F61" s="172"/>
      <c r="G61" s="172"/>
      <c r="H61" s="172">
        <f>'将来負担比率（分子）の構造'!K$46</f>
        <v>575</v>
      </c>
      <c r="I61" s="172"/>
      <c r="J61" s="172"/>
      <c r="K61" s="172">
        <f>'将来負担比率（分子）の構造'!L$46</f>
        <v>785</v>
      </c>
      <c r="L61" s="172"/>
      <c r="M61" s="172"/>
      <c r="N61" s="172">
        <f>'将来負担比率（分子）の構造'!M$46</f>
        <v>825</v>
      </c>
      <c r="O61" s="172"/>
      <c r="P61" s="172"/>
    </row>
    <row r="62" spans="1:16" x14ac:dyDescent="0.15">
      <c r="A62" s="172" t="s">
        <v>35</v>
      </c>
      <c r="B62" s="172">
        <f>'将来負担比率（分子）の構造'!I$45</f>
        <v>19653</v>
      </c>
      <c r="C62" s="172"/>
      <c r="D62" s="172"/>
      <c r="E62" s="172">
        <f>'将来負担比率（分子）の構造'!J$45</f>
        <v>19002</v>
      </c>
      <c r="F62" s="172"/>
      <c r="G62" s="172"/>
      <c r="H62" s="172">
        <f>'将来負担比率（分子）の構造'!K$45</f>
        <v>18803</v>
      </c>
      <c r="I62" s="172"/>
      <c r="J62" s="172"/>
      <c r="K62" s="172">
        <f>'将来負担比率（分子）の構造'!L$45</f>
        <v>19305</v>
      </c>
      <c r="L62" s="172"/>
      <c r="M62" s="172"/>
      <c r="N62" s="172">
        <f>'将来負担比率（分子）の構造'!M$45</f>
        <v>19936</v>
      </c>
      <c r="O62" s="172"/>
      <c r="P62" s="172"/>
    </row>
    <row r="63" spans="1:16" x14ac:dyDescent="0.15">
      <c r="A63" s="172" t="s">
        <v>34</v>
      </c>
      <c r="B63" s="172">
        <f>'将来負担比率（分子）の構造'!I$44</f>
        <v>801</v>
      </c>
      <c r="C63" s="172"/>
      <c r="D63" s="172"/>
      <c r="E63" s="172">
        <f>'将来負担比率（分子）の構造'!J$44</f>
        <v>579</v>
      </c>
      <c r="F63" s="172"/>
      <c r="G63" s="172"/>
      <c r="H63" s="172">
        <f>'将来負担比率（分子）の構造'!K$44</f>
        <v>449</v>
      </c>
      <c r="I63" s="172"/>
      <c r="J63" s="172"/>
      <c r="K63" s="172">
        <f>'将来負担比率（分子）の構造'!L$44</f>
        <v>388</v>
      </c>
      <c r="L63" s="172"/>
      <c r="M63" s="172"/>
      <c r="N63" s="172">
        <f>'将来負担比率（分子）の構造'!M$44</f>
        <v>329</v>
      </c>
      <c r="O63" s="172"/>
      <c r="P63" s="172"/>
    </row>
    <row r="64" spans="1:16" x14ac:dyDescent="0.15">
      <c r="A64" s="172" t="s">
        <v>33</v>
      </c>
      <c r="B64" s="172">
        <f>'将来負担比率（分子）の構造'!I$43</f>
        <v>78638</v>
      </c>
      <c r="C64" s="172"/>
      <c r="D64" s="172"/>
      <c r="E64" s="172">
        <f>'将来負担比率（分子）の構造'!J$43</f>
        <v>73808</v>
      </c>
      <c r="F64" s="172"/>
      <c r="G64" s="172"/>
      <c r="H64" s="172">
        <f>'将来負担比率（分子）の構造'!K$43</f>
        <v>68303</v>
      </c>
      <c r="I64" s="172"/>
      <c r="J64" s="172"/>
      <c r="K64" s="172">
        <f>'将来負担比率（分子）の構造'!L$43</f>
        <v>66198</v>
      </c>
      <c r="L64" s="172"/>
      <c r="M64" s="172"/>
      <c r="N64" s="172">
        <f>'将来負担比率（分子）の構造'!M$43</f>
        <v>61472</v>
      </c>
      <c r="O64" s="172"/>
      <c r="P64" s="172"/>
    </row>
    <row r="65" spans="1:16" x14ac:dyDescent="0.15">
      <c r="A65" s="172" t="s">
        <v>32</v>
      </c>
      <c r="B65" s="172">
        <f>'将来負担比率（分子）の構造'!I$42</f>
        <v>10067</v>
      </c>
      <c r="C65" s="172"/>
      <c r="D65" s="172"/>
      <c r="E65" s="172">
        <f>'将来負担比率（分子）の構造'!J$42</f>
        <v>22451</v>
      </c>
      <c r="F65" s="172"/>
      <c r="G65" s="172"/>
      <c r="H65" s="172">
        <f>'将来負担比率（分子）の構造'!K$42</f>
        <v>27827</v>
      </c>
      <c r="I65" s="172"/>
      <c r="J65" s="172"/>
      <c r="K65" s="172">
        <f>'将来負担比率（分子）の構造'!L$42</f>
        <v>28981</v>
      </c>
      <c r="L65" s="172"/>
      <c r="M65" s="172"/>
      <c r="N65" s="172">
        <f>'将来負担比率（分子）の構造'!M$42</f>
        <v>19157</v>
      </c>
      <c r="O65" s="172"/>
      <c r="P65" s="172"/>
    </row>
    <row r="66" spans="1:16" x14ac:dyDescent="0.15">
      <c r="A66" s="172" t="s">
        <v>31</v>
      </c>
      <c r="B66" s="172">
        <f>'将来負担比率（分子）の構造'!I$41</f>
        <v>238095</v>
      </c>
      <c r="C66" s="172"/>
      <c r="D66" s="172"/>
      <c r="E66" s="172">
        <f>'将来負担比率（分子）の構造'!J$41</f>
        <v>236141</v>
      </c>
      <c r="F66" s="172"/>
      <c r="G66" s="172"/>
      <c r="H66" s="172">
        <f>'将来負担比率（分子）の構造'!K$41</f>
        <v>234718</v>
      </c>
      <c r="I66" s="172"/>
      <c r="J66" s="172"/>
      <c r="K66" s="172">
        <f>'将来負担比率（分子）の構造'!L$41</f>
        <v>233945</v>
      </c>
      <c r="L66" s="172"/>
      <c r="M66" s="172"/>
      <c r="N66" s="172">
        <f>'将来負担比率（分子）の構造'!M$41</f>
        <v>239297</v>
      </c>
      <c r="O66" s="172"/>
      <c r="P66" s="172"/>
    </row>
    <row r="67" spans="1:16" x14ac:dyDescent="0.15">
      <c r="A67" s="172" t="s">
        <v>75</v>
      </c>
      <c r="B67" s="172" t="e">
        <f>NA()</f>
        <v>#N/A</v>
      </c>
      <c r="C67" s="172">
        <f>IF(ISNUMBER('将来負担比率（分子）の構造'!I$53), IF('将来負担比率（分子）の構造'!I$53 &lt; 0, 0, '将来負担比率（分子）の構造'!I$53), NA())</f>
        <v>94383</v>
      </c>
      <c r="D67" s="172" t="e">
        <f>NA()</f>
        <v>#N/A</v>
      </c>
      <c r="E67" s="172" t="e">
        <f>NA()</f>
        <v>#N/A</v>
      </c>
      <c r="F67" s="172">
        <f>IF(ISNUMBER('将来負担比率（分子）の構造'!J$53), IF('将来負担比率（分子）の構造'!J$53 &lt; 0, 0, '将来負担比率（分子）の構造'!J$53), NA())</f>
        <v>98611</v>
      </c>
      <c r="G67" s="172" t="e">
        <f>NA()</f>
        <v>#N/A</v>
      </c>
      <c r="H67" s="172" t="e">
        <f>NA()</f>
        <v>#N/A</v>
      </c>
      <c r="I67" s="172">
        <f>IF(ISNUMBER('将来負担比率（分子）の構造'!K$53), IF('将来負担比率（分子）の構造'!K$53 &lt; 0, 0, '将来負担比率（分子）の構造'!K$53), NA())</f>
        <v>103902</v>
      </c>
      <c r="J67" s="172" t="e">
        <f>NA()</f>
        <v>#N/A</v>
      </c>
      <c r="K67" s="172" t="e">
        <f>NA()</f>
        <v>#N/A</v>
      </c>
      <c r="L67" s="172">
        <f>IF(ISNUMBER('将来負担比率（分子）の構造'!L$53), IF('将来負担比率（分子）の構造'!L$53 &lt; 0, 0, '将来負担比率（分子）の構造'!L$53), NA())</f>
        <v>104991</v>
      </c>
      <c r="M67" s="172" t="e">
        <f>NA()</f>
        <v>#N/A</v>
      </c>
      <c r="N67" s="172" t="e">
        <f>NA()</f>
        <v>#N/A</v>
      </c>
      <c r="O67" s="172">
        <f>IF(ISNUMBER('将来負担比率（分子）の構造'!M$53), IF('将来負担比率（分子）の構造'!M$53 &lt; 0, 0, '将来負担比率（分子）の構造'!M$53), NA())</f>
        <v>92524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7353</v>
      </c>
      <c r="C72" s="176">
        <f>基金残高に係る経年分析!G55</f>
        <v>8755</v>
      </c>
      <c r="D72" s="176">
        <f>基金残高に係る経年分析!H55</f>
        <v>9756</v>
      </c>
    </row>
    <row r="73" spans="1:16" x14ac:dyDescent="0.15">
      <c r="A73" s="175" t="s">
        <v>78</v>
      </c>
      <c r="B73" s="176">
        <f>基金残高に係る経年分析!F56</f>
        <v>4722</v>
      </c>
      <c r="C73" s="176">
        <f>基金残高に係る経年分析!G56</f>
        <v>5411</v>
      </c>
      <c r="D73" s="176">
        <f>基金残高に係る経年分析!H56</f>
        <v>6845</v>
      </c>
    </row>
    <row r="74" spans="1:16" x14ac:dyDescent="0.15">
      <c r="A74" s="175" t="s">
        <v>79</v>
      </c>
      <c r="B74" s="176">
        <f>基金残高に係る経年分析!F57</f>
        <v>7180</v>
      </c>
      <c r="C74" s="176">
        <f>基金残高に係る経年分析!G57</f>
        <v>8452</v>
      </c>
      <c r="D74" s="176">
        <f>基金残高に係る経年分析!H57</f>
        <v>9348</v>
      </c>
    </row>
  </sheetData>
  <sheetProtection algorithmName="SHA-512" hashValue="7bNyzapf2Jri0oDRp99v6CR0dbDI3QAVB9qWzPU7GoFvmUzy9Z8pknYp3j2g5dfdPSDpdPfEwAbx5Sx5ng4B9Q==" saltValue="1MXdmBeFOHlmHa8gQxH/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228</v>
      </c>
      <c r="C5" s="617"/>
      <c r="D5" s="617"/>
      <c r="E5" s="617"/>
      <c r="F5" s="617"/>
      <c r="G5" s="617"/>
      <c r="H5" s="617"/>
      <c r="I5" s="617"/>
      <c r="J5" s="617"/>
      <c r="K5" s="617"/>
      <c r="L5" s="617"/>
      <c r="M5" s="617"/>
      <c r="N5" s="617"/>
      <c r="O5" s="617"/>
      <c r="P5" s="617"/>
      <c r="Q5" s="618"/>
      <c r="R5" s="619">
        <v>74024974</v>
      </c>
      <c r="S5" s="620"/>
      <c r="T5" s="620"/>
      <c r="U5" s="620"/>
      <c r="V5" s="620"/>
      <c r="W5" s="620"/>
      <c r="X5" s="620"/>
      <c r="Y5" s="621"/>
      <c r="Z5" s="622">
        <v>37.200000000000003</v>
      </c>
      <c r="AA5" s="622"/>
      <c r="AB5" s="622"/>
      <c r="AC5" s="622"/>
      <c r="AD5" s="623">
        <v>70056752</v>
      </c>
      <c r="AE5" s="623"/>
      <c r="AF5" s="623"/>
      <c r="AG5" s="623"/>
      <c r="AH5" s="623"/>
      <c r="AI5" s="623"/>
      <c r="AJ5" s="623"/>
      <c r="AK5" s="623"/>
      <c r="AL5" s="624">
        <v>68.2</v>
      </c>
      <c r="AM5" s="625"/>
      <c r="AN5" s="625"/>
      <c r="AO5" s="626"/>
      <c r="AP5" s="616" t="s">
        <v>229</v>
      </c>
      <c r="AQ5" s="617"/>
      <c r="AR5" s="617"/>
      <c r="AS5" s="617"/>
      <c r="AT5" s="617"/>
      <c r="AU5" s="617"/>
      <c r="AV5" s="617"/>
      <c r="AW5" s="617"/>
      <c r="AX5" s="617"/>
      <c r="AY5" s="617"/>
      <c r="AZ5" s="617"/>
      <c r="BA5" s="617"/>
      <c r="BB5" s="617"/>
      <c r="BC5" s="617"/>
      <c r="BD5" s="617"/>
      <c r="BE5" s="617"/>
      <c r="BF5" s="618"/>
      <c r="BG5" s="630">
        <v>66291314</v>
      </c>
      <c r="BH5" s="631"/>
      <c r="BI5" s="631"/>
      <c r="BJ5" s="631"/>
      <c r="BK5" s="631"/>
      <c r="BL5" s="631"/>
      <c r="BM5" s="631"/>
      <c r="BN5" s="632"/>
      <c r="BO5" s="633">
        <v>89.6</v>
      </c>
      <c r="BP5" s="633"/>
      <c r="BQ5" s="633"/>
      <c r="BR5" s="633"/>
      <c r="BS5" s="634">
        <v>1822868</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1401253</v>
      </c>
      <c r="S6" s="631"/>
      <c r="T6" s="631"/>
      <c r="U6" s="631"/>
      <c r="V6" s="631"/>
      <c r="W6" s="631"/>
      <c r="X6" s="631"/>
      <c r="Y6" s="632"/>
      <c r="Z6" s="633">
        <v>0.7</v>
      </c>
      <c r="AA6" s="633"/>
      <c r="AB6" s="633"/>
      <c r="AC6" s="633"/>
      <c r="AD6" s="634">
        <v>1401253</v>
      </c>
      <c r="AE6" s="634"/>
      <c r="AF6" s="634"/>
      <c r="AG6" s="634"/>
      <c r="AH6" s="634"/>
      <c r="AI6" s="634"/>
      <c r="AJ6" s="634"/>
      <c r="AK6" s="634"/>
      <c r="AL6" s="635">
        <v>1.4</v>
      </c>
      <c r="AM6" s="636"/>
      <c r="AN6" s="636"/>
      <c r="AO6" s="637"/>
      <c r="AP6" s="627" t="s">
        <v>234</v>
      </c>
      <c r="AQ6" s="628"/>
      <c r="AR6" s="628"/>
      <c r="AS6" s="628"/>
      <c r="AT6" s="628"/>
      <c r="AU6" s="628"/>
      <c r="AV6" s="628"/>
      <c r="AW6" s="628"/>
      <c r="AX6" s="628"/>
      <c r="AY6" s="628"/>
      <c r="AZ6" s="628"/>
      <c r="BA6" s="628"/>
      <c r="BB6" s="628"/>
      <c r="BC6" s="628"/>
      <c r="BD6" s="628"/>
      <c r="BE6" s="628"/>
      <c r="BF6" s="629"/>
      <c r="BG6" s="630">
        <v>66291314</v>
      </c>
      <c r="BH6" s="631"/>
      <c r="BI6" s="631"/>
      <c r="BJ6" s="631"/>
      <c r="BK6" s="631"/>
      <c r="BL6" s="631"/>
      <c r="BM6" s="631"/>
      <c r="BN6" s="632"/>
      <c r="BO6" s="633">
        <v>89.6</v>
      </c>
      <c r="BP6" s="633"/>
      <c r="BQ6" s="633"/>
      <c r="BR6" s="633"/>
      <c r="BS6" s="634">
        <v>1822868</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708405</v>
      </c>
      <c r="CS6" s="631"/>
      <c r="CT6" s="631"/>
      <c r="CU6" s="631"/>
      <c r="CV6" s="631"/>
      <c r="CW6" s="631"/>
      <c r="CX6" s="631"/>
      <c r="CY6" s="632"/>
      <c r="CZ6" s="624">
        <v>0.4</v>
      </c>
      <c r="DA6" s="625"/>
      <c r="DB6" s="625"/>
      <c r="DC6" s="644"/>
      <c r="DD6" s="639" t="s">
        <v>129</v>
      </c>
      <c r="DE6" s="631"/>
      <c r="DF6" s="631"/>
      <c r="DG6" s="631"/>
      <c r="DH6" s="631"/>
      <c r="DI6" s="631"/>
      <c r="DJ6" s="631"/>
      <c r="DK6" s="631"/>
      <c r="DL6" s="631"/>
      <c r="DM6" s="631"/>
      <c r="DN6" s="631"/>
      <c r="DO6" s="631"/>
      <c r="DP6" s="632"/>
      <c r="DQ6" s="639">
        <v>708405</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52898</v>
      </c>
      <c r="S7" s="631"/>
      <c r="T7" s="631"/>
      <c r="U7" s="631"/>
      <c r="V7" s="631"/>
      <c r="W7" s="631"/>
      <c r="X7" s="631"/>
      <c r="Y7" s="632"/>
      <c r="Z7" s="633">
        <v>0</v>
      </c>
      <c r="AA7" s="633"/>
      <c r="AB7" s="633"/>
      <c r="AC7" s="633"/>
      <c r="AD7" s="634">
        <v>52898</v>
      </c>
      <c r="AE7" s="634"/>
      <c r="AF7" s="634"/>
      <c r="AG7" s="634"/>
      <c r="AH7" s="634"/>
      <c r="AI7" s="634"/>
      <c r="AJ7" s="634"/>
      <c r="AK7" s="634"/>
      <c r="AL7" s="635">
        <v>0.1</v>
      </c>
      <c r="AM7" s="636"/>
      <c r="AN7" s="636"/>
      <c r="AO7" s="637"/>
      <c r="AP7" s="627" t="s">
        <v>237</v>
      </c>
      <c r="AQ7" s="628"/>
      <c r="AR7" s="628"/>
      <c r="AS7" s="628"/>
      <c r="AT7" s="628"/>
      <c r="AU7" s="628"/>
      <c r="AV7" s="628"/>
      <c r="AW7" s="628"/>
      <c r="AX7" s="628"/>
      <c r="AY7" s="628"/>
      <c r="AZ7" s="628"/>
      <c r="BA7" s="628"/>
      <c r="BB7" s="628"/>
      <c r="BC7" s="628"/>
      <c r="BD7" s="628"/>
      <c r="BE7" s="628"/>
      <c r="BF7" s="629"/>
      <c r="BG7" s="630">
        <v>31898652</v>
      </c>
      <c r="BH7" s="631"/>
      <c r="BI7" s="631"/>
      <c r="BJ7" s="631"/>
      <c r="BK7" s="631"/>
      <c r="BL7" s="631"/>
      <c r="BM7" s="631"/>
      <c r="BN7" s="632"/>
      <c r="BO7" s="633">
        <v>43.1</v>
      </c>
      <c r="BP7" s="633"/>
      <c r="BQ7" s="633"/>
      <c r="BR7" s="633"/>
      <c r="BS7" s="634">
        <v>1822868</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19328016</v>
      </c>
      <c r="CS7" s="631"/>
      <c r="CT7" s="631"/>
      <c r="CU7" s="631"/>
      <c r="CV7" s="631"/>
      <c r="CW7" s="631"/>
      <c r="CX7" s="631"/>
      <c r="CY7" s="632"/>
      <c r="CZ7" s="633">
        <v>10</v>
      </c>
      <c r="DA7" s="633"/>
      <c r="DB7" s="633"/>
      <c r="DC7" s="633"/>
      <c r="DD7" s="639">
        <v>3589720</v>
      </c>
      <c r="DE7" s="631"/>
      <c r="DF7" s="631"/>
      <c r="DG7" s="631"/>
      <c r="DH7" s="631"/>
      <c r="DI7" s="631"/>
      <c r="DJ7" s="631"/>
      <c r="DK7" s="631"/>
      <c r="DL7" s="631"/>
      <c r="DM7" s="631"/>
      <c r="DN7" s="631"/>
      <c r="DO7" s="631"/>
      <c r="DP7" s="632"/>
      <c r="DQ7" s="639">
        <v>14406315</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422510</v>
      </c>
      <c r="S8" s="631"/>
      <c r="T8" s="631"/>
      <c r="U8" s="631"/>
      <c r="V8" s="631"/>
      <c r="W8" s="631"/>
      <c r="X8" s="631"/>
      <c r="Y8" s="632"/>
      <c r="Z8" s="633">
        <v>0.2</v>
      </c>
      <c r="AA8" s="633"/>
      <c r="AB8" s="633"/>
      <c r="AC8" s="633"/>
      <c r="AD8" s="634">
        <v>422510</v>
      </c>
      <c r="AE8" s="634"/>
      <c r="AF8" s="634"/>
      <c r="AG8" s="634"/>
      <c r="AH8" s="634"/>
      <c r="AI8" s="634"/>
      <c r="AJ8" s="634"/>
      <c r="AK8" s="634"/>
      <c r="AL8" s="635">
        <v>0.4</v>
      </c>
      <c r="AM8" s="636"/>
      <c r="AN8" s="636"/>
      <c r="AO8" s="637"/>
      <c r="AP8" s="627" t="s">
        <v>240</v>
      </c>
      <c r="AQ8" s="628"/>
      <c r="AR8" s="628"/>
      <c r="AS8" s="628"/>
      <c r="AT8" s="628"/>
      <c r="AU8" s="628"/>
      <c r="AV8" s="628"/>
      <c r="AW8" s="628"/>
      <c r="AX8" s="628"/>
      <c r="AY8" s="628"/>
      <c r="AZ8" s="628"/>
      <c r="BA8" s="628"/>
      <c r="BB8" s="628"/>
      <c r="BC8" s="628"/>
      <c r="BD8" s="628"/>
      <c r="BE8" s="628"/>
      <c r="BF8" s="629"/>
      <c r="BG8" s="630">
        <v>783636</v>
      </c>
      <c r="BH8" s="631"/>
      <c r="BI8" s="631"/>
      <c r="BJ8" s="631"/>
      <c r="BK8" s="631"/>
      <c r="BL8" s="631"/>
      <c r="BM8" s="631"/>
      <c r="BN8" s="632"/>
      <c r="BO8" s="633">
        <v>1.1000000000000001</v>
      </c>
      <c r="BP8" s="633"/>
      <c r="BQ8" s="633"/>
      <c r="BR8" s="633"/>
      <c r="BS8" s="634" t="s">
        <v>129</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68672793</v>
      </c>
      <c r="CS8" s="631"/>
      <c r="CT8" s="631"/>
      <c r="CU8" s="631"/>
      <c r="CV8" s="631"/>
      <c r="CW8" s="631"/>
      <c r="CX8" s="631"/>
      <c r="CY8" s="632"/>
      <c r="CZ8" s="633">
        <v>35.5</v>
      </c>
      <c r="DA8" s="633"/>
      <c r="DB8" s="633"/>
      <c r="DC8" s="633"/>
      <c r="DD8" s="639">
        <v>823846</v>
      </c>
      <c r="DE8" s="631"/>
      <c r="DF8" s="631"/>
      <c r="DG8" s="631"/>
      <c r="DH8" s="631"/>
      <c r="DI8" s="631"/>
      <c r="DJ8" s="631"/>
      <c r="DK8" s="631"/>
      <c r="DL8" s="631"/>
      <c r="DM8" s="631"/>
      <c r="DN8" s="631"/>
      <c r="DO8" s="631"/>
      <c r="DP8" s="632"/>
      <c r="DQ8" s="639">
        <v>32502173</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465647</v>
      </c>
      <c r="S9" s="631"/>
      <c r="T9" s="631"/>
      <c r="U9" s="631"/>
      <c r="V9" s="631"/>
      <c r="W9" s="631"/>
      <c r="X9" s="631"/>
      <c r="Y9" s="632"/>
      <c r="Z9" s="633">
        <v>0.2</v>
      </c>
      <c r="AA9" s="633"/>
      <c r="AB9" s="633"/>
      <c r="AC9" s="633"/>
      <c r="AD9" s="634">
        <v>465647</v>
      </c>
      <c r="AE9" s="634"/>
      <c r="AF9" s="634"/>
      <c r="AG9" s="634"/>
      <c r="AH9" s="634"/>
      <c r="AI9" s="634"/>
      <c r="AJ9" s="634"/>
      <c r="AK9" s="634"/>
      <c r="AL9" s="635">
        <v>0.5</v>
      </c>
      <c r="AM9" s="636"/>
      <c r="AN9" s="636"/>
      <c r="AO9" s="637"/>
      <c r="AP9" s="627" t="s">
        <v>243</v>
      </c>
      <c r="AQ9" s="628"/>
      <c r="AR9" s="628"/>
      <c r="AS9" s="628"/>
      <c r="AT9" s="628"/>
      <c r="AU9" s="628"/>
      <c r="AV9" s="628"/>
      <c r="AW9" s="628"/>
      <c r="AX9" s="628"/>
      <c r="AY9" s="628"/>
      <c r="AZ9" s="628"/>
      <c r="BA9" s="628"/>
      <c r="BB9" s="628"/>
      <c r="BC9" s="628"/>
      <c r="BD9" s="628"/>
      <c r="BE9" s="628"/>
      <c r="BF9" s="629"/>
      <c r="BG9" s="630">
        <v>23845278</v>
      </c>
      <c r="BH9" s="631"/>
      <c r="BI9" s="631"/>
      <c r="BJ9" s="631"/>
      <c r="BK9" s="631"/>
      <c r="BL9" s="631"/>
      <c r="BM9" s="631"/>
      <c r="BN9" s="632"/>
      <c r="BO9" s="633">
        <v>32.200000000000003</v>
      </c>
      <c r="BP9" s="633"/>
      <c r="BQ9" s="633"/>
      <c r="BR9" s="633"/>
      <c r="BS9" s="634" t="s">
        <v>129</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15657782</v>
      </c>
      <c r="CS9" s="631"/>
      <c r="CT9" s="631"/>
      <c r="CU9" s="631"/>
      <c r="CV9" s="631"/>
      <c r="CW9" s="631"/>
      <c r="CX9" s="631"/>
      <c r="CY9" s="632"/>
      <c r="CZ9" s="633">
        <v>8.1</v>
      </c>
      <c r="DA9" s="633"/>
      <c r="DB9" s="633"/>
      <c r="DC9" s="633"/>
      <c r="DD9" s="639">
        <v>3073607</v>
      </c>
      <c r="DE9" s="631"/>
      <c r="DF9" s="631"/>
      <c r="DG9" s="631"/>
      <c r="DH9" s="631"/>
      <c r="DI9" s="631"/>
      <c r="DJ9" s="631"/>
      <c r="DK9" s="631"/>
      <c r="DL9" s="631"/>
      <c r="DM9" s="631"/>
      <c r="DN9" s="631"/>
      <c r="DO9" s="631"/>
      <c r="DP9" s="632"/>
      <c r="DQ9" s="639">
        <v>8757039</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1722801</v>
      </c>
      <c r="BH10" s="631"/>
      <c r="BI10" s="631"/>
      <c r="BJ10" s="631"/>
      <c r="BK10" s="631"/>
      <c r="BL10" s="631"/>
      <c r="BM10" s="631"/>
      <c r="BN10" s="632"/>
      <c r="BO10" s="633">
        <v>2.2999999999999998</v>
      </c>
      <c r="BP10" s="633"/>
      <c r="BQ10" s="633"/>
      <c r="BR10" s="633"/>
      <c r="BS10" s="634">
        <v>283056</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670446</v>
      </c>
      <c r="CS10" s="631"/>
      <c r="CT10" s="631"/>
      <c r="CU10" s="631"/>
      <c r="CV10" s="631"/>
      <c r="CW10" s="631"/>
      <c r="CX10" s="631"/>
      <c r="CY10" s="632"/>
      <c r="CZ10" s="633">
        <v>0.3</v>
      </c>
      <c r="DA10" s="633"/>
      <c r="DB10" s="633"/>
      <c r="DC10" s="633"/>
      <c r="DD10" s="639">
        <v>35851</v>
      </c>
      <c r="DE10" s="631"/>
      <c r="DF10" s="631"/>
      <c r="DG10" s="631"/>
      <c r="DH10" s="631"/>
      <c r="DI10" s="631"/>
      <c r="DJ10" s="631"/>
      <c r="DK10" s="631"/>
      <c r="DL10" s="631"/>
      <c r="DM10" s="631"/>
      <c r="DN10" s="631"/>
      <c r="DO10" s="631"/>
      <c r="DP10" s="632"/>
      <c r="DQ10" s="639">
        <v>160662</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10664429</v>
      </c>
      <c r="S11" s="631"/>
      <c r="T11" s="631"/>
      <c r="U11" s="631"/>
      <c r="V11" s="631"/>
      <c r="W11" s="631"/>
      <c r="X11" s="631"/>
      <c r="Y11" s="632"/>
      <c r="Z11" s="635">
        <v>5.4</v>
      </c>
      <c r="AA11" s="636"/>
      <c r="AB11" s="636"/>
      <c r="AC11" s="648"/>
      <c r="AD11" s="639">
        <v>10664429</v>
      </c>
      <c r="AE11" s="631"/>
      <c r="AF11" s="631"/>
      <c r="AG11" s="631"/>
      <c r="AH11" s="631"/>
      <c r="AI11" s="631"/>
      <c r="AJ11" s="631"/>
      <c r="AK11" s="632"/>
      <c r="AL11" s="635">
        <v>10.4</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5546937</v>
      </c>
      <c r="BH11" s="631"/>
      <c r="BI11" s="631"/>
      <c r="BJ11" s="631"/>
      <c r="BK11" s="631"/>
      <c r="BL11" s="631"/>
      <c r="BM11" s="631"/>
      <c r="BN11" s="632"/>
      <c r="BO11" s="633">
        <v>7.5</v>
      </c>
      <c r="BP11" s="633"/>
      <c r="BQ11" s="633"/>
      <c r="BR11" s="633"/>
      <c r="BS11" s="634">
        <v>1539812</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4606156</v>
      </c>
      <c r="CS11" s="631"/>
      <c r="CT11" s="631"/>
      <c r="CU11" s="631"/>
      <c r="CV11" s="631"/>
      <c r="CW11" s="631"/>
      <c r="CX11" s="631"/>
      <c r="CY11" s="632"/>
      <c r="CZ11" s="633">
        <v>2.4</v>
      </c>
      <c r="DA11" s="633"/>
      <c r="DB11" s="633"/>
      <c r="DC11" s="633"/>
      <c r="DD11" s="639">
        <v>1003185</v>
      </c>
      <c r="DE11" s="631"/>
      <c r="DF11" s="631"/>
      <c r="DG11" s="631"/>
      <c r="DH11" s="631"/>
      <c r="DI11" s="631"/>
      <c r="DJ11" s="631"/>
      <c r="DK11" s="631"/>
      <c r="DL11" s="631"/>
      <c r="DM11" s="631"/>
      <c r="DN11" s="631"/>
      <c r="DO11" s="631"/>
      <c r="DP11" s="632"/>
      <c r="DQ11" s="639">
        <v>2869343</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59087</v>
      </c>
      <c r="S12" s="631"/>
      <c r="T12" s="631"/>
      <c r="U12" s="631"/>
      <c r="V12" s="631"/>
      <c r="W12" s="631"/>
      <c r="X12" s="631"/>
      <c r="Y12" s="632"/>
      <c r="Z12" s="633">
        <v>0</v>
      </c>
      <c r="AA12" s="633"/>
      <c r="AB12" s="633"/>
      <c r="AC12" s="633"/>
      <c r="AD12" s="634">
        <v>59087</v>
      </c>
      <c r="AE12" s="634"/>
      <c r="AF12" s="634"/>
      <c r="AG12" s="634"/>
      <c r="AH12" s="634"/>
      <c r="AI12" s="634"/>
      <c r="AJ12" s="634"/>
      <c r="AK12" s="634"/>
      <c r="AL12" s="635">
        <v>0.1</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30482395</v>
      </c>
      <c r="BH12" s="631"/>
      <c r="BI12" s="631"/>
      <c r="BJ12" s="631"/>
      <c r="BK12" s="631"/>
      <c r="BL12" s="631"/>
      <c r="BM12" s="631"/>
      <c r="BN12" s="632"/>
      <c r="BO12" s="633">
        <v>41.2</v>
      </c>
      <c r="BP12" s="633"/>
      <c r="BQ12" s="633"/>
      <c r="BR12" s="633"/>
      <c r="BS12" s="634" t="s">
        <v>129</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4445518</v>
      </c>
      <c r="CS12" s="631"/>
      <c r="CT12" s="631"/>
      <c r="CU12" s="631"/>
      <c r="CV12" s="631"/>
      <c r="CW12" s="631"/>
      <c r="CX12" s="631"/>
      <c r="CY12" s="632"/>
      <c r="CZ12" s="633">
        <v>2.2999999999999998</v>
      </c>
      <c r="DA12" s="633"/>
      <c r="DB12" s="633"/>
      <c r="DC12" s="633"/>
      <c r="DD12" s="639">
        <v>827674</v>
      </c>
      <c r="DE12" s="631"/>
      <c r="DF12" s="631"/>
      <c r="DG12" s="631"/>
      <c r="DH12" s="631"/>
      <c r="DI12" s="631"/>
      <c r="DJ12" s="631"/>
      <c r="DK12" s="631"/>
      <c r="DL12" s="631"/>
      <c r="DM12" s="631"/>
      <c r="DN12" s="631"/>
      <c r="DO12" s="631"/>
      <c r="DP12" s="632"/>
      <c r="DQ12" s="639">
        <v>2871360</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30282443</v>
      </c>
      <c r="BH13" s="631"/>
      <c r="BI13" s="631"/>
      <c r="BJ13" s="631"/>
      <c r="BK13" s="631"/>
      <c r="BL13" s="631"/>
      <c r="BM13" s="631"/>
      <c r="BN13" s="632"/>
      <c r="BO13" s="633">
        <v>40.9</v>
      </c>
      <c r="BP13" s="633"/>
      <c r="BQ13" s="633"/>
      <c r="BR13" s="633"/>
      <c r="BS13" s="634" t="s">
        <v>129</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24942439</v>
      </c>
      <c r="CS13" s="631"/>
      <c r="CT13" s="631"/>
      <c r="CU13" s="631"/>
      <c r="CV13" s="631"/>
      <c r="CW13" s="631"/>
      <c r="CX13" s="631"/>
      <c r="CY13" s="632"/>
      <c r="CZ13" s="633">
        <v>12.9</v>
      </c>
      <c r="DA13" s="633"/>
      <c r="DB13" s="633"/>
      <c r="DC13" s="633"/>
      <c r="DD13" s="639">
        <v>10181284</v>
      </c>
      <c r="DE13" s="631"/>
      <c r="DF13" s="631"/>
      <c r="DG13" s="631"/>
      <c r="DH13" s="631"/>
      <c r="DI13" s="631"/>
      <c r="DJ13" s="631"/>
      <c r="DK13" s="631"/>
      <c r="DL13" s="631"/>
      <c r="DM13" s="631"/>
      <c r="DN13" s="631"/>
      <c r="DO13" s="631"/>
      <c r="DP13" s="632"/>
      <c r="DQ13" s="639">
        <v>15558317</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1223143</v>
      </c>
      <c r="BH14" s="631"/>
      <c r="BI14" s="631"/>
      <c r="BJ14" s="631"/>
      <c r="BK14" s="631"/>
      <c r="BL14" s="631"/>
      <c r="BM14" s="631"/>
      <c r="BN14" s="632"/>
      <c r="BO14" s="633">
        <v>1.7</v>
      </c>
      <c r="BP14" s="633"/>
      <c r="BQ14" s="633"/>
      <c r="BR14" s="633"/>
      <c r="BS14" s="634" t="s">
        <v>129</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4489176</v>
      </c>
      <c r="CS14" s="631"/>
      <c r="CT14" s="631"/>
      <c r="CU14" s="631"/>
      <c r="CV14" s="631"/>
      <c r="CW14" s="631"/>
      <c r="CX14" s="631"/>
      <c r="CY14" s="632"/>
      <c r="CZ14" s="633">
        <v>2.2999999999999998</v>
      </c>
      <c r="DA14" s="633"/>
      <c r="DB14" s="633"/>
      <c r="DC14" s="633"/>
      <c r="DD14" s="639">
        <v>292963</v>
      </c>
      <c r="DE14" s="631"/>
      <c r="DF14" s="631"/>
      <c r="DG14" s="631"/>
      <c r="DH14" s="631"/>
      <c r="DI14" s="631"/>
      <c r="DJ14" s="631"/>
      <c r="DK14" s="631"/>
      <c r="DL14" s="631"/>
      <c r="DM14" s="631"/>
      <c r="DN14" s="631"/>
      <c r="DO14" s="631"/>
      <c r="DP14" s="632"/>
      <c r="DQ14" s="639">
        <v>4038983</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2687124</v>
      </c>
      <c r="BH15" s="631"/>
      <c r="BI15" s="631"/>
      <c r="BJ15" s="631"/>
      <c r="BK15" s="631"/>
      <c r="BL15" s="631"/>
      <c r="BM15" s="631"/>
      <c r="BN15" s="632"/>
      <c r="BO15" s="633">
        <v>3.6</v>
      </c>
      <c r="BP15" s="633"/>
      <c r="BQ15" s="633"/>
      <c r="BR15" s="633"/>
      <c r="BS15" s="634" t="s">
        <v>129</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28275176</v>
      </c>
      <c r="CS15" s="631"/>
      <c r="CT15" s="631"/>
      <c r="CU15" s="631"/>
      <c r="CV15" s="631"/>
      <c r="CW15" s="631"/>
      <c r="CX15" s="631"/>
      <c r="CY15" s="632"/>
      <c r="CZ15" s="633">
        <v>14.6</v>
      </c>
      <c r="DA15" s="633"/>
      <c r="DB15" s="633"/>
      <c r="DC15" s="633"/>
      <c r="DD15" s="639">
        <v>13464319</v>
      </c>
      <c r="DE15" s="631"/>
      <c r="DF15" s="631"/>
      <c r="DG15" s="631"/>
      <c r="DH15" s="631"/>
      <c r="DI15" s="631"/>
      <c r="DJ15" s="631"/>
      <c r="DK15" s="631"/>
      <c r="DL15" s="631"/>
      <c r="DM15" s="631"/>
      <c r="DN15" s="631"/>
      <c r="DO15" s="631"/>
      <c r="DP15" s="632"/>
      <c r="DQ15" s="639">
        <v>15186202</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117818</v>
      </c>
      <c r="S16" s="631"/>
      <c r="T16" s="631"/>
      <c r="U16" s="631"/>
      <c r="V16" s="631"/>
      <c r="W16" s="631"/>
      <c r="X16" s="631"/>
      <c r="Y16" s="632"/>
      <c r="Z16" s="633">
        <v>0.1</v>
      </c>
      <c r="AA16" s="633"/>
      <c r="AB16" s="633"/>
      <c r="AC16" s="633"/>
      <c r="AD16" s="634">
        <v>117818</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81762</v>
      </c>
      <c r="CS16" s="631"/>
      <c r="CT16" s="631"/>
      <c r="CU16" s="631"/>
      <c r="CV16" s="631"/>
      <c r="CW16" s="631"/>
      <c r="CX16" s="631"/>
      <c r="CY16" s="632"/>
      <c r="CZ16" s="633">
        <v>0</v>
      </c>
      <c r="DA16" s="633"/>
      <c r="DB16" s="633"/>
      <c r="DC16" s="633"/>
      <c r="DD16" s="639" t="s">
        <v>129</v>
      </c>
      <c r="DE16" s="631"/>
      <c r="DF16" s="631"/>
      <c r="DG16" s="631"/>
      <c r="DH16" s="631"/>
      <c r="DI16" s="631"/>
      <c r="DJ16" s="631"/>
      <c r="DK16" s="631"/>
      <c r="DL16" s="631"/>
      <c r="DM16" s="631"/>
      <c r="DN16" s="631"/>
      <c r="DO16" s="631"/>
      <c r="DP16" s="632"/>
      <c r="DQ16" s="639">
        <v>19697</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1356547</v>
      </c>
      <c r="S17" s="631"/>
      <c r="T17" s="631"/>
      <c r="U17" s="631"/>
      <c r="V17" s="631"/>
      <c r="W17" s="631"/>
      <c r="X17" s="631"/>
      <c r="Y17" s="632"/>
      <c r="Z17" s="633">
        <v>0.7</v>
      </c>
      <c r="AA17" s="633"/>
      <c r="AB17" s="633"/>
      <c r="AC17" s="633"/>
      <c r="AD17" s="634">
        <v>1356547</v>
      </c>
      <c r="AE17" s="634"/>
      <c r="AF17" s="634"/>
      <c r="AG17" s="634"/>
      <c r="AH17" s="634"/>
      <c r="AI17" s="634"/>
      <c r="AJ17" s="634"/>
      <c r="AK17" s="634"/>
      <c r="AL17" s="635">
        <v>1.3</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21624490</v>
      </c>
      <c r="CS17" s="631"/>
      <c r="CT17" s="631"/>
      <c r="CU17" s="631"/>
      <c r="CV17" s="631"/>
      <c r="CW17" s="631"/>
      <c r="CX17" s="631"/>
      <c r="CY17" s="632"/>
      <c r="CZ17" s="633">
        <v>11.2</v>
      </c>
      <c r="DA17" s="633"/>
      <c r="DB17" s="633"/>
      <c r="DC17" s="633"/>
      <c r="DD17" s="639" t="s">
        <v>129</v>
      </c>
      <c r="DE17" s="631"/>
      <c r="DF17" s="631"/>
      <c r="DG17" s="631"/>
      <c r="DH17" s="631"/>
      <c r="DI17" s="631"/>
      <c r="DJ17" s="631"/>
      <c r="DK17" s="631"/>
      <c r="DL17" s="631"/>
      <c r="DM17" s="631"/>
      <c r="DN17" s="631"/>
      <c r="DO17" s="631"/>
      <c r="DP17" s="632"/>
      <c r="DQ17" s="639">
        <v>20568489</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1489268</v>
      </c>
      <c r="S18" s="631"/>
      <c r="T18" s="631"/>
      <c r="U18" s="631"/>
      <c r="V18" s="631"/>
      <c r="W18" s="631"/>
      <c r="X18" s="631"/>
      <c r="Y18" s="632"/>
      <c r="Z18" s="633">
        <v>0.7</v>
      </c>
      <c r="AA18" s="633"/>
      <c r="AB18" s="633"/>
      <c r="AC18" s="633"/>
      <c r="AD18" s="634">
        <v>1386384</v>
      </c>
      <c r="AE18" s="634"/>
      <c r="AF18" s="634"/>
      <c r="AG18" s="634"/>
      <c r="AH18" s="634"/>
      <c r="AI18" s="634"/>
      <c r="AJ18" s="634"/>
      <c r="AK18" s="634"/>
      <c r="AL18" s="635">
        <v>1.3999999761581421</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361021</v>
      </c>
      <c r="S19" s="631"/>
      <c r="T19" s="631"/>
      <c r="U19" s="631"/>
      <c r="V19" s="631"/>
      <c r="W19" s="631"/>
      <c r="X19" s="631"/>
      <c r="Y19" s="632"/>
      <c r="Z19" s="633">
        <v>0.2</v>
      </c>
      <c r="AA19" s="633"/>
      <c r="AB19" s="633"/>
      <c r="AC19" s="633"/>
      <c r="AD19" s="634">
        <v>361021</v>
      </c>
      <c r="AE19" s="634"/>
      <c r="AF19" s="634"/>
      <c r="AG19" s="634"/>
      <c r="AH19" s="634"/>
      <c r="AI19" s="634"/>
      <c r="AJ19" s="634"/>
      <c r="AK19" s="634"/>
      <c r="AL19" s="635">
        <v>0.4</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7733660</v>
      </c>
      <c r="BH19" s="631"/>
      <c r="BI19" s="631"/>
      <c r="BJ19" s="631"/>
      <c r="BK19" s="631"/>
      <c r="BL19" s="631"/>
      <c r="BM19" s="631"/>
      <c r="BN19" s="632"/>
      <c r="BO19" s="633">
        <v>10.4</v>
      </c>
      <c r="BP19" s="633"/>
      <c r="BQ19" s="633"/>
      <c r="BR19" s="633"/>
      <c r="BS19" s="634" t="s">
        <v>129</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34583</v>
      </c>
      <c r="S20" s="631"/>
      <c r="T20" s="631"/>
      <c r="U20" s="631"/>
      <c r="V20" s="631"/>
      <c r="W20" s="631"/>
      <c r="X20" s="631"/>
      <c r="Y20" s="632"/>
      <c r="Z20" s="633">
        <v>0</v>
      </c>
      <c r="AA20" s="633"/>
      <c r="AB20" s="633"/>
      <c r="AC20" s="633"/>
      <c r="AD20" s="634">
        <v>34583</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7733660</v>
      </c>
      <c r="BH20" s="631"/>
      <c r="BI20" s="631"/>
      <c r="BJ20" s="631"/>
      <c r="BK20" s="631"/>
      <c r="BL20" s="631"/>
      <c r="BM20" s="631"/>
      <c r="BN20" s="632"/>
      <c r="BO20" s="633">
        <v>10.4</v>
      </c>
      <c r="BP20" s="633"/>
      <c r="BQ20" s="633"/>
      <c r="BR20" s="633"/>
      <c r="BS20" s="634" t="s">
        <v>129</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193502159</v>
      </c>
      <c r="CS20" s="631"/>
      <c r="CT20" s="631"/>
      <c r="CU20" s="631"/>
      <c r="CV20" s="631"/>
      <c r="CW20" s="631"/>
      <c r="CX20" s="631"/>
      <c r="CY20" s="632"/>
      <c r="CZ20" s="633">
        <v>100</v>
      </c>
      <c r="DA20" s="633"/>
      <c r="DB20" s="633"/>
      <c r="DC20" s="633"/>
      <c r="DD20" s="639">
        <v>33292449</v>
      </c>
      <c r="DE20" s="631"/>
      <c r="DF20" s="631"/>
      <c r="DG20" s="631"/>
      <c r="DH20" s="631"/>
      <c r="DI20" s="631"/>
      <c r="DJ20" s="631"/>
      <c r="DK20" s="631"/>
      <c r="DL20" s="631"/>
      <c r="DM20" s="631"/>
      <c r="DN20" s="631"/>
      <c r="DO20" s="631"/>
      <c r="DP20" s="632"/>
      <c r="DQ20" s="639">
        <v>117646985</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20287</v>
      </c>
      <c r="S21" s="631"/>
      <c r="T21" s="631"/>
      <c r="U21" s="631"/>
      <c r="V21" s="631"/>
      <c r="W21" s="631"/>
      <c r="X21" s="631"/>
      <c r="Y21" s="632"/>
      <c r="Z21" s="633">
        <v>0</v>
      </c>
      <c r="AA21" s="633"/>
      <c r="AB21" s="633"/>
      <c r="AC21" s="633"/>
      <c r="AD21" s="634">
        <v>20287</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58792</v>
      </c>
      <c r="BH21" s="631"/>
      <c r="BI21" s="631"/>
      <c r="BJ21" s="631"/>
      <c r="BK21" s="631"/>
      <c r="BL21" s="631"/>
      <c r="BM21" s="631"/>
      <c r="BN21" s="632"/>
      <c r="BO21" s="633">
        <v>0.1</v>
      </c>
      <c r="BP21" s="633"/>
      <c r="BQ21" s="633"/>
      <c r="BR21" s="633"/>
      <c r="BS21" s="634" t="s">
        <v>129</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280</v>
      </c>
      <c r="C22" s="669"/>
      <c r="D22" s="669"/>
      <c r="E22" s="669"/>
      <c r="F22" s="669"/>
      <c r="G22" s="669"/>
      <c r="H22" s="669"/>
      <c r="I22" s="669"/>
      <c r="J22" s="669"/>
      <c r="K22" s="669"/>
      <c r="L22" s="669"/>
      <c r="M22" s="669"/>
      <c r="N22" s="669"/>
      <c r="O22" s="669"/>
      <c r="P22" s="669"/>
      <c r="Q22" s="670"/>
      <c r="R22" s="630">
        <v>1073377</v>
      </c>
      <c r="S22" s="631"/>
      <c r="T22" s="631"/>
      <c r="U22" s="631"/>
      <c r="V22" s="631"/>
      <c r="W22" s="631"/>
      <c r="X22" s="631"/>
      <c r="Y22" s="632"/>
      <c r="Z22" s="633">
        <v>0.5</v>
      </c>
      <c r="AA22" s="633"/>
      <c r="AB22" s="633"/>
      <c r="AC22" s="633"/>
      <c r="AD22" s="634">
        <v>970493</v>
      </c>
      <c r="AE22" s="634"/>
      <c r="AF22" s="634"/>
      <c r="AG22" s="634"/>
      <c r="AH22" s="634"/>
      <c r="AI22" s="634"/>
      <c r="AJ22" s="634"/>
      <c r="AK22" s="634"/>
      <c r="AL22" s="635">
        <v>0.89999997615814209</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v>3706646</v>
      </c>
      <c r="BH22" s="631"/>
      <c r="BI22" s="631"/>
      <c r="BJ22" s="631"/>
      <c r="BK22" s="631"/>
      <c r="BL22" s="631"/>
      <c r="BM22" s="631"/>
      <c r="BN22" s="632"/>
      <c r="BO22" s="633">
        <v>5</v>
      </c>
      <c r="BP22" s="633"/>
      <c r="BQ22" s="633"/>
      <c r="BR22" s="633"/>
      <c r="BS22" s="634" t="s">
        <v>129</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18849584</v>
      </c>
      <c r="S23" s="631"/>
      <c r="T23" s="631"/>
      <c r="U23" s="631"/>
      <c r="V23" s="631"/>
      <c r="W23" s="631"/>
      <c r="X23" s="631"/>
      <c r="Y23" s="632"/>
      <c r="Z23" s="633">
        <v>9.5</v>
      </c>
      <c r="AA23" s="633"/>
      <c r="AB23" s="633"/>
      <c r="AC23" s="633"/>
      <c r="AD23" s="634">
        <v>16626859</v>
      </c>
      <c r="AE23" s="634"/>
      <c r="AF23" s="634"/>
      <c r="AG23" s="634"/>
      <c r="AH23" s="634"/>
      <c r="AI23" s="634"/>
      <c r="AJ23" s="634"/>
      <c r="AK23" s="634"/>
      <c r="AL23" s="635">
        <v>16.2</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v>3968222</v>
      </c>
      <c r="BH23" s="631"/>
      <c r="BI23" s="631"/>
      <c r="BJ23" s="631"/>
      <c r="BK23" s="631"/>
      <c r="BL23" s="631"/>
      <c r="BM23" s="631"/>
      <c r="BN23" s="632"/>
      <c r="BO23" s="633">
        <v>5.4</v>
      </c>
      <c r="BP23" s="633"/>
      <c r="BQ23" s="633"/>
      <c r="BR23" s="633"/>
      <c r="BS23" s="634" t="s">
        <v>129</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1" t="s">
        <v>288</v>
      </c>
      <c r="DM23" s="662"/>
      <c r="DN23" s="662"/>
      <c r="DO23" s="662"/>
      <c r="DP23" s="662"/>
      <c r="DQ23" s="662"/>
      <c r="DR23" s="662"/>
      <c r="DS23" s="662"/>
      <c r="DT23" s="662"/>
      <c r="DU23" s="662"/>
      <c r="DV23" s="663"/>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16626859</v>
      </c>
      <c r="S24" s="631"/>
      <c r="T24" s="631"/>
      <c r="U24" s="631"/>
      <c r="V24" s="631"/>
      <c r="W24" s="631"/>
      <c r="X24" s="631"/>
      <c r="Y24" s="632"/>
      <c r="Z24" s="633">
        <v>8.4</v>
      </c>
      <c r="AA24" s="633"/>
      <c r="AB24" s="633"/>
      <c r="AC24" s="633"/>
      <c r="AD24" s="634">
        <v>16626859</v>
      </c>
      <c r="AE24" s="634"/>
      <c r="AF24" s="634"/>
      <c r="AG24" s="634"/>
      <c r="AH24" s="634"/>
      <c r="AI24" s="634"/>
      <c r="AJ24" s="634"/>
      <c r="AK24" s="634"/>
      <c r="AL24" s="635">
        <v>16.2</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93440628</v>
      </c>
      <c r="CS24" s="620"/>
      <c r="CT24" s="620"/>
      <c r="CU24" s="620"/>
      <c r="CV24" s="620"/>
      <c r="CW24" s="620"/>
      <c r="CX24" s="620"/>
      <c r="CY24" s="621"/>
      <c r="CZ24" s="624">
        <v>48.3</v>
      </c>
      <c r="DA24" s="625"/>
      <c r="DB24" s="625"/>
      <c r="DC24" s="644"/>
      <c r="DD24" s="671">
        <v>57476509</v>
      </c>
      <c r="DE24" s="620"/>
      <c r="DF24" s="620"/>
      <c r="DG24" s="620"/>
      <c r="DH24" s="620"/>
      <c r="DI24" s="620"/>
      <c r="DJ24" s="620"/>
      <c r="DK24" s="621"/>
      <c r="DL24" s="671">
        <v>55998217</v>
      </c>
      <c r="DM24" s="620"/>
      <c r="DN24" s="620"/>
      <c r="DO24" s="620"/>
      <c r="DP24" s="620"/>
      <c r="DQ24" s="620"/>
      <c r="DR24" s="620"/>
      <c r="DS24" s="620"/>
      <c r="DT24" s="620"/>
      <c r="DU24" s="620"/>
      <c r="DV24" s="621"/>
      <c r="DW24" s="624">
        <v>50.9</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2222699</v>
      </c>
      <c r="S25" s="631"/>
      <c r="T25" s="631"/>
      <c r="U25" s="631"/>
      <c r="V25" s="631"/>
      <c r="W25" s="631"/>
      <c r="X25" s="631"/>
      <c r="Y25" s="632"/>
      <c r="Z25" s="633">
        <v>1.1000000000000001</v>
      </c>
      <c r="AA25" s="633"/>
      <c r="AB25" s="633"/>
      <c r="AC25" s="633"/>
      <c r="AD25" s="634" t="s">
        <v>129</v>
      </c>
      <c r="AE25" s="634"/>
      <c r="AF25" s="634"/>
      <c r="AG25" s="634"/>
      <c r="AH25" s="634"/>
      <c r="AI25" s="634"/>
      <c r="AJ25" s="634"/>
      <c r="AK25" s="634"/>
      <c r="AL25" s="635" t="s">
        <v>129</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25649623</v>
      </c>
      <c r="CS25" s="664"/>
      <c r="CT25" s="664"/>
      <c r="CU25" s="664"/>
      <c r="CV25" s="664"/>
      <c r="CW25" s="664"/>
      <c r="CX25" s="664"/>
      <c r="CY25" s="665"/>
      <c r="CZ25" s="635">
        <v>13.3</v>
      </c>
      <c r="DA25" s="666"/>
      <c r="DB25" s="666"/>
      <c r="DC25" s="672"/>
      <c r="DD25" s="639">
        <v>23610548</v>
      </c>
      <c r="DE25" s="664"/>
      <c r="DF25" s="664"/>
      <c r="DG25" s="664"/>
      <c r="DH25" s="664"/>
      <c r="DI25" s="664"/>
      <c r="DJ25" s="664"/>
      <c r="DK25" s="665"/>
      <c r="DL25" s="639">
        <v>23334230</v>
      </c>
      <c r="DM25" s="664"/>
      <c r="DN25" s="664"/>
      <c r="DO25" s="664"/>
      <c r="DP25" s="664"/>
      <c r="DQ25" s="664"/>
      <c r="DR25" s="664"/>
      <c r="DS25" s="664"/>
      <c r="DT25" s="664"/>
      <c r="DU25" s="664"/>
      <c r="DV25" s="665"/>
      <c r="DW25" s="635">
        <v>21.2</v>
      </c>
      <c r="DX25" s="666"/>
      <c r="DY25" s="666"/>
      <c r="DZ25" s="666"/>
      <c r="EA25" s="666"/>
      <c r="EB25" s="666"/>
      <c r="EC25" s="667"/>
    </row>
    <row r="26" spans="2:133" ht="11.25" customHeight="1" x14ac:dyDescent="0.15">
      <c r="B26" s="627" t="s">
        <v>296</v>
      </c>
      <c r="C26" s="628"/>
      <c r="D26" s="628"/>
      <c r="E26" s="628"/>
      <c r="F26" s="628"/>
      <c r="G26" s="628"/>
      <c r="H26" s="628"/>
      <c r="I26" s="628"/>
      <c r="J26" s="628"/>
      <c r="K26" s="628"/>
      <c r="L26" s="628"/>
      <c r="M26" s="628"/>
      <c r="N26" s="628"/>
      <c r="O26" s="628"/>
      <c r="P26" s="628"/>
      <c r="Q26" s="629"/>
      <c r="R26" s="630">
        <v>26</v>
      </c>
      <c r="S26" s="631"/>
      <c r="T26" s="631"/>
      <c r="U26" s="631"/>
      <c r="V26" s="631"/>
      <c r="W26" s="631"/>
      <c r="X26" s="631"/>
      <c r="Y26" s="632"/>
      <c r="Z26" s="633">
        <v>0</v>
      </c>
      <c r="AA26" s="633"/>
      <c r="AB26" s="633"/>
      <c r="AC26" s="633"/>
      <c r="AD26" s="634" t="s">
        <v>129</v>
      </c>
      <c r="AE26" s="634"/>
      <c r="AF26" s="634"/>
      <c r="AG26" s="634"/>
      <c r="AH26" s="634"/>
      <c r="AI26" s="634"/>
      <c r="AJ26" s="634"/>
      <c r="AK26" s="634"/>
      <c r="AL26" s="635" t="s">
        <v>129</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17486837</v>
      </c>
      <c r="CS26" s="631"/>
      <c r="CT26" s="631"/>
      <c r="CU26" s="631"/>
      <c r="CV26" s="631"/>
      <c r="CW26" s="631"/>
      <c r="CX26" s="631"/>
      <c r="CY26" s="632"/>
      <c r="CZ26" s="635">
        <v>9</v>
      </c>
      <c r="DA26" s="666"/>
      <c r="DB26" s="666"/>
      <c r="DC26" s="672"/>
      <c r="DD26" s="639">
        <v>15870226</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66"/>
      <c r="DY26" s="666"/>
      <c r="DZ26" s="666"/>
      <c r="EA26" s="666"/>
      <c r="EB26" s="666"/>
      <c r="EC26" s="667"/>
    </row>
    <row r="27" spans="2:133" ht="11.25" customHeight="1" x14ac:dyDescent="0.15">
      <c r="B27" s="627" t="s">
        <v>299</v>
      </c>
      <c r="C27" s="628"/>
      <c r="D27" s="628"/>
      <c r="E27" s="628"/>
      <c r="F27" s="628"/>
      <c r="G27" s="628"/>
      <c r="H27" s="628"/>
      <c r="I27" s="628"/>
      <c r="J27" s="628"/>
      <c r="K27" s="628"/>
      <c r="L27" s="628"/>
      <c r="M27" s="628"/>
      <c r="N27" s="628"/>
      <c r="O27" s="628"/>
      <c r="P27" s="628"/>
      <c r="Q27" s="629"/>
      <c r="R27" s="630">
        <v>108904015</v>
      </c>
      <c r="S27" s="631"/>
      <c r="T27" s="631"/>
      <c r="U27" s="631"/>
      <c r="V27" s="631"/>
      <c r="W27" s="631"/>
      <c r="X27" s="631"/>
      <c r="Y27" s="632"/>
      <c r="Z27" s="633">
        <v>54.7</v>
      </c>
      <c r="AA27" s="633"/>
      <c r="AB27" s="633"/>
      <c r="AC27" s="633"/>
      <c r="AD27" s="634">
        <v>102610184</v>
      </c>
      <c r="AE27" s="634"/>
      <c r="AF27" s="634"/>
      <c r="AG27" s="634"/>
      <c r="AH27" s="634"/>
      <c r="AI27" s="634"/>
      <c r="AJ27" s="634"/>
      <c r="AK27" s="634"/>
      <c r="AL27" s="635">
        <v>99.900001525878906</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74024974</v>
      </c>
      <c r="BH27" s="631"/>
      <c r="BI27" s="631"/>
      <c r="BJ27" s="631"/>
      <c r="BK27" s="631"/>
      <c r="BL27" s="631"/>
      <c r="BM27" s="631"/>
      <c r="BN27" s="632"/>
      <c r="BO27" s="633">
        <v>100</v>
      </c>
      <c r="BP27" s="633"/>
      <c r="BQ27" s="633"/>
      <c r="BR27" s="633"/>
      <c r="BS27" s="634">
        <v>1822868</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46166515</v>
      </c>
      <c r="CS27" s="664"/>
      <c r="CT27" s="664"/>
      <c r="CU27" s="664"/>
      <c r="CV27" s="664"/>
      <c r="CW27" s="664"/>
      <c r="CX27" s="664"/>
      <c r="CY27" s="665"/>
      <c r="CZ27" s="635">
        <v>23.9</v>
      </c>
      <c r="DA27" s="666"/>
      <c r="DB27" s="666"/>
      <c r="DC27" s="672"/>
      <c r="DD27" s="639">
        <v>13297472</v>
      </c>
      <c r="DE27" s="664"/>
      <c r="DF27" s="664"/>
      <c r="DG27" s="664"/>
      <c r="DH27" s="664"/>
      <c r="DI27" s="664"/>
      <c r="DJ27" s="664"/>
      <c r="DK27" s="665"/>
      <c r="DL27" s="639">
        <v>12095498</v>
      </c>
      <c r="DM27" s="664"/>
      <c r="DN27" s="664"/>
      <c r="DO27" s="664"/>
      <c r="DP27" s="664"/>
      <c r="DQ27" s="664"/>
      <c r="DR27" s="664"/>
      <c r="DS27" s="664"/>
      <c r="DT27" s="664"/>
      <c r="DU27" s="664"/>
      <c r="DV27" s="665"/>
      <c r="DW27" s="635">
        <v>11</v>
      </c>
      <c r="DX27" s="666"/>
      <c r="DY27" s="666"/>
      <c r="DZ27" s="666"/>
      <c r="EA27" s="666"/>
      <c r="EB27" s="666"/>
      <c r="EC27" s="667"/>
    </row>
    <row r="28" spans="2:133" ht="11.25" customHeight="1" x14ac:dyDescent="0.15">
      <c r="B28" s="627" t="s">
        <v>302</v>
      </c>
      <c r="C28" s="628"/>
      <c r="D28" s="628"/>
      <c r="E28" s="628"/>
      <c r="F28" s="628"/>
      <c r="G28" s="628"/>
      <c r="H28" s="628"/>
      <c r="I28" s="628"/>
      <c r="J28" s="628"/>
      <c r="K28" s="628"/>
      <c r="L28" s="628"/>
      <c r="M28" s="628"/>
      <c r="N28" s="628"/>
      <c r="O28" s="628"/>
      <c r="P28" s="628"/>
      <c r="Q28" s="629"/>
      <c r="R28" s="630">
        <v>60521</v>
      </c>
      <c r="S28" s="631"/>
      <c r="T28" s="631"/>
      <c r="U28" s="631"/>
      <c r="V28" s="631"/>
      <c r="W28" s="631"/>
      <c r="X28" s="631"/>
      <c r="Y28" s="632"/>
      <c r="Z28" s="633">
        <v>0</v>
      </c>
      <c r="AA28" s="633"/>
      <c r="AB28" s="633"/>
      <c r="AC28" s="633"/>
      <c r="AD28" s="634">
        <v>60521</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21624490</v>
      </c>
      <c r="CS28" s="631"/>
      <c r="CT28" s="631"/>
      <c r="CU28" s="631"/>
      <c r="CV28" s="631"/>
      <c r="CW28" s="631"/>
      <c r="CX28" s="631"/>
      <c r="CY28" s="632"/>
      <c r="CZ28" s="635">
        <v>11.2</v>
      </c>
      <c r="DA28" s="666"/>
      <c r="DB28" s="666"/>
      <c r="DC28" s="672"/>
      <c r="DD28" s="639">
        <v>20568489</v>
      </c>
      <c r="DE28" s="631"/>
      <c r="DF28" s="631"/>
      <c r="DG28" s="631"/>
      <c r="DH28" s="631"/>
      <c r="DI28" s="631"/>
      <c r="DJ28" s="631"/>
      <c r="DK28" s="632"/>
      <c r="DL28" s="639">
        <v>20568489</v>
      </c>
      <c r="DM28" s="631"/>
      <c r="DN28" s="631"/>
      <c r="DO28" s="631"/>
      <c r="DP28" s="631"/>
      <c r="DQ28" s="631"/>
      <c r="DR28" s="631"/>
      <c r="DS28" s="631"/>
      <c r="DT28" s="631"/>
      <c r="DU28" s="631"/>
      <c r="DV28" s="632"/>
      <c r="DW28" s="635">
        <v>18.7</v>
      </c>
      <c r="DX28" s="666"/>
      <c r="DY28" s="666"/>
      <c r="DZ28" s="666"/>
      <c r="EA28" s="666"/>
      <c r="EB28" s="666"/>
      <c r="EC28" s="667"/>
    </row>
    <row r="29" spans="2:133" ht="11.25" customHeight="1" x14ac:dyDescent="0.15">
      <c r="B29" s="627" t="s">
        <v>304</v>
      </c>
      <c r="C29" s="628"/>
      <c r="D29" s="628"/>
      <c r="E29" s="628"/>
      <c r="F29" s="628"/>
      <c r="G29" s="628"/>
      <c r="H29" s="628"/>
      <c r="I29" s="628"/>
      <c r="J29" s="628"/>
      <c r="K29" s="628"/>
      <c r="L29" s="628"/>
      <c r="M29" s="628"/>
      <c r="N29" s="628"/>
      <c r="O29" s="628"/>
      <c r="P29" s="628"/>
      <c r="Q29" s="629"/>
      <c r="R29" s="630">
        <v>94724</v>
      </c>
      <c r="S29" s="631"/>
      <c r="T29" s="631"/>
      <c r="U29" s="631"/>
      <c r="V29" s="631"/>
      <c r="W29" s="631"/>
      <c r="X29" s="631"/>
      <c r="Y29" s="632"/>
      <c r="Z29" s="633">
        <v>0</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70</v>
      </c>
      <c r="CG29" s="646"/>
      <c r="CH29" s="646"/>
      <c r="CI29" s="646"/>
      <c r="CJ29" s="646"/>
      <c r="CK29" s="646"/>
      <c r="CL29" s="646"/>
      <c r="CM29" s="646"/>
      <c r="CN29" s="646"/>
      <c r="CO29" s="646"/>
      <c r="CP29" s="646"/>
      <c r="CQ29" s="647"/>
      <c r="CR29" s="630">
        <v>21623252</v>
      </c>
      <c r="CS29" s="664"/>
      <c r="CT29" s="664"/>
      <c r="CU29" s="664"/>
      <c r="CV29" s="664"/>
      <c r="CW29" s="664"/>
      <c r="CX29" s="664"/>
      <c r="CY29" s="665"/>
      <c r="CZ29" s="635">
        <v>11.2</v>
      </c>
      <c r="DA29" s="666"/>
      <c r="DB29" s="666"/>
      <c r="DC29" s="672"/>
      <c r="DD29" s="639">
        <v>20567251</v>
      </c>
      <c r="DE29" s="664"/>
      <c r="DF29" s="664"/>
      <c r="DG29" s="664"/>
      <c r="DH29" s="664"/>
      <c r="DI29" s="664"/>
      <c r="DJ29" s="664"/>
      <c r="DK29" s="665"/>
      <c r="DL29" s="639">
        <v>20567251</v>
      </c>
      <c r="DM29" s="664"/>
      <c r="DN29" s="664"/>
      <c r="DO29" s="664"/>
      <c r="DP29" s="664"/>
      <c r="DQ29" s="664"/>
      <c r="DR29" s="664"/>
      <c r="DS29" s="664"/>
      <c r="DT29" s="664"/>
      <c r="DU29" s="664"/>
      <c r="DV29" s="665"/>
      <c r="DW29" s="635">
        <v>18.7</v>
      </c>
      <c r="DX29" s="666"/>
      <c r="DY29" s="666"/>
      <c r="DZ29" s="666"/>
      <c r="EA29" s="666"/>
      <c r="EB29" s="666"/>
      <c r="EC29" s="667"/>
    </row>
    <row r="30" spans="2:133" ht="11.25" customHeight="1" x14ac:dyDescent="0.15">
      <c r="B30" s="627" t="s">
        <v>306</v>
      </c>
      <c r="C30" s="628"/>
      <c r="D30" s="628"/>
      <c r="E30" s="628"/>
      <c r="F30" s="628"/>
      <c r="G30" s="628"/>
      <c r="H30" s="628"/>
      <c r="I30" s="628"/>
      <c r="J30" s="628"/>
      <c r="K30" s="628"/>
      <c r="L30" s="628"/>
      <c r="M30" s="628"/>
      <c r="N30" s="628"/>
      <c r="O30" s="628"/>
      <c r="P30" s="628"/>
      <c r="Q30" s="629"/>
      <c r="R30" s="630">
        <v>2221960</v>
      </c>
      <c r="S30" s="631"/>
      <c r="T30" s="631"/>
      <c r="U30" s="631"/>
      <c r="V30" s="631"/>
      <c r="W30" s="631"/>
      <c r="X30" s="631"/>
      <c r="Y30" s="632"/>
      <c r="Z30" s="633">
        <v>1.1000000000000001</v>
      </c>
      <c r="AA30" s="633"/>
      <c r="AB30" s="633"/>
      <c r="AC30" s="633"/>
      <c r="AD30" s="634">
        <v>3299</v>
      </c>
      <c r="AE30" s="634"/>
      <c r="AF30" s="634"/>
      <c r="AG30" s="634"/>
      <c r="AH30" s="634"/>
      <c r="AI30" s="634"/>
      <c r="AJ30" s="634"/>
      <c r="AK30" s="634"/>
      <c r="AL30" s="635">
        <v>0</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20568158</v>
      </c>
      <c r="CS30" s="631"/>
      <c r="CT30" s="631"/>
      <c r="CU30" s="631"/>
      <c r="CV30" s="631"/>
      <c r="CW30" s="631"/>
      <c r="CX30" s="631"/>
      <c r="CY30" s="632"/>
      <c r="CZ30" s="635">
        <v>10.6</v>
      </c>
      <c r="DA30" s="666"/>
      <c r="DB30" s="666"/>
      <c r="DC30" s="672"/>
      <c r="DD30" s="639">
        <v>19572889</v>
      </c>
      <c r="DE30" s="631"/>
      <c r="DF30" s="631"/>
      <c r="DG30" s="631"/>
      <c r="DH30" s="631"/>
      <c r="DI30" s="631"/>
      <c r="DJ30" s="631"/>
      <c r="DK30" s="632"/>
      <c r="DL30" s="639">
        <v>19572889</v>
      </c>
      <c r="DM30" s="631"/>
      <c r="DN30" s="631"/>
      <c r="DO30" s="631"/>
      <c r="DP30" s="631"/>
      <c r="DQ30" s="631"/>
      <c r="DR30" s="631"/>
      <c r="DS30" s="631"/>
      <c r="DT30" s="631"/>
      <c r="DU30" s="631"/>
      <c r="DV30" s="632"/>
      <c r="DW30" s="635">
        <v>17.8</v>
      </c>
      <c r="DX30" s="666"/>
      <c r="DY30" s="666"/>
      <c r="DZ30" s="666"/>
      <c r="EA30" s="666"/>
      <c r="EB30" s="666"/>
      <c r="EC30" s="667"/>
    </row>
    <row r="31" spans="2:133" ht="11.25" customHeight="1" x14ac:dyDescent="0.15">
      <c r="B31" s="627" t="s">
        <v>310</v>
      </c>
      <c r="C31" s="628"/>
      <c r="D31" s="628"/>
      <c r="E31" s="628"/>
      <c r="F31" s="628"/>
      <c r="G31" s="628"/>
      <c r="H31" s="628"/>
      <c r="I31" s="628"/>
      <c r="J31" s="628"/>
      <c r="K31" s="628"/>
      <c r="L31" s="628"/>
      <c r="M31" s="628"/>
      <c r="N31" s="628"/>
      <c r="O31" s="628"/>
      <c r="P31" s="628"/>
      <c r="Q31" s="629"/>
      <c r="R31" s="630">
        <v>331556</v>
      </c>
      <c r="S31" s="631"/>
      <c r="T31" s="631"/>
      <c r="U31" s="631"/>
      <c r="V31" s="631"/>
      <c r="W31" s="631"/>
      <c r="X31" s="631"/>
      <c r="Y31" s="632"/>
      <c r="Z31" s="633">
        <v>0.2</v>
      </c>
      <c r="AA31" s="633"/>
      <c r="AB31" s="633"/>
      <c r="AC31" s="633"/>
      <c r="AD31" s="634" t="s">
        <v>129</v>
      </c>
      <c r="AE31" s="634"/>
      <c r="AF31" s="634"/>
      <c r="AG31" s="634"/>
      <c r="AH31" s="634"/>
      <c r="AI31" s="634"/>
      <c r="AJ31" s="634"/>
      <c r="AK31" s="634"/>
      <c r="AL31" s="635" t="s">
        <v>129</v>
      </c>
      <c r="AM31" s="636"/>
      <c r="AN31" s="636"/>
      <c r="AO31" s="637"/>
      <c r="AP31" s="690" t="s">
        <v>311</v>
      </c>
      <c r="AQ31" s="691"/>
      <c r="AR31" s="691"/>
      <c r="AS31" s="691"/>
      <c r="AT31" s="696" t="s">
        <v>312</v>
      </c>
      <c r="AU31" s="366"/>
      <c r="AV31" s="366"/>
      <c r="AW31" s="366"/>
      <c r="AX31" s="616" t="s">
        <v>188</v>
      </c>
      <c r="AY31" s="617"/>
      <c r="AZ31" s="617"/>
      <c r="BA31" s="617"/>
      <c r="BB31" s="617"/>
      <c r="BC31" s="617"/>
      <c r="BD31" s="617"/>
      <c r="BE31" s="617"/>
      <c r="BF31" s="618"/>
      <c r="BG31" s="689">
        <v>99.2</v>
      </c>
      <c r="BH31" s="685"/>
      <c r="BI31" s="685"/>
      <c r="BJ31" s="685"/>
      <c r="BK31" s="685"/>
      <c r="BL31" s="685"/>
      <c r="BM31" s="625">
        <v>96.3</v>
      </c>
      <c r="BN31" s="685"/>
      <c r="BO31" s="685"/>
      <c r="BP31" s="685"/>
      <c r="BQ31" s="686"/>
      <c r="BR31" s="689">
        <v>98.5</v>
      </c>
      <c r="BS31" s="685"/>
      <c r="BT31" s="685"/>
      <c r="BU31" s="685"/>
      <c r="BV31" s="685"/>
      <c r="BW31" s="685"/>
      <c r="BX31" s="625">
        <v>95.4</v>
      </c>
      <c r="BY31" s="685"/>
      <c r="BZ31" s="685"/>
      <c r="CA31" s="685"/>
      <c r="CB31" s="686"/>
      <c r="CD31" s="681"/>
      <c r="CE31" s="682"/>
      <c r="CF31" s="645" t="s">
        <v>313</v>
      </c>
      <c r="CG31" s="646"/>
      <c r="CH31" s="646"/>
      <c r="CI31" s="646"/>
      <c r="CJ31" s="646"/>
      <c r="CK31" s="646"/>
      <c r="CL31" s="646"/>
      <c r="CM31" s="646"/>
      <c r="CN31" s="646"/>
      <c r="CO31" s="646"/>
      <c r="CP31" s="646"/>
      <c r="CQ31" s="647"/>
      <c r="CR31" s="630">
        <v>1055094</v>
      </c>
      <c r="CS31" s="664"/>
      <c r="CT31" s="664"/>
      <c r="CU31" s="664"/>
      <c r="CV31" s="664"/>
      <c r="CW31" s="664"/>
      <c r="CX31" s="664"/>
      <c r="CY31" s="665"/>
      <c r="CZ31" s="635">
        <v>0.5</v>
      </c>
      <c r="DA31" s="666"/>
      <c r="DB31" s="666"/>
      <c r="DC31" s="672"/>
      <c r="DD31" s="639">
        <v>994362</v>
      </c>
      <c r="DE31" s="664"/>
      <c r="DF31" s="664"/>
      <c r="DG31" s="664"/>
      <c r="DH31" s="664"/>
      <c r="DI31" s="664"/>
      <c r="DJ31" s="664"/>
      <c r="DK31" s="665"/>
      <c r="DL31" s="639">
        <v>994362</v>
      </c>
      <c r="DM31" s="664"/>
      <c r="DN31" s="664"/>
      <c r="DO31" s="664"/>
      <c r="DP31" s="664"/>
      <c r="DQ31" s="664"/>
      <c r="DR31" s="664"/>
      <c r="DS31" s="664"/>
      <c r="DT31" s="664"/>
      <c r="DU31" s="664"/>
      <c r="DV31" s="665"/>
      <c r="DW31" s="635">
        <v>0.9</v>
      </c>
      <c r="DX31" s="666"/>
      <c r="DY31" s="666"/>
      <c r="DZ31" s="666"/>
      <c r="EA31" s="666"/>
      <c r="EB31" s="666"/>
      <c r="EC31" s="667"/>
    </row>
    <row r="32" spans="2:133" ht="11.25" customHeight="1" x14ac:dyDescent="0.15">
      <c r="B32" s="627" t="s">
        <v>314</v>
      </c>
      <c r="C32" s="628"/>
      <c r="D32" s="628"/>
      <c r="E32" s="628"/>
      <c r="F32" s="628"/>
      <c r="G32" s="628"/>
      <c r="H32" s="628"/>
      <c r="I32" s="628"/>
      <c r="J32" s="628"/>
      <c r="K32" s="628"/>
      <c r="L32" s="628"/>
      <c r="M32" s="628"/>
      <c r="N32" s="628"/>
      <c r="O32" s="628"/>
      <c r="P32" s="628"/>
      <c r="Q32" s="629"/>
      <c r="R32" s="630">
        <v>39835657</v>
      </c>
      <c r="S32" s="631"/>
      <c r="T32" s="631"/>
      <c r="U32" s="631"/>
      <c r="V32" s="631"/>
      <c r="W32" s="631"/>
      <c r="X32" s="631"/>
      <c r="Y32" s="632"/>
      <c r="Z32" s="633">
        <v>20</v>
      </c>
      <c r="AA32" s="633"/>
      <c r="AB32" s="633"/>
      <c r="AC32" s="633"/>
      <c r="AD32" s="634" t="s">
        <v>129</v>
      </c>
      <c r="AE32" s="634"/>
      <c r="AF32" s="634"/>
      <c r="AG32" s="634"/>
      <c r="AH32" s="634"/>
      <c r="AI32" s="634"/>
      <c r="AJ32" s="634"/>
      <c r="AK32" s="634"/>
      <c r="AL32" s="635" t="s">
        <v>129</v>
      </c>
      <c r="AM32" s="636"/>
      <c r="AN32" s="636"/>
      <c r="AO32" s="637"/>
      <c r="AP32" s="692"/>
      <c r="AQ32" s="693"/>
      <c r="AR32" s="693"/>
      <c r="AS32" s="693"/>
      <c r="AT32" s="697"/>
      <c r="AU32" s="362" t="s">
        <v>315</v>
      </c>
      <c r="AV32" s="362"/>
      <c r="AW32" s="362"/>
      <c r="AX32" s="627" t="s">
        <v>316</v>
      </c>
      <c r="AY32" s="628"/>
      <c r="AZ32" s="628"/>
      <c r="BA32" s="628"/>
      <c r="BB32" s="628"/>
      <c r="BC32" s="628"/>
      <c r="BD32" s="628"/>
      <c r="BE32" s="628"/>
      <c r="BF32" s="629"/>
      <c r="BG32" s="699">
        <v>99.3</v>
      </c>
      <c r="BH32" s="664"/>
      <c r="BI32" s="664"/>
      <c r="BJ32" s="664"/>
      <c r="BK32" s="664"/>
      <c r="BL32" s="664"/>
      <c r="BM32" s="636">
        <v>96.9</v>
      </c>
      <c r="BN32" s="687"/>
      <c r="BO32" s="687"/>
      <c r="BP32" s="687"/>
      <c r="BQ32" s="688"/>
      <c r="BR32" s="699">
        <v>98.6</v>
      </c>
      <c r="BS32" s="664"/>
      <c r="BT32" s="664"/>
      <c r="BU32" s="664"/>
      <c r="BV32" s="664"/>
      <c r="BW32" s="664"/>
      <c r="BX32" s="636">
        <v>96</v>
      </c>
      <c r="BY32" s="687"/>
      <c r="BZ32" s="687"/>
      <c r="CA32" s="687"/>
      <c r="CB32" s="688"/>
      <c r="CD32" s="683"/>
      <c r="CE32" s="684"/>
      <c r="CF32" s="645" t="s">
        <v>317</v>
      </c>
      <c r="CG32" s="646"/>
      <c r="CH32" s="646"/>
      <c r="CI32" s="646"/>
      <c r="CJ32" s="646"/>
      <c r="CK32" s="646"/>
      <c r="CL32" s="646"/>
      <c r="CM32" s="646"/>
      <c r="CN32" s="646"/>
      <c r="CO32" s="646"/>
      <c r="CP32" s="646"/>
      <c r="CQ32" s="647"/>
      <c r="CR32" s="630">
        <v>1238</v>
      </c>
      <c r="CS32" s="631"/>
      <c r="CT32" s="631"/>
      <c r="CU32" s="631"/>
      <c r="CV32" s="631"/>
      <c r="CW32" s="631"/>
      <c r="CX32" s="631"/>
      <c r="CY32" s="632"/>
      <c r="CZ32" s="635">
        <v>0</v>
      </c>
      <c r="DA32" s="666"/>
      <c r="DB32" s="666"/>
      <c r="DC32" s="672"/>
      <c r="DD32" s="639">
        <v>1238</v>
      </c>
      <c r="DE32" s="631"/>
      <c r="DF32" s="631"/>
      <c r="DG32" s="631"/>
      <c r="DH32" s="631"/>
      <c r="DI32" s="631"/>
      <c r="DJ32" s="631"/>
      <c r="DK32" s="632"/>
      <c r="DL32" s="639">
        <v>1238</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318</v>
      </c>
      <c r="C33" s="669"/>
      <c r="D33" s="669"/>
      <c r="E33" s="669"/>
      <c r="F33" s="669"/>
      <c r="G33" s="669"/>
      <c r="H33" s="669"/>
      <c r="I33" s="669"/>
      <c r="J33" s="669"/>
      <c r="K33" s="669"/>
      <c r="L33" s="669"/>
      <c r="M33" s="669"/>
      <c r="N33" s="669"/>
      <c r="O33" s="669"/>
      <c r="P33" s="669"/>
      <c r="Q33" s="670"/>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94"/>
      <c r="AQ33" s="695"/>
      <c r="AR33" s="695"/>
      <c r="AS33" s="695"/>
      <c r="AT33" s="698"/>
      <c r="AU33" s="360"/>
      <c r="AV33" s="360"/>
      <c r="AW33" s="360"/>
      <c r="AX33" s="674" t="s">
        <v>319</v>
      </c>
      <c r="AY33" s="675"/>
      <c r="AZ33" s="675"/>
      <c r="BA33" s="675"/>
      <c r="BB33" s="675"/>
      <c r="BC33" s="675"/>
      <c r="BD33" s="675"/>
      <c r="BE33" s="675"/>
      <c r="BF33" s="676"/>
      <c r="BG33" s="700">
        <v>99.1</v>
      </c>
      <c r="BH33" s="701"/>
      <c r="BI33" s="701"/>
      <c r="BJ33" s="701"/>
      <c r="BK33" s="701"/>
      <c r="BL33" s="701"/>
      <c r="BM33" s="702">
        <v>95.3</v>
      </c>
      <c r="BN33" s="701"/>
      <c r="BO33" s="701"/>
      <c r="BP33" s="701"/>
      <c r="BQ33" s="703"/>
      <c r="BR33" s="700">
        <v>98.3</v>
      </c>
      <c r="BS33" s="701"/>
      <c r="BT33" s="701"/>
      <c r="BU33" s="701"/>
      <c r="BV33" s="701"/>
      <c r="BW33" s="701"/>
      <c r="BX33" s="702">
        <v>94.4</v>
      </c>
      <c r="BY33" s="701"/>
      <c r="BZ33" s="701"/>
      <c r="CA33" s="701"/>
      <c r="CB33" s="703"/>
      <c r="CD33" s="645" t="s">
        <v>320</v>
      </c>
      <c r="CE33" s="646"/>
      <c r="CF33" s="646"/>
      <c r="CG33" s="646"/>
      <c r="CH33" s="646"/>
      <c r="CI33" s="646"/>
      <c r="CJ33" s="646"/>
      <c r="CK33" s="646"/>
      <c r="CL33" s="646"/>
      <c r="CM33" s="646"/>
      <c r="CN33" s="646"/>
      <c r="CO33" s="646"/>
      <c r="CP33" s="646"/>
      <c r="CQ33" s="647"/>
      <c r="CR33" s="630">
        <v>66687320</v>
      </c>
      <c r="CS33" s="664"/>
      <c r="CT33" s="664"/>
      <c r="CU33" s="664"/>
      <c r="CV33" s="664"/>
      <c r="CW33" s="664"/>
      <c r="CX33" s="664"/>
      <c r="CY33" s="665"/>
      <c r="CZ33" s="635">
        <v>34.5</v>
      </c>
      <c r="DA33" s="666"/>
      <c r="DB33" s="666"/>
      <c r="DC33" s="672"/>
      <c r="DD33" s="639">
        <v>52920462</v>
      </c>
      <c r="DE33" s="664"/>
      <c r="DF33" s="664"/>
      <c r="DG33" s="664"/>
      <c r="DH33" s="664"/>
      <c r="DI33" s="664"/>
      <c r="DJ33" s="664"/>
      <c r="DK33" s="665"/>
      <c r="DL33" s="639">
        <v>39421520</v>
      </c>
      <c r="DM33" s="664"/>
      <c r="DN33" s="664"/>
      <c r="DO33" s="664"/>
      <c r="DP33" s="664"/>
      <c r="DQ33" s="664"/>
      <c r="DR33" s="664"/>
      <c r="DS33" s="664"/>
      <c r="DT33" s="664"/>
      <c r="DU33" s="664"/>
      <c r="DV33" s="665"/>
      <c r="DW33" s="635">
        <v>35.799999999999997</v>
      </c>
      <c r="DX33" s="666"/>
      <c r="DY33" s="666"/>
      <c r="DZ33" s="666"/>
      <c r="EA33" s="666"/>
      <c r="EB33" s="666"/>
      <c r="EC33" s="667"/>
    </row>
    <row r="34" spans="2:133" ht="11.25" customHeight="1" x14ac:dyDescent="0.15">
      <c r="B34" s="627" t="s">
        <v>321</v>
      </c>
      <c r="C34" s="628"/>
      <c r="D34" s="628"/>
      <c r="E34" s="628"/>
      <c r="F34" s="628"/>
      <c r="G34" s="628"/>
      <c r="H34" s="628"/>
      <c r="I34" s="628"/>
      <c r="J34" s="628"/>
      <c r="K34" s="628"/>
      <c r="L34" s="628"/>
      <c r="M34" s="628"/>
      <c r="N34" s="628"/>
      <c r="O34" s="628"/>
      <c r="P34" s="628"/>
      <c r="Q34" s="629"/>
      <c r="R34" s="630">
        <v>11890427</v>
      </c>
      <c r="S34" s="631"/>
      <c r="T34" s="631"/>
      <c r="U34" s="631"/>
      <c r="V34" s="631"/>
      <c r="W34" s="631"/>
      <c r="X34" s="631"/>
      <c r="Y34" s="632"/>
      <c r="Z34" s="633">
        <v>6</v>
      </c>
      <c r="AA34" s="633"/>
      <c r="AB34" s="633"/>
      <c r="AC34" s="633"/>
      <c r="AD34" s="634" t="s">
        <v>129</v>
      </c>
      <c r="AE34" s="634"/>
      <c r="AF34" s="634"/>
      <c r="AG34" s="634"/>
      <c r="AH34" s="634"/>
      <c r="AI34" s="634"/>
      <c r="AJ34" s="634"/>
      <c r="AK34" s="634"/>
      <c r="AL34" s="635" t="s">
        <v>129</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22820153</v>
      </c>
      <c r="CS34" s="631"/>
      <c r="CT34" s="631"/>
      <c r="CU34" s="631"/>
      <c r="CV34" s="631"/>
      <c r="CW34" s="631"/>
      <c r="CX34" s="631"/>
      <c r="CY34" s="632"/>
      <c r="CZ34" s="635">
        <v>11.8</v>
      </c>
      <c r="DA34" s="666"/>
      <c r="DB34" s="666"/>
      <c r="DC34" s="672"/>
      <c r="DD34" s="639">
        <v>16830614</v>
      </c>
      <c r="DE34" s="631"/>
      <c r="DF34" s="631"/>
      <c r="DG34" s="631"/>
      <c r="DH34" s="631"/>
      <c r="DI34" s="631"/>
      <c r="DJ34" s="631"/>
      <c r="DK34" s="632"/>
      <c r="DL34" s="639">
        <v>13815619</v>
      </c>
      <c r="DM34" s="631"/>
      <c r="DN34" s="631"/>
      <c r="DO34" s="631"/>
      <c r="DP34" s="631"/>
      <c r="DQ34" s="631"/>
      <c r="DR34" s="631"/>
      <c r="DS34" s="631"/>
      <c r="DT34" s="631"/>
      <c r="DU34" s="631"/>
      <c r="DV34" s="632"/>
      <c r="DW34" s="635">
        <v>12.5</v>
      </c>
      <c r="DX34" s="666"/>
      <c r="DY34" s="666"/>
      <c r="DZ34" s="666"/>
      <c r="EA34" s="666"/>
      <c r="EB34" s="666"/>
      <c r="EC34" s="667"/>
    </row>
    <row r="35" spans="2:133" ht="11.25" customHeight="1" x14ac:dyDescent="0.15">
      <c r="B35" s="627" t="s">
        <v>323</v>
      </c>
      <c r="C35" s="628"/>
      <c r="D35" s="628"/>
      <c r="E35" s="628"/>
      <c r="F35" s="628"/>
      <c r="G35" s="628"/>
      <c r="H35" s="628"/>
      <c r="I35" s="628"/>
      <c r="J35" s="628"/>
      <c r="K35" s="628"/>
      <c r="L35" s="628"/>
      <c r="M35" s="628"/>
      <c r="N35" s="628"/>
      <c r="O35" s="628"/>
      <c r="P35" s="628"/>
      <c r="Q35" s="629"/>
      <c r="R35" s="630">
        <v>1377202</v>
      </c>
      <c r="S35" s="631"/>
      <c r="T35" s="631"/>
      <c r="U35" s="631"/>
      <c r="V35" s="631"/>
      <c r="W35" s="631"/>
      <c r="X35" s="631"/>
      <c r="Y35" s="632"/>
      <c r="Z35" s="633">
        <v>0.7</v>
      </c>
      <c r="AA35" s="633"/>
      <c r="AB35" s="633"/>
      <c r="AC35" s="633"/>
      <c r="AD35" s="634">
        <v>11648</v>
      </c>
      <c r="AE35" s="634"/>
      <c r="AF35" s="634"/>
      <c r="AG35" s="634"/>
      <c r="AH35" s="634"/>
      <c r="AI35" s="634"/>
      <c r="AJ35" s="634"/>
      <c r="AK35" s="634"/>
      <c r="AL35" s="635">
        <v>0</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3317698</v>
      </c>
      <c r="CS35" s="664"/>
      <c r="CT35" s="664"/>
      <c r="CU35" s="664"/>
      <c r="CV35" s="664"/>
      <c r="CW35" s="664"/>
      <c r="CX35" s="664"/>
      <c r="CY35" s="665"/>
      <c r="CZ35" s="635">
        <v>1.7</v>
      </c>
      <c r="DA35" s="666"/>
      <c r="DB35" s="666"/>
      <c r="DC35" s="672"/>
      <c r="DD35" s="639">
        <v>2863743</v>
      </c>
      <c r="DE35" s="664"/>
      <c r="DF35" s="664"/>
      <c r="DG35" s="664"/>
      <c r="DH35" s="664"/>
      <c r="DI35" s="664"/>
      <c r="DJ35" s="664"/>
      <c r="DK35" s="665"/>
      <c r="DL35" s="639">
        <v>2713528</v>
      </c>
      <c r="DM35" s="664"/>
      <c r="DN35" s="664"/>
      <c r="DO35" s="664"/>
      <c r="DP35" s="664"/>
      <c r="DQ35" s="664"/>
      <c r="DR35" s="664"/>
      <c r="DS35" s="664"/>
      <c r="DT35" s="664"/>
      <c r="DU35" s="664"/>
      <c r="DV35" s="665"/>
      <c r="DW35" s="635">
        <v>2.5</v>
      </c>
      <c r="DX35" s="666"/>
      <c r="DY35" s="666"/>
      <c r="DZ35" s="666"/>
      <c r="EA35" s="666"/>
      <c r="EB35" s="666"/>
      <c r="EC35" s="667"/>
    </row>
    <row r="36" spans="2:133" ht="11.25" customHeight="1" x14ac:dyDescent="0.15">
      <c r="B36" s="627" t="s">
        <v>327</v>
      </c>
      <c r="C36" s="628"/>
      <c r="D36" s="628"/>
      <c r="E36" s="628"/>
      <c r="F36" s="628"/>
      <c r="G36" s="628"/>
      <c r="H36" s="628"/>
      <c r="I36" s="628"/>
      <c r="J36" s="628"/>
      <c r="K36" s="628"/>
      <c r="L36" s="628"/>
      <c r="M36" s="628"/>
      <c r="N36" s="628"/>
      <c r="O36" s="628"/>
      <c r="P36" s="628"/>
      <c r="Q36" s="629"/>
      <c r="R36" s="630">
        <v>233948</v>
      </c>
      <c r="S36" s="631"/>
      <c r="T36" s="631"/>
      <c r="U36" s="631"/>
      <c r="V36" s="631"/>
      <c r="W36" s="631"/>
      <c r="X36" s="631"/>
      <c r="Y36" s="632"/>
      <c r="Z36" s="633">
        <v>0.1</v>
      </c>
      <c r="AA36" s="633"/>
      <c r="AB36" s="633"/>
      <c r="AC36" s="633"/>
      <c r="AD36" s="634" t="s">
        <v>129</v>
      </c>
      <c r="AE36" s="634"/>
      <c r="AF36" s="634"/>
      <c r="AG36" s="634"/>
      <c r="AH36" s="634"/>
      <c r="AI36" s="634"/>
      <c r="AJ36" s="634"/>
      <c r="AK36" s="634"/>
      <c r="AL36" s="635" t="s">
        <v>129</v>
      </c>
      <c r="AM36" s="636"/>
      <c r="AN36" s="636"/>
      <c r="AO36" s="637"/>
      <c r="AP36" s="218"/>
      <c r="AQ36" s="704" t="s">
        <v>328</v>
      </c>
      <c r="AR36" s="705"/>
      <c r="AS36" s="705"/>
      <c r="AT36" s="705"/>
      <c r="AU36" s="705"/>
      <c r="AV36" s="705"/>
      <c r="AW36" s="705"/>
      <c r="AX36" s="705"/>
      <c r="AY36" s="706"/>
      <c r="AZ36" s="619">
        <v>24116170</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t="s">
        <v>129</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16919120</v>
      </c>
      <c r="CS36" s="631"/>
      <c r="CT36" s="631"/>
      <c r="CU36" s="631"/>
      <c r="CV36" s="631"/>
      <c r="CW36" s="631"/>
      <c r="CX36" s="631"/>
      <c r="CY36" s="632"/>
      <c r="CZ36" s="635">
        <v>8.6999999999999993</v>
      </c>
      <c r="DA36" s="666"/>
      <c r="DB36" s="666"/>
      <c r="DC36" s="672"/>
      <c r="DD36" s="639">
        <v>14164744</v>
      </c>
      <c r="DE36" s="631"/>
      <c r="DF36" s="631"/>
      <c r="DG36" s="631"/>
      <c r="DH36" s="631"/>
      <c r="DI36" s="631"/>
      <c r="DJ36" s="631"/>
      <c r="DK36" s="632"/>
      <c r="DL36" s="639">
        <v>9523908</v>
      </c>
      <c r="DM36" s="631"/>
      <c r="DN36" s="631"/>
      <c r="DO36" s="631"/>
      <c r="DP36" s="631"/>
      <c r="DQ36" s="631"/>
      <c r="DR36" s="631"/>
      <c r="DS36" s="631"/>
      <c r="DT36" s="631"/>
      <c r="DU36" s="631"/>
      <c r="DV36" s="632"/>
      <c r="DW36" s="635">
        <v>8.6</v>
      </c>
      <c r="DX36" s="666"/>
      <c r="DY36" s="666"/>
      <c r="DZ36" s="666"/>
      <c r="EA36" s="666"/>
      <c r="EB36" s="666"/>
      <c r="EC36" s="667"/>
    </row>
    <row r="37" spans="2:133" ht="11.25" customHeight="1" x14ac:dyDescent="0.15">
      <c r="B37" s="627" t="s">
        <v>331</v>
      </c>
      <c r="C37" s="628"/>
      <c r="D37" s="628"/>
      <c r="E37" s="628"/>
      <c r="F37" s="628"/>
      <c r="G37" s="628"/>
      <c r="H37" s="628"/>
      <c r="I37" s="628"/>
      <c r="J37" s="628"/>
      <c r="K37" s="628"/>
      <c r="L37" s="628"/>
      <c r="M37" s="628"/>
      <c r="N37" s="628"/>
      <c r="O37" s="628"/>
      <c r="P37" s="628"/>
      <c r="Q37" s="629"/>
      <c r="R37" s="630">
        <v>965740</v>
      </c>
      <c r="S37" s="631"/>
      <c r="T37" s="631"/>
      <c r="U37" s="631"/>
      <c r="V37" s="631"/>
      <c r="W37" s="631"/>
      <c r="X37" s="631"/>
      <c r="Y37" s="632"/>
      <c r="Z37" s="633">
        <v>0.5</v>
      </c>
      <c r="AA37" s="633"/>
      <c r="AB37" s="633"/>
      <c r="AC37" s="633"/>
      <c r="AD37" s="634" t="s">
        <v>129</v>
      </c>
      <c r="AE37" s="634"/>
      <c r="AF37" s="634"/>
      <c r="AG37" s="634"/>
      <c r="AH37" s="634"/>
      <c r="AI37" s="634"/>
      <c r="AJ37" s="634"/>
      <c r="AK37" s="634"/>
      <c r="AL37" s="635" t="s">
        <v>129</v>
      </c>
      <c r="AM37" s="636"/>
      <c r="AN37" s="636"/>
      <c r="AO37" s="637"/>
      <c r="AQ37" s="708" t="s">
        <v>332</v>
      </c>
      <c r="AR37" s="709"/>
      <c r="AS37" s="709"/>
      <c r="AT37" s="709"/>
      <c r="AU37" s="709"/>
      <c r="AV37" s="709"/>
      <c r="AW37" s="709"/>
      <c r="AX37" s="709"/>
      <c r="AY37" s="710"/>
      <c r="AZ37" s="630">
        <v>7556350</v>
      </c>
      <c r="BA37" s="631"/>
      <c r="BB37" s="631"/>
      <c r="BC37" s="631"/>
      <c r="BD37" s="664"/>
      <c r="BE37" s="664"/>
      <c r="BF37" s="688"/>
      <c r="BG37" s="645" t="s">
        <v>333</v>
      </c>
      <c r="BH37" s="646"/>
      <c r="BI37" s="646"/>
      <c r="BJ37" s="646"/>
      <c r="BK37" s="646"/>
      <c r="BL37" s="646"/>
      <c r="BM37" s="646"/>
      <c r="BN37" s="646"/>
      <c r="BO37" s="646"/>
      <c r="BP37" s="646"/>
      <c r="BQ37" s="646"/>
      <c r="BR37" s="646"/>
      <c r="BS37" s="646"/>
      <c r="BT37" s="646"/>
      <c r="BU37" s="647"/>
      <c r="BV37" s="630">
        <v>-123091</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862927</v>
      </c>
      <c r="CS37" s="664"/>
      <c r="CT37" s="664"/>
      <c r="CU37" s="664"/>
      <c r="CV37" s="664"/>
      <c r="CW37" s="664"/>
      <c r="CX37" s="664"/>
      <c r="CY37" s="665"/>
      <c r="CZ37" s="635">
        <v>0.4</v>
      </c>
      <c r="DA37" s="666"/>
      <c r="DB37" s="666"/>
      <c r="DC37" s="672"/>
      <c r="DD37" s="639">
        <v>840633</v>
      </c>
      <c r="DE37" s="664"/>
      <c r="DF37" s="664"/>
      <c r="DG37" s="664"/>
      <c r="DH37" s="664"/>
      <c r="DI37" s="664"/>
      <c r="DJ37" s="664"/>
      <c r="DK37" s="665"/>
      <c r="DL37" s="639">
        <v>778652</v>
      </c>
      <c r="DM37" s="664"/>
      <c r="DN37" s="664"/>
      <c r="DO37" s="664"/>
      <c r="DP37" s="664"/>
      <c r="DQ37" s="664"/>
      <c r="DR37" s="664"/>
      <c r="DS37" s="664"/>
      <c r="DT37" s="664"/>
      <c r="DU37" s="664"/>
      <c r="DV37" s="665"/>
      <c r="DW37" s="635">
        <v>0.7</v>
      </c>
      <c r="DX37" s="666"/>
      <c r="DY37" s="666"/>
      <c r="DZ37" s="666"/>
      <c r="EA37" s="666"/>
      <c r="EB37" s="666"/>
      <c r="EC37" s="667"/>
    </row>
    <row r="38" spans="2:133" ht="11.25" customHeight="1" x14ac:dyDescent="0.15">
      <c r="B38" s="627" t="s">
        <v>335</v>
      </c>
      <c r="C38" s="628"/>
      <c r="D38" s="628"/>
      <c r="E38" s="628"/>
      <c r="F38" s="628"/>
      <c r="G38" s="628"/>
      <c r="H38" s="628"/>
      <c r="I38" s="628"/>
      <c r="J38" s="628"/>
      <c r="K38" s="628"/>
      <c r="L38" s="628"/>
      <c r="M38" s="628"/>
      <c r="N38" s="628"/>
      <c r="O38" s="628"/>
      <c r="P38" s="628"/>
      <c r="Q38" s="629"/>
      <c r="R38" s="630">
        <v>3885246</v>
      </c>
      <c r="S38" s="631"/>
      <c r="T38" s="631"/>
      <c r="U38" s="631"/>
      <c r="V38" s="631"/>
      <c r="W38" s="631"/>
      <c r="X38" s="631"/>
      <c r="Y38" s="632"/>
      <c r="Z38" s="633">
        <v>2</v>
      </c>
      <c r="AA38" s="633"/>
      <c r="AB38" s="633"/>
      <c r="AC38" s="633"/>
      <c r="AD38" s="634" t="s">
        <v>129</v>
      </c>
      <c r="AE38" s="634"/>
      <c r="AF38" s="634"/>
      <c r="AG38" s="634"/>
      <c r="AH38" s="634"/>
      <c r="AI38" s="634"/>
      <c r="AJ38" s="634"/>
      <c r="AK38" s="634"/>
      <c r="AL38" s="635" t="s">
        <v>129</v>
      </c>
      <c r="AM38" s="636"/>
      <c r="AN38" s="636"/>
      <c r="AO38" s="637"/>
      <c r="AQ38" s="708" t="s">
        <v>336</v>
      </c>
      <c r="AR38" s="709"/>
      <c r="AS38" s="709"/>
      <c r="AT38" s="709"/>
      <c r="AU38" s="709"/>
      <c r="AV38" s="709"/>
      <c r="AW38" s="709"/>
      <c r="AX38" s="709"/>
      <c r="AY38" s="710"/>
      <c r="AZ38" s="630">
        <v>1182049</v>
      </c>
      <c r="BA38" s="631"/>
      <c r="BB38" s="631"/>
      <c r="BC38" s="631"/>
      <c r="BD38" s="664"/>
      <c r="BE38" s="664"/>
      <c r="BF38" s="688"/>
      <c r="BG38" s="645" t="s">
        <v>337</v>
      </c>
      <c r="BH38" s="646"/>
      <c r="BI38" s="646"/>
      <c r="BJ38" s="646"/>
      <c r="BK38" s="646"/>
      <c r="BL38" s="646"/>
      <c r="BM38" s="646"/>
      <c r="BN38" s="646"/>
      <c r="BO38" s="646"/>
      <c r="BP38" s="646"/>
      <c r="BQ38" s="646"/>
      <c r="BR38" s="646"/>
      <c r="BS38" s="646"/>
      <c r="BT38" s="646"/>
      <c r="BU38" s="647"/>
      <c r="BV38" s="630">
        <v>47141</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16260642</v>
      </c>
      <c r="CS38" s="631"/>
      <c r="CT38" s="631"/>
      <c r="CU38" s="631"/>
      <c r="CV38" s="631"/>
      <c r="CW38" s="631"/>
      <c r="CX38" s="631"/>
      <c r="CY38" s="632"/>
      <c r="CZ38" s="635">
        <v>8.4</v>
      </c>
      <c r="DA38" s="666"/>
      <c r="DB38" s="666"/>
      <c r="DC38" s="672"/>
      <c r="DD38" s="639">
        <v>13780689</v>
      </c>
      <c r="DE38" s="631"/>
      <c r="DF38" s="631"/>
      <c r="DG38" s="631"/>
      <c r="DH38" s="631"/>
      <c r="DI38" s="631"/>
      <c r="DJ38" s="631"/>
      <c r="DK38" s="632"/>
      <c r="DL38" s="639">
        <v>13368465</v>
      </c>
      <c r="DM38" s="631"/>
      <c r="DN38" s="631"/>
      <c r="DO38" s="631"/>
      <c r="DP38" s="631"/>
      <c r="DQ38" s="631"/>
      <c r="DR38" s="631"/>
      <c r="DS38" s="631"/>
      <c r="DT38" s="631"/>
      <c r="DU38" s="631"/>
      <c r="DV38" s="632"/>
      <c r="DW38" s="635">
        <v>12.1</v>
      </c>
      <c r="DX38" s="666"/>
      <c r="DY38" s="666"/>
      <c r="DZ38" s="666"/>
      <c r="EA38" s="666"/>
      <c r="EB38" s="666"/>
      <c r="EC38" s="667"/>
    </row>
    <row r="39" spans="2:133" ht="11.25" customHeight="1" x14ac:dyDescent="0.15">
      <c r="B39" s="627" t="s">
        <v>339</v>
      </c>
      <c r="C39" s="628"/>
      <c r="D39" s="628"/>
      <c r="E39" s="628"/>
      <c r="F39" s="628"/>
      <c r="G39" s="628"/>
      <c r="H39" s="628"/>
      <c r="I39" s="628"/>
      <c r="J39" s="628"/>
      <c r="K39" s="628"/>
      <c r="L39" s="628"/>
      <c r="M39" s="628"/>
      <c r="N39" s="628"/>
      <c r="O39" s="628"/>
      <c r="P39" s="628"/>
      <c r="Q39" s="629"/>
      <c r="R39" s="630">
        <v>3279809</v>
      </c>
      <c r="S39" s="631"/>
      <c r="T39" s="631"/>
      <c r="U39" s="631"/>
      <c r="V39" s="631"/>
      <c r="W39" s="631"/>
      <c r="X39" s="631"/>
      <c r="Y39" s="632"/>
      <c r="Z39" s="633">
        <v>1.6</v>
      </c>
      <c r="AA39" s="633"/>
      <c r="AB39" s="633"/>
      <c r="AC39" s="633"/>
      <c r="AD39" s="634">
        <v>1129</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v>128460</v>
      </c>
      <c r="BA39" s="631"/>
      <c r="BB39" s="631"/>
      <c r="BC39" s="631"/>
      <c r="BD39" s="664"/>
      <c r="BE39" s="664"/>
      <c r="BF39" s="688"/>
      <c r="BG39" s="645" t="s">
        <v>341</v>
      </c>
      <c r="BH39" s="646"/>
      <c r="BI39" s="646"/>
      <c r="BJ39" s="646"/>
      <c r="BK39" s="646"/>
      <c r="BL39" s="646"/>
      <c r="BM39" s="646"/>
      <c r="BN39" s="646"/>
      <c r="BO39" s="646"/>
      <c r="BP39" s="646"/>
      <c r="BQ39" s="646"/>
      <c r="BR39" s="646"/>
      <c r="BS39" s="646"/>
      <c r="BT39" s="646"/>
      <c r="BU39" s="647"/>
      <c r="BV39" s="630">
        <v>68052</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3837635</v>
      </c>
      <c r="CS39" s="664"/>
      <c r="CT39" s="664"/>
      <c r="CU39" s="664"/>
      <c r="CV39" s="664"/>
      <c r="CW39" s="664"/>
      <c r="CX39" s="664"/>
      <c r="CY39" s="665"/>
      <c r="CZ39" s="635">
        <v>2</v>
      </c>
      <c r="DA39" s="666"/>
      <c r="DB39" s="666"/>
      <c r="DC39" s="672"/>
      <c r="DD39" s="639">
        <v>3260655</v>
      </c>
      <c r="DE39" s="664"/>
      <c r="DF39" s="664"/>
      <c r="DG39" s="664"/>
      <c r="DH39" s="664"/>
      <c r="DI39" s="664"/>
      <c r="DJ39" s="664"/>
      <c r="DK39" s="665"/>
      <c r="DL39" s="639" t="s">
        <v>129</v>
      </c>
      <c r="DM39" s="664"/>
      <c r="DN39" s="664"/>
      <c r="DO39" s="664"/>
      <c r="DP39" s="664"/>
      <c r="DQ39" s="664"/>
      <c r="DR39" s="664"/>
      <c r="DS39" s="664"/>
      <c r="DT39" s="664"/>
      <c r="DU39" s="664"/>
      <c r="DV39" s="665"/>
      <c r="DW39" s="635" t="s">
        <v>129</v>
      </c>
      <c r="DX39" s="666"/>
      <c r="DY39" s="666"/>
      <c r="DZ39" s="666"/>
      <c r="EA39" s="666"/>
      <c r="EB39" s="666"/>
      <c r="EC39" s="667"/>
    </row>
    <row r="40" spans="2:133" ht="11.25" customHeight="1" x14ac:dyDescent="0.15">
      <c r="B40" s="627" t="s">
        <v>343</v>
      </c>
      <c r="C40" s="628"/>
      <c r="D40" s="628"/>
      <c r="E40" s="628"/>
      <c r="F40" s="628"/>
      <c r="G40" s="628"/>
      <c r="H40" s="628"/>
      <c r="I40" s="628"/>
      <c r="J40" s="628"/>
      <c r="K40" s="628"/>
      <c r="L40" s="628"/>
      <c r="M40" s="628"/>
      <c r="N40" s="628"/>
      <c r="O40" s="628"/>
      <c r="P40" s="628"/>
      <c r="Q40" s="629"/>
      <c r="R40" s="630">
        <v>25899855</v>
      </c>
      <c r="S40" s="631"/>
      <c r="T40" s="631"/>
      <c r="U40" s="631"/>
      <c r="V40" s="631"/>
      <c r="W40" s="631"/>
      <c r="X40" s="631"/>
      <c r="Y40" s="632"/>
      <c r="Z40" s="633">
        <v>13</v>
      </c>
      <c r="AA40" s="633"/>
      <c r="AB40" s="633"/>
      <c r="AC40" s="633"/>
      <c r="AD40" s="634" t="s">
        <v>129</v>
      </c>
      <c r="AE40" s="634"/>
      <c r="AF40" s="634"/>
      <c r="AG40" s="634"/>
      <c r="AH40" s="634"/>
      <c r="AI40" s="634"/>
      <c r="AJ40" s="634"/>
      <c r="AK40" s="634"/>
      <c r="AL40" s="635" t="s">
        <v>129</v>
      </c>
      <c r="AM40" s="636"/>
      <c r="AN40" s="636"/>
      <c r="AO40" s="637"/>
      <c r="AQ40" s="708" t="s">
        <v>344</v>
      </c>
      <c r="AR40" s="709"/>
      <c r="AS40" s="709"/>
      <c r="AT40" s="709"/>
      <c r="AU40" s="709"/>
      <c r="AV40" s="709"/>
      <c r="AW40" s="709"/>
      <c r="AX40" s="709"/>
      <c r="AY40" s="710"/>
      <c r="AZ40" s="630">
        <v>111765</v>
      </c>
      <c r="BA40" s="631"/>
      <c r="BB40" s="631"/>
      <c r="BC40" s="631"/>
      <c r="BD40" s="664"/>
      <c r="BE40" s="664"/>
      <c r="BF40" s="688"/>
      <c r="BG40" s="711" t="s">
        <v>345</v>
      </c>
      <c r="BH40" s="712"/>
      <c r="BI40" s="712"/>
      <c r="BJ40" s="712"/>
      <c r="BK40" s="712"/>
      <c r="BL40" s="364"/>
      <c r="BM40" s="646" t="s">
        <v>346</v>
      </c>
      <c r="BN40" s="646"/>
      <c r="BO40" s="646"/>
      <c r="BP40" s="646"/>
      <c r="BQ40" s="646"/>
      <c r="BR40" s="646"/>
      <c r="BS40" s="646"/>
      <c r="BT40" s="646"/>
      <c r="BU40" s="647"/>
      <c r="BV40" s="630">
        <v>93</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3532072</v>
      </c>
      <c r="CS40" s="631"/>
      <c r="CT40" s="631"/>
      <c r="CU40" s="631"/>
      <c r="CV40" s="631"/>
      <c r="CW40" s="631"/>
      <c r="CX40" s="631"/>
      <c r="CY40" s="632"/>
      <c r="CZ40" s="635">
        <v>1.8</v>
      </c>
      <c r="DA40" s="666"/>
      <c r="DB40" s="666"/>
      <c r="DC40" s="672"/>
      <c r="DD40" s="639">
        <v>2020017</v>
      </c>
      <c r="DE40" s="631"/>
      <c r="DF40" s="631"/>
      <c r="DG40" s="631"/>
      <c r="DH40" s="631"/>
      <c r="DI40" s="631"/>
      <c r="DJ40" s="631"/>
      <c r="DK40" s="632"/>
      <c r="DL40" s="639" t="s">
        <v>129</v>
      </c>
      <c r="DM40" s="631"/>
      <c r="DN40" s="631"/>
      <c r="DO40" s="631"/>
      <c r="DP40" s="631"/>
      <c r="DQ40" s="631"/>
      <c r="DR40" s="631"/>
      <c r="DS40" s="631"/>
      <c r="DT40" s="631"/>
      <c r="DU40" s="631"/>
      <c r="DV40" s="632"/>
      <c r="DW40" s="635" t="s">
        <v>129</v>
      </c>
      <c r="DX40" s="666"/>
      <c r="DY40" s="666"/>
      <c r="DZ40" s="666"/>
      <c r="EA40" s="666"/>
      <c r="EB40" s="666"/>
      <c r="EC40" s="667"/>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349</v>
      </c>
      <c r="AR41" s="709"/>
      <c r="AS41" s="709"/>
      <c r="AT41" s="709"/>
      <c r="AU41" s="709"/>
      <c r="AV41" s="709"/>
      <c r="AW41" s="709"/>
      <c r="AX41" s="709"/>
      <c r="AY41" s="710"/>
      <c r="AZ41" s="630">
        <v>2280399</v>
      </c>
      <c r="BA41" s="631"/>
      <c r="BB41" s="631"/>
      <c r="BC41" s="631"/>
      <c r="BD41" s="664"/>
      <c r="BE41" s="664"/>
      <c r="BF41" s="688"/>
      <c r="BG41" s="711"/>
      <c r="BH41" s="712"/>
      <c r="BI41" s="712"/>
      <c r="BJ41" s="712"/>
      <c r="BK41" s="712"/>
      <c r="BL41" s="364"/>
      <c r="BM41" s="646" t="s">
        <v>350</v>
      </c>
      <c r="BN41" s="646"/>
      <c r="BO41" s="646"/>
      <c r="BP41" s="646"/>
      <c r="BQ41" s="646"/>
      <c r="BR41" s="646"/>
      <c r="BS41" s="646"/>
      <c r="BT41" s="646"/>
      <c r="BU41" s="647"/>
      <c r="BV41" s="630" t="s">
        <v>129</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129</v>
      </c>
      <c r="CS41" s="664"/>
      <c r="CT41" s="664"/>
      <c r="CU41" s="664"/>
      <c r="CV41" s="664"/>
      <c r="CW41" s="664"/>
      <c r="CX41" s="664"/>
      <c r="CY41" s="665"/>
      <c r="CZ41" s="635" t="s">
        <v>129</v>
      </c>
      <c r="DA41" s="666"/>
      <c r="DB41" s="666"/>
      <c r="DC41" s="672"/>
      <c r="DD41" s="639" t="s">
        <v>129</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353</v>
      </c>
      <c r="AR42" s="719"/>
      <c r="AS42" s="719"/>
      <c r="AT42" s="719"/>
      <c r="AU42" s="719"/>
      <c r="AV42" s="719"/>
      <c r="AW42" s="719"/>
      <c r="AX42" s="719"/>
      <c r="AY42" s="720"/>
      <c r="AZ42" s="724">
        <v>12857147</v>
      </c>
      <c r="BA42" s="725"/>
      <c r="BB42" s="725"/>
      <c r="BC42" s="725"/>
      <c r="BD42" s="701"/>
      <c r="BE42" s="701"/>
      <c r="BF42" s="703"/>
      <c r="BG42" s="713"/>
      <c r="BH42" s="714"/>
      <c r="BI42" s="714"/>
      <c r="BJ42" s="714"/>
      <c r="BK42" s="714"/>
      <c r="BL42" s="365"/>
      <c r="BM42" s="656" t="s">
        <v>354</v>
      </c>
      <c r="BN42" s="656"/>
      <c r="BO42" s="656"/>
      <c r="BP42" s="656"/>
      <c r="BQ42" s="656"/>
      <c r="BR42" s="656"/>
      <c r="BS42" s="656"/>
      <c r="BT42" s="656"/>
      <c r="BU42" s="657"/>
      <c r="BV42" s="724">
        <v>358</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33374211</v>
      </c>
      <c r="CS42" s="664"/>
      <c r="CT42" s="664"/>
      <c r="CU42" s="664"/>
      <c r="CV42" s="664"/>
      <c r="CW42" s="664"/>
      <c r="CX42" s="664"/>
      <c r="CY42" s="665"/>
      <c r="CZ42" s="635">
        <v>17.2</v>
      </c>
      <c r="DA42" s="666"/>
      <c r="DB42" s="666"/>
      <c r="DC42" s="672"/>
      <c r="DD42" s="639">
        <v>7250014</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356</v>
      </c>
      <c r="C43" s="628"/>
      <c r="D43" s="628"/>
      <c r="E43" s="628"/>
      <c r="F43" s="628"/>
      <c r="G43" s="628"/>
      <c r="H43" s="628"/>
      <c r="I43" s="628"/>
      <c r="J43" s="628"/>
      <c r="K43" s="628"/>
      <c r="L43" s="628"/>
      <c r="M43" s="628"/>
      <c r="N43" s="628"/>
      <c r="O43" s="628"/>
      <c r="P43" s="628"/>
      <c r="Q43" s="629"/>
      <c r="R43" s="630">
        <v>7420455</v>
      </c>
      <c r="S43" s="631"/>
      <c r="T43" s="631"/>
      <c r="U43" s="631"/>
      <c r="V43" s="631"/>
      <c r="W43" s="631"/>
      <c r="X43" s="631"/>
      <c r="Y43" s="632"/>
      <c r="Z43" s="633">
        <v>3.7</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303027</v>
      </c>
      <c r="CS43" s="664"/>
      <c r="CT43" s="664"/>
      <c r="CU43" s="664"/>
      <c r="CV43" s="664"/>
      <c r="CW43" s="664"/>
      <c r="CX43" s="664"/>
      <c r="CY43" s="665"/>
      <c r="CZ43" s="635">
        <v>0.2</v>
      </c>
      <c r="DA43" s="666"/>
      <c r="DB43" s="666"/>
      <c r="DC43" s="672"/>
      <c r="DD43" s="639">
        <v>303027</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358</v>
      </c>
      <c r="C44" s="675"/>
      <c r="D44" s="675"/>
      <c r="E44" s="675"/>
      <c r="F44" s="675"/>
      <c r="G44" s="675"/>
      <c r="H44" s="675"/>
      <c r="I44" s="675"/>
      <c r="J44" s="675"/>
      <c r="K44" s="675"/>
      <c r="L44" s="675"/>
      <c r="M44" s="675"/>
      <c r="N44" s="675"/>
      <c r="O44" s="675"/>
      <c r="P44" s="675"/>
      <c r="Q44" s="676"/>
      <c r="R44" s="724">
        <v>198980660</v>
      </c>
      <c r="S44" s="725"/>
      <c r="T44" s="725"/>
      <c r="U44" s="725"/>
      <c r="V44" s="725"/>
      <c r="W44" s="725"/>
      <c r="X44" s="725"/>
      <c r="Y44" s="726"/>
      <c r="Z44" s="727">
        <v>100</v>
      </c>
      <c r="AA44" s="727"/>
      <c r="AB44" s="727"/>
      <c r="AC44" s="727"/>
      <c r="AD44" s="728">
        <v>102686781</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33292449</v>
      </c>
      <c r="CS44" s="631"/>
      <c r="CT44" s="631"/>
      <c r="CU44" s="631"/>
      <c r="CV44" s="631"/>
      <c r="CW44" s="631"/>
      <c r="CX44" s="631"/>
      <c r="CY44" s="632"/>
      <c r="CZ44" s="635">
        <v>17.2</v>
      </c>
      <c r="DA44" s="636"/>
      <c r="DB44" s="636"/>
      <c r="DC44" s="648"/>
      <c r="DD44" s="639">
        <v>7230317</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13119164</v>
      </c>
      <c r="CS45" s="664"/>
      <c r="CT45" s="664"/>
      <c r="CU45" s="664"/>
      <c r="CV45" s="664"/>
      <c r="CW45" s="664"/>
      <c r="CX45" s="664"/>
      <c r="CY45" s="665"/>
      <c r="CZ45" s="635">
        <v>6.8</v>
      </c>
      <c r="DA45" s="666"/>
      <c r="DB45" s="666"/>
      <c r="DC45" s="672"/>
      <c r="DD45" s="639">
        <v>729942</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18926857</v>
      </c>
      <c r="CS46" s="631"/>
      <c r="CT46" s="631"/>
      <c r="CU46" s="631"/>
      <c r="CV46" s="631"/>
      <c r="CW46" s="631"/>
      <c r="CX46" s="631"/>
      <c r="CY46" s="632"/>
      <c r="CZ46" s="635">
        <v>9.8000000000000007</v>
      </c>
      <c r="DA46" s="636"/>
      <c r="DB46" s="636"/>
      <c r="DC46" s="648"/>
      <c r="DD46" s="639">
        <v>6418265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81762</v>
      </c>
      <c r="CS47" s="664"/>
      <c r="CT47" s="664"/>
      <c r="CU47" s="664"/>
      <c r="CV47" s="664"/>
      <c r="CW47" s="664"/>
      <c r="CX47" s="664"/>
      <c r="CY47" s="665"/>
      <c r="CZ47" s="635">
        <v>0</v>
      </c>
      <c r="DA47" s="666"/>
      <c r="DB47" s="666"/>
      <c r="DC47" s="672"/>
      <c r="DD47" s="639">
        <v>19697</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193502159</v>
      </c>
      <c r="CS49" s="701"/>
      <c r="CT49" s="701"/>
      <c r="CU49" s="701"/>
      <c r="CV49" s="701"/>
      <c r="CW49" s="701"/>
      <c r="CX49" s="701"/>
      <c r="CY49" s="738"/>
      <c r="CZ49" s="729">
        <v>100</v>
      </c>
      <c r="DA49" s="739"/>
      <c r="DB49" s="739"/>
      <c r="DC49" s="740"/>
      <c r="DD49" s="741">
        <v>117646985</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wmD/eQRfJwxezHAtZKIsfFn5jE1QcQ2BKbyZBlxKycfebFv4JJd3S+iELBu33TBj0UtpHwywPT2jSNFeJE9w==" saltValue="fLDt4SapXTJcEAk96k2Ej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2" zoomScaleNormal="62"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198673</v>
      </c>
      <c r="R7" s="782"/>
      <c r="S7" s="782"/>
      <c r="T7" s="782"/>
      <c r="U7" s="782"/>
      <c r="V7" s="782">
        <v>193254</v>
      </c>
      <c r="W7" s="782"/>
      <c r="X7" s="782"/>
      <c r="Y7" s="782"/>
      <c r="Z7" s="782"/>
      <c r="AA7" s="782">
        <v>5419</v>
      </c>
      <c r="AB7" s="782"/>
      <c r="AC7" s="782"/>
      <c r="AD7" s="782"/>
      <c r="AE7" s="783"/>
      <c r="AF7" s="784">
        <v>3408</v>
      </c>
      <c r="AG7" s="785"/>
      <c r="AH7" s="785"/>
      <c r="AI7" s="785"/>
      <c r="AJ7" s="786"/>
      <c r="AK7" s="787">
        <v>962</v>
      </c>
      <c r="AL7" s="788"/>
      <c r="AM7" s="788"/>
      <c r="AN7" s="788"/>
      <c r="AO7" s="788"/>
      <c r="AP7" s="788">
        <v>238803</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609</v>
      </c>
      <c r="BT7" s="776"/>
      <c r="BU7" s="776"/>
      <c r="BV7" s="776"/>
      <c r="BW7" s="776"/>
      <c r="BX7" s="776"/>
      <c r="BY7" s="776"/>
      <c r="BZ7" s="776"/>
      <c r="CA7" s="776"/>
      <c r="CB7" s="776"/>
      <c r="CC7" s="776"/>
      <c r="CD7" s="776"/>
      <c r="CE7" s="776"/>
      <c r="CF7" s="776"/>
      <c r="CG7" s="791"/>
      <c r="CH7" s="772">
        <v>92</v>
      </c>
      <c r="CI7" s="773"/>
      <c r="CJ7" s="773"/>
      <c r="CK7" s="773"/>
      <c r="CL7" s="774"/>
      <c r="CM7" s="772">
        <v>4189</v>
      </c>
      <c r="CN7" s="773"/>
      <c r="CO7" s="773"/>
      <c r="CP7" s="773"/>
      <c r="CQ7" s="774"/>
      <c r="CR7" s="772">
        <v>1887</v>
      </c>
      <c r="CS7" s="773"/>
      <c r="CT7" s="773"/>
      <c r="CU7" s="773"/>
      <c r="CV7" s="774"/>
      <c r="CW7" s="772">
        <v>5</v>
      </c>
      <c r="CX7" s="773"/>
      <c r="CY7" s="773"/>
      <c r="CZ7" s="773"/>
      <c r="DA7" s="774"/>
      <c r="DB7" s="772" t="s">
        <v>643</v>
      </c>
      <c r="DC7" s="773"/>
      <c r="DD7" s="773"/>
      <c r="DE7" s="773"/>
      <c r="DF7" s="774"/>
      <c r="DG7" s="772" t="s">
        <v>636</v>
      </c>
      <c r="DH7" s="773"/>
      <c r="DI7" s="773"/>
      <c r="DJ7" s="773"/>
      <c r="DK7" s="774"/>
      <c r="DL7" s="772" t="s">
        <v>644</v>
      </c>
      <c r="DM7" s="773"/>
      <c r="DN7" s="773"/>
      <c r="DO7" s="773"/>
      <c r="DP7" s="774"/>
      <c r="DQ7" s="772" t="s">
        <v>636</v>
      </c>
      <c r="DR7" s="773"/>
      <c r="DS7" s="773"/>
      <c r="DT7" s="773"/>
      <c r="DU7" s="774"/>
      <c r="DV7" s="775"/>
      <c r="DW7" s="776"/>
      <c r="DX7" s="776"/>
      <c r="DY7" s="776"/>
      <c r="DZ7" s="777"/>
      <c r="EA7" s="230"/>
    </row>
    <row r="8" spans="1:131" s="231" customFormat="1" ht="26.25" customHeight="1" x14ac:dyDescent="0.15">
      <c r="A8" s="234">
        <v>2</v>
      </c>
      <c r="B8" s="809" t="s">
        <v>391</v>
      </c>
      <c r="C8" s="810"/>
      <c r="D8" s="810"/>
      <c r="E8" s="810"/>
      <c r="F8" s="810"/>
      <c r="G8" s="810"/>
      <c r="H8" s="810"/>
      <c r="I8" s="810"/>
      <c r="J8" s="810"/>
      <c r="K8" s="810"/>
      <c r="L8" s="810"/>
      <c r="M8" s="810"/>
      <c r="N8" s="810"/>
      <c r="O8" s="810"/>
      <c r="P8" s="811"/>
      <c r="Q8" s="812">
        <v>22903</v>
      </c>
      <c r="R8" s="813"/>
      <c r="S8" s="813"/>
      <c r="T8" s="813"/>
      <c r="U8" s="813"/>
      <c r="V8" s="813">
        <v>22903</v>
      </c>
      <c r="W8" s="813"/>
      <c r="X8" s="813"/>
      <c r="Y8" s="813"/>
      <c r="Z8" s="813"/>
      <c r="AA8" s="813" t="s">
        <v>607</v>
      </c>
      <c r="AB8" s="813"/>
      <c r="AC8" s="813"/>
      <c r="AD8" s="813"/>
      <c r="AE8" s="814"/>
      <c r="AF8" s="815" t="s">
        <v>392</v>
      </c>
      <c r="AG8" s="816"/>
      <c r="AH8" s="816"/>
      <c r="AI8" s="816"/>
      <c r="AJ8" s="817"/>
      <c r="AK8" s="798">
        <v>21542</v>
      </c>
      <c r="AL8" s="799"/>
      <c r="AM8" s="799"/>
      <c r="AN8" s="799"/>
      <c r="AO8" s="799"/>
      <c r="AP8" s="799" t="s">
        <v>607</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610</v>
      </c>
      <c r="BT8" s="803"/>
      <c r="BU8" s="803"/>
      <c r="BV8" s="803"/>
      <c r="BW8" s="803"/>
      <c r="BX8" s="803"/>
      <c r="BY8" s="803"/>
      <c r="BZ8" s="803"/>
      <c r="CA8" s="803"/>
      <c r="CB8" s="803"/>
      <c r="CC8" s="803"/>
      <c r="CD8" s="803"/>
      <c r="CE8" s="803"/>
      <c r="CF8" s="803"/>
      <c r="CG8" s="804"/>
      <c r="CH8" s="805">
        <v>-1</v>
      </c>
      <c r="CI8" s="806"/>
      <c r="CJ8" s="806"/>
      <c r="CK8" s="806"/>
      <c r="CL8" s="807"/>
      <c r="CM8" s="805">
        <v>105</v>
      </c>
      <c r="CN8" s="806"/>
      <c r="CO8" s="806"/>
      <c r="CP8" s="806"/>
      <c r="CQ8" s="807"/>
      <c r="CR8" s="805">
        <v>31</v>
      </c>
      <c r="CS8" s="806"/>
      <c r="CT8" s="806"/>
      <c r="CU8" s="806"/>
      <c r="CV8" s="807"/>
      <c r="CW8" s="805">
        <v>198</v>
      </c>
      <c r="CX8" s="806"/>
      <c r="CY8" s="806"/>
      <c r="CZ8" s="806"/>
      <c r="DA8" s="807"/>
      <c r="DB8" s="805" t="s">
        <v>636</v>
      </c>
      <c r="DC8" s="806"/>
      <c r="DD8" s="806"/>
      <c r="DE8" s="806"/>
      <c r="DF8" s="807"/>
      <c r="DG8" s="805" t="s">
        <v>636</v>
      </c>
      <c r="DH8" s="806"/>
      <c r="DI8" s="806"/>
      <c r="DJ8" s="806"/>
      <c r="DK8" s="807"/>
      <c r="DL8" s="805" t="s">
        <v>636</v>
      </c>
      <c r="DM8" s="806"/>
      <c r="DN8" s="806"/>
      <c r="DO8" s="806"/>
      <c r="DP8" s="807"/>
      <c r="DQ8" s="805" t="s">
        <v>636</v>
      </c>
      <c r="DR8" s="806"/>
      <c r="DS8" s="806"/>
      <c r="DT8" s="806"/>
      <c r="DU8" s="807"/>
      <c r="DV8" s="802"/>
      <c r="DW8" s="803"/>
      <c r="DX8" s="803"/>
      <c r="DY8" s="803"/>
      <c r="DZ8" s="808"/>
      <c r="EA8" s="230"/>
    </row>
    <row r="9" spans="1:131" s="231" customFormat="1" ht="26.25" customHeight="1" x14ac:dyDescent="0.15">
      <c r="A9" s="234">
        <v>3</v>
      </c>
      <c r="B9" s="809" t="s">
        <v>393</v>
      </c>
      <c r="C9" s="810"/>
      <c r="D9" s="810"/>
      <c r="E9" s="810"/>
      <c r="F9" s="810"/>
      <c r="G9" s="810"/>
      <c r="H9" s="810"/>
      <c r="I9" s="810"/>
      <c r="J9" s="810"/>
      <c r="K9" s="810"/>
      <c r="L9" s="810"/>
      <c r="M9" s="810"/>
      <c r="N9" s="810"/>
      <c r="O9" s="810"/>
      <c r="P9" s="811"/>
      <c r="Q9" s="812">
        <v>83</v>
      </c>
      <c r="R9" s="813"/>
      <c r="S9" s="813"/>
      <c r="T9" s="813"/>
      <c r="U9" s="813"/>
      <c r="V9" s="813">
        <v>48</v>
      </c>
      <c r="W9" s="813"/>
      <c r="X9" s="813"/>
      <c r="Y9" s="813"/>
      <c r="Z9" s="813"/>
      <c r="AA9" s="813">
        <v>35</v>
      </c>
      <c r="AB9" s="813"/>
      <c r="AC9" s="813"/>
      <c r="AD9" s="813"/>
      <c r="AE9" s="814"/>
      <c r="AF9" s="815" t="s">
        <v>392</v>
      </c>
      <c r="AG9" s="816"/>
      <c r="AH9" s="816"/>
      <c r="AI9" s="816"/>
      <c r="AJ9" s="817"/>
      <c r="AK9" s="798">
        <v>15936</v>
      </c>
      <c r="AL9" s="799"/>
      <c r="AM9" s="799"/>
      <c r="AN9" s="799"/>
      <c r="AO9" s="799"/>
      <c r="AP9" s="799">
        <v>187</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611</v>
      </c>
      <c r="BT9" s="803"/>
      <c r="BU9" s="803"/>
      <c r="BV9" s="803"/>
      <c r="BW9" s="803"/>
      <c r="BX9" s="803"/>
      <c r="BY9" s="803"/>
      <c r="BZ9" s="803"/>
      <c r="CA9" s="803"/>
      <c r="CB9" s="803"/>
      <c r="CC9" s="803"/>
      <c r="CD9" s="803"/>
      <c r="CE9" s="803"/>
      <c r="CF9" s="803"/>
      <c r="CG9" s="804"/>
      <c r="CH9" s="805">
        <v>4</v>
      </c>
      <c r="CI9" s="806"/>
      <c r="CJ9" s="806"/>
      <c r="CK9" s="806"/>
      <c r="CL9" s="807"/>
      <c r="CM9" s="805">
        <v>214</v>
      </c>
      <c r="CN9" s="806"/>
      <c r="CO9" s="806"/>
      <c r="CP9" s="806"/>
      <c r="CQ9" s="807"/>
      <c r="CR9" s="805">
        <v>10</v>
      </c>
      <c r="CS9" s="806"/>
      <c r="CT9" s="806"/>
      <c r="CU9" s="806"/>
      <c r="CV9" s="807"/>
      <c r="CW9" s="805">
        <v>65</v>
      </c>
      <c r="CX9" s="806"/>
      <c r="CY9" s="806"/>
      <c r="CZ9" s="806"/>
      <c r="DA9" s="807"/>
      <c r="DB9" s="805" t="s">
        <v>636</v>
      </c>
      <c r="DC9" s="806"/>
      <c r="DD9" s="806"/>
      <c r="DE9" s="806"/>
      <c r="DF9" s="807"/>
      <c r="DG9" s="805" t="s">
        <v>636</v>
      </c>
      <c r="DH9" s="806"/>
      <c r="DI9" s="806"/>
      <c r="DJ9" s="806"/>
      <c r="DK9" s="807"/>
      <c r="DL9" s="805" t="s">
        <v>636</v>
      </c>
      <c r="DM9" s="806"/>
      <c r="DN9" s="806"/>
      <c r="DO9" s="806"/>
      <c r="DP9" s="807"/>
      <c r="DQ9" s="805" t="s">
        <v>636</v>
      </c>
      <c r="DR9" s="806"/>
      <c r="DS9" s="806"/>
      <c r="DT9" s="806"/>
      <c r="DU9" s="807"/>
      <c r="DV9" s="802"/>
      <c r="DW9" s="803"/>
      <c r="DX9" s="803"/>
      <c r="DY9" s="803"/>
      <c r="DZ9" s="808"/>
      <c r="EA9" s="230"/>
    </row>
    <row r="10" spans="1:131" s="231" customFormat="1" ht="26.25" customHeight="1" x14ac:dyDescent="0.15">
      <c r="A10" s="234">
        <v>4</v>
      </c>
      <c r="B10" s="809" t="s">
        <v>394</v>
      </c>
      <c r="C10" s="810"/>
      <c r="D10" s="810"/>
      <c r="E10" s="810"/>
      <c r="F10" s="810"/>
      <c r="G10" s="810"/>
      <c r="H10" s="810"/>
      <c r="I10" s="810"/>
      <c r="J10" s="810"/>
      <c r="K10" s="810"/>
      <c r="L10" s="810"/>
      <c r="M10" s="810"/>
      <c r="N10" s="810"/>
      <c r="O10" s="810"/>
      <c r="P10" s="811"/>
      <c r="Q10" s="812">
        <v>110</v>
      </c>
      <c r="R10" s="813"/>
      <c r="S10" s="813"/>
      <c r="T10" s="813"/>
      <c r="U10" s="813"/>
      <c r="V10" s="813">
        <v>110</v>
      </c>
      <c r="W10" s="813"/>
      <c r="X10" s="813"/>
      <c r="Y10" s="813"/>
      <c r="Z10" s="813"/>
      <c r="AA10" s="813" t="s">
        <v>607</v>
      </c>
      <c r="AB10" s="813"/>
      <c r="AC10" s="813"/>
      <c r="AD10" s="813"/>
      <c r="AE10" s="814"/>
      <c r="AF10" s="815" t="s">
        <v>395</v>
      </c>
      <c r="AG10" s="816"/>
      <c r="AH10" s="816"/>
      <c r="AI10" s="816"/>
      <c r="AJ10" s="817"/>
      <c r="AK10" s="798">
        <v>32</v>
      </c>
      <c r="AL10" s="799"/>
      <c r="AM10" s="799"/>
      <c r="AN10" s="799"/>
      <c r="AO10" s="799"/>
      <c r="AP10" s="799" t="s">
        <v>607</v>
      </c>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612</v>
      </c>
      <c r="BT10" s="803"/>
      <c r="BU10" s="803"/>
      <c r="BV10" s="803"/>
      <c r="BW10" s="803"/>
      <c r="BX10" s="803"/>
      <c r="BY10" s="803"/>
      <c r="BZ10" s="803"/>
      <c r="CA10" s="803"/>
      <c r="CB10" s="803"/>
      <c r="CC10" s="803"/>
      <c r="CD10" s="803"/>
      <c r="CE10" s="803"/>
      <c r="CF10" s="803"/>
      <c r="CG10" s="804"/>
      <c r="CH10" s="805">
        <v>8</v>
      </c>
      <c r="CI10" s="806"/>
      <c r="CJ10" s="806"/>
      <c r="CK10" s="806"/>
      <c r="CL10" s="807"/>
      <c r="CM10" s="805">
        <v>477</v>
      </c>
      <c r="CN10" s="806"/>
      <c r="CO10" s="806"/>
      <c r="CP10" s="806"/>
      <c r="CQ10" s="807"/>
      <c r="CR10" s="805">
        <v>55</v>
      </c>
      <c r="CS10" s="806"/>
      <c r="CT10" s="806"/>
      <c r="CU10" s="806"/>
      <c r="CV10" s="807"/>
      <c r="CW10" s="805">
        <v>105</v>
      </c>
      <c r="CX10" s="806"/>
      <c r="CY10" s="806"/>
      <c r="CZ10" s="806"/>
      <c r="DA10" s="807"/>
      <c r="DB10" s="805" t="s">
        <v>636</v>
      </c>
      <c r="DC10" s="806"/>
      <c r="DD10" s="806"/>
      <c r="DE10" s="806"/>
      <c r="DF10" s="807"/>
      <c r="DG10" s="805" t="s">
        <v>636</v>
      </c>
      <c r="DH10" s="806"/>
      <c r="DI10" s="806"/>
      <c r="DJ10" s="806"/>
      <c r="DK10" s="807"/>
      <c r="DL10" s="805" t="s">
        <v>636</v>
      </c>
      <c r="DM10" s="806"/>
      <c r="DN10" s="806"/>
      <c r="DO10" s="806"/>
      <c r="DP10" s="807"/>
      <c r="DQ10" s="805" t="s">
        <v>636</v>
      </c>
      <c r="DR10" s="806"/>
      <c r="DS10" s="806"/>
      <c r="DT10" s="806"/>
      <c r="DU10" s="807"/>
      <c r="DV10" s="802"/>
      <c r="DW10" s="803"/>
      <c r="DX10" s="803"/>
      <c r="DY10" s="803"/>
      <c r="DZ10" s="808"/>
      <c r="EA10" s="230"/>
    </row>
    <row r="11" spans="1:131" s="231" customFormat="1" ht="26.25" customHeight="1" x14ac:dyDescent="0.15">
      <c r="A11" s="234">
        <v>5</v>
      </c>
      <c r="B11" s="809" t="s">
        <v>396</v>
      </c>
      <c r="C11" s="810"/>
      <c r="D11" s="810"/>
      <c r="E11" s="810"/>
      <c r="F11" s="810"/>
      <c r="G11" s="810"/>
      <c r="H11" s="810"/>
      <c r="I11" s="810"/>
      <c r="J11" s="810"/>
      <c r="K11" s="810"/>
      <c r="L11" s="810"/>
      <c r="M11" s="810"/>
      <c r="N11" s="810"/>
      <c r="O11" s="810"/>
      <c r="P11" s="811"/>
      <c r="Q11" s="812">
        <v>51</v>
      </c>
      <c r="R11" s="813"/>
      <c r="S11" s="813"/>
      <c r="T11" s="813"/>
      <c r="U11" s="813"/>
      <c r="V11" s="813">
        <v>51</v>
      </c>
      <c r="W11" s="813"/>
      <c r="X11" s="813"/>
      <c r="Y11" s="813"/>
      <c r="Z11" s="813"/>
      <c r="AA11" s="813" t="s">
        <v>607</v>
      </c>
      <c r="AB11" s="813"/>
      <c r="AC11" s="813"/>
      <c r="AD11" s="813"/>
      <c r="AE11" s="814"/>
      <c r="AF11" s="815" t="s">
        <v>130</v>
      </c>
      <c r="AG11" s="816"/>
      <c r="AH11" s="816"/>
      <c r="AI11" s="816"/>
      <c r="AJ11" s="817"/>
      <c r="AK11" s="798">
        <v>51</v>
      </c>
      <c r="AL11" s="799"/>
      <c r="AM11" s="799"/>
      <c r="AN11" s="799"/>
      <c r="AO11" s="799"/>
      <c r="AP11" s="799" t="s">
        <v>607</v>
      </c>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613</v>
      </c>
      <c r="BT11" s="803"/>
      <c r="BU11" s="803"/>
      <c r="BV11" s="803"/>
      <c r="BW11" s="803"/>
      <c r="BX11" s="803"/>
      <c r="BY11" s="803"/>
      <c r="BZ11" s="803"/>
      <c r="CA11" s="803"/>
      <c r="CB11" s="803"/>
      <c r="CC11" s="803"/>
      <c r="CD11" s="803"/>
      <c r="CE11" s="803"/>
      <c r="CF11" s="803"/>
      <c r="CG11" s="804"/>
      <c r="CH11" s="805">
        <v>-1</v>
      </c>
      <c r="CI11" s="806"/>
      <c r="CJ11" s="806"/>
      <c r="CK11" s="806"/>
      <c r="CL11" s="807"/>
      <c r="CM11" s="805">
        <v>81</v>
      </c>
      <c r="CN11" s="806"/>
      <c r="CO11" s="806"/>
      <c r="CP11" s="806"/>
      <c r="CQ11" s="807"/>
      <c r="CR11" s="805">
        <v>30</v>
      </c>
      <c r="CS11" s="806"/>
      <c r="CT11" s="806"/>
      <c r="CU11" s="806"/>
      <c r="CV11" s="807"/>
      <c r="CW11" s="805">
        <v>18</v>
      </c>
      <c r="CX11" s="806"/>
      <c r="CY11" s="806"/>
      <c r="CZ11" s="806"/>
      <c r="DA11" s="807"/>
      <c r="DB11" s="805" t="s">
        <v>636</v>
      </c>
      <c r="DC11" s="806"/>
      <c r="DD11" s="806"/>
      <c r="DE11" s="806"/>
      <c r="DF11" s="807"/>
      <c r="DG11" s="805" t="s">
        <v>636</v>
      </c>
      <c r="DH11" s="806"/>
      <c r="DI11" s="806"/>
      <c r="DJ11" s="806"/>
      <c r="DK11" s="807"/>
      <c r="DL11" s="805" t="s">
        <v>636</v>
      </c>
      <c r="DM11" s="806"/>
      <c r="DN11" s="806"/>
      <c r="DO11" s="806"/>
      <c r="DP11" s="807"/>
      <c r="DQ11" s="805" t="s">
        <v>636</v>
      </c>
      <c r="DR11" s="806"/>
      <c r="DS11" s="806"/>
      <c r="DT11" s="806"/>
      <c r="DU11" s="807"/>
      <c r="DV11" s="802"/>
      <c r="DW11" s="803"/>
      <c r="DX11" s="803"/>
      <c r="DY11" s="803"/>
      <c r="DZ11" s="808"/>
      <c r="EA11" s="230"/>
    </row>
    <row r="12" spans="1:131" s="231" customFormat="1" ht="26.25" customHeight="1" x14ac:dyDescent="0.15">
      <c r="A12" s="234">
        <v>6</v>
      </c>
      <c r="B12" s="809" t="s">
        <v>397</v>
      </c>
      <c r="C12" s="810"/>
      <c r="D12" s="810"/>
      <c r="E12" s="810"/>
      <c r="F12" s="810"/>
      <c r="G12" s="810"/>
      <c r="H12" s="810"/>
      <c r="I12" s="810"/>
      <c r="J12" s="810"/>
      <c r="K12" s="810"/>
      <c r="L12" s="810"/>
      <c r="M12" s="810"/>
      <c r="N12" s="810"/>
      <c r="O12" s="810"/>
      <c r="P12" s="811"/>
      <c r="Q12" s="812">
        <v>48</v>
      </c>
      <c r="R12" s="813"/>
      <c r="S12" s="813"/>
      <c r="T12" s="813"/>
      <c r="U12" s="813"/>
      <c r="V12" s="813">
        <v>24</v>
      </c>
      <c r="W12" s="813"/>
      <c r="X12" s="813"/>
      <c r="Y12" s="813"/>
      <c r="Z12" s="813"/>
      <c r="AA12" s="813">
        <v>24</v>
      </c>
      <c r="AB12" s="813"/>
      <c r="AC12" s="813"/>
      <c r="AD12" s="813"/>
      <c r="AE12" s="814"/>
      <c r="AF12" s="815">
        <v>24</v>
      </c>
      <c r="AG12" s="816"/>
      <c r="AH12" s="816"/>
      <c r="AI12" s="816"/>
      <c r="AJ12" s="817"/>
      <c r="AK12" s="798" t="s">
        <v>608</v>
      </c>
      <c r="AL12" s="799"/>
      <c r="AM12" s="799"/>
      <c r="AN12" s="799"/>
      <c r="AO12" s="799"/>
      <c r="AP12" s="799" t="s">
        <v>607</v>
      </c>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614</v>
      </c>
      <c r="BT12" s="803"/>
      <c r="BU12" s="803"/>
      <c r="BV12" s="803"/>
      <c r="BW12" s="803"/>
      <c r="BX12" s="803"/>
      <c r="BY12" s="803"/>
      <c r="BZ12" s="803"/>
      <c r="CA12" s="803"/>
      <c r="CB12" s="803"/>
      <c r="CC12" s="803"/>
      <c r="CD12" s="803"/>
      <c r="CE12" s="803"/>
      <c r="CF12" s="803"/>
      <c r="CG12" s="804"/>
      <c r="CH12" s="805">
        <v>9</v>
      </c>
      <c r="CI12" s="806"/>
      <c r="CJ12" s="806"/>
      <c r="CK12" s="806"/>
      <c r="CL12" s="807"/>
      <c r="CM12" s="805">
        <v>162</v>
      </c>
      <c r="CN12" s="806"/>
      <c r="CO12" s="806"/>
      <c r="CP12" s="806"/>
      <c r="CQ12" s="807"/>
      <c r="CR12" s="805">
        <v>30</v>
      </c>
      <c r="CS12" s="806"/>
      <c r="CT12" s="806"/>
      <c r="CU12" s="806"/>
      <c r="CV12" s="807"/>
      <c r="CW12" s="805">
        <v>91</v>
      </c>
      <c r="CX12" s="806"/>
      <c r="CY12" s="806"/>
      <c r="CZ12" s="806"/>
      <c r="DA12" s="807"/>
      <c r="DB12" s="805" t="s">
        <v>636</v>
      </c>
      <c r="DC12" s="806"/>
      <c r="DD12" s="806"/>
      <c r="DE12" s="806"/>
      <c r="DF12" s="807"/>
      <c r="DG12" s="805" t="s">
        <v>644</v>
      </c>
      <c r="DH12" s="806"/>
      <c r="DI12" s="806"/>
      <c r="DJ12" s="806"/>
      <c r="DK12" s="807"/>
      <c r="DL12" s="805" t="s">
        <v>636</v>
      </c>
      <c r="DM12" s="806"/>
      <c r="DN12" s="806"/>
      <c r="DO12" s="806"/>
      <c r="DP12" s="807"/>
      <c r="DQ12" s="805" t="s">
        <v>636</v>
      </c>
      <c r="DR12" s="806"/>
      <c r="DS12" s="806"/>
      <c r="DT12" s="806"/>
      <c r="DU12" s="807"/>
      <c r="DV12" s="802"/>
      <c r="DW12" s="803"/>
      <c r="DX12" s="803"/>
      <c r="DY12" s="803"/>
      <c r="DZ12" s="808"/>
      <c r="EA12" s="230"/>
    </row>
    <row r="13" spans="1:131" s="231" customFormat="1" ht="26.25" customHeight="1" x14ac:dyDescent="0.15">
      <c r="A13" s="234">
        <v>7</v>
      </c>
      <c r="B13" s="809" t="s">
        <v>398</v>
      </c>
      <c r="C13" s="810"/>
      <c r="D13" s="810"/>
      <c r="E13" s="810"/>
      <c r="F13" s="810"/>
      <c r="G13" s="810"/>
      <c r="H13" s="810"/>
      <c r="I13" s="810"/>
      <c r="J13" s="810"/>
      <c r="K13" s="810"/>
      <c r="L13" s="810"/>
      <c r="M13" s="810"/>
      <c r="N13" s="810"/>
      <c r="O13" s="810"/>
      <c r="P13" s="811"/>
      <c r="Q13" s="812">
        <v>128</v>
      </c>
      <c r="R13" s="813"/>
      <c r="S13" s="813"/>
      <c r="T13" s="813"/>
      <c r="U13" s="813"/>
      <c r="V13" s="813">
        <v>128</v>
      </c>
      <c r="W13" s="813"/>
      <c r="X13" s="813"/>
      <c r="Y13" s="813"/>
      <c r="Z13" s="813"/>
      <c r="AA13" s="813" t="s">
        <v>607</v>
      </c>
      <c r="AB13" s="813"/>
      <c r="AC13" s="813"/>
      <c r="AD13" s="813"/>
      <c r="AE13" s="814"/>
      <c r="AF13" s="815" t="s">
        <v>392</v>
      </c>
      <c r="AG13" s="816"/>
      <c r="AH13" s="816"/>
      <c r="AI13" s="816"/>
      <c r="AJ13" s="817"/>
      <c r="AK13" s="798">
        <v>3</v>
      </c>
      <c r="AL13" s="799"/>
      <c r="AM13" s="799"/>
      <c r="AN13" s="799"/>
      <c r="AO13" s="799"/>
      <c r="AP13" s="799">
        <v>307</v>
      </c>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615</v>
      </c>
      <c r="BT13" s="803"/>
      <c r="BU13" s="803"/>
      <c r="BV13" s="803"/>
      <c r="BW13" s="803"/>
      <c r="BX13" s="803"/>
      <c r="BY13" s="803"/>
      <c r="BZ13" s="803"/>
      <c r="CA13" s="803"/>
      <c r="CB13" s="803"/>
      <c r="CC13" s="803"/>
      <c r="CD13" s="803"/>
      <c r="CE13" s="803"/>
      <c r="CF13" s="803"/>
      <c r="CG13" s="804"/>
      <c r="CH13" s="805">
        <v>-10</v>
      </c>
      <c r="CI13" s="806"/>
      <c r="CJ13" s="806"/>
      <c r="CK13" s="806"/>
      <c r="CL13" s="807"/>
      <c r="CM13" s="805">
        <v>238</v>
      </c>
      <c r="CN13" s="806"/>
      <c r="CO13" s="806"/>
      <c r="CP13" s="806"/>
      <c r="CQ13" s="807"/>
      <c r="CR13" s="805">
        <v>30</v>
      </c>
      <c r="CS13" s="806"/>
      <c r="CT13" s="806"/>
      <c r="CU13" s="806"/>
      <c r="CV13" s="807"/>
      <c r="CW13" s="805">
        <v>30</v>
      </c>
      <c r="CX13" s="806"/>
      <c r="CY13" s="806"/>
      <c r="CZ13" s="806"/>
      <c r="DA13" s="807"/>
      <c r="DB13" s="805" t="s">
        <v>636</v>
      </c>
      <c r="DC13" s="806"/>
      <c r="DD13" s="806"/>
      <c r="DE13" s="806"/>
      <c r="DF13" s="807"/>
      <c r="DG13" s="805" t="s">
        <v>644</v>
      </c>
      <c r="DH13" s="806"/>
      <c r="DI13" s="806"/>
      <c r="DJ13" s="806"/>
      <c r="DK13" s="807"/>
      <c r="DL13" s="805" t="s">
        <v>636</v>
      </c>
      <c r="DM13" s="806"/>
      <c r="DN13" s="806"/>
      <c r="DO13" s="806"/>
      <c r="DP13" s="807"/>
      <c r="DQ13" s="805" t="s">
        <v>636</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t="s">
        <v>616</v>
      </c>
      <c r="BT14" s="803"/>
      <c r="BU14" s="803"/>
      <c r="BV14" s="803"/>
      <c r="BW14" s="803"/>
      <c r="BX14" s="803"/>
      <c r="BY14" s="803"/>
      <c r="BZ14" s="803"/>
      <c r="CA14" s="803"/>
      <c r="CB14" s="803"/>
      <c r="CC14" s="803"/>
      <c r="CD14" s="803"/>
      <c r="CE14" s="803"/>
      <c r="CF14" s="803"/>
      <c r="CG14" s="804"/>
      <c r="CH14" s="805">
        <v>-2</v>
      </c>
      <c r="CI14" s="806"/>
      <c r="CJ14" s="806"/>
      <c r="CK14" s="806"/>
      <c r="CL14" s="807"/>
      <c r="CM14" s="805">
        <v>53</v>
      </c>
      <c r="CN14" s="806"/>
      <c r="CO14" s="806"/>
      <c r="CP14" s="806"/>
      <c r="CQ14" s="807"/>
      <c r="CR14" s="805">
        <v>30</v>
      </c>
      <c r="CS14" s="806"/>
      <c r="CT14" s="806"/>
      <c r="CU14" s="806"/>
      <c r="CV14" s="807"/>
      <c r="CW14" s="805">
        <v>257</v>
      </c>
      <c r="CX14" s="806"/>
      <c r="CY14" s="806"/>
      <c r="CZ14" s="806"/>
      <c r="DA14" s="807"/>
      <c r="DB14" s="805" t="s">
        <v>636</v>
      </c>
      <c r="DC14" s="806"/>
      <c r="DD14" s="806"/>
      <c r="DE14" s="806"/>
      <c r="DF14" s="807"/>
      <c r="DG14" s="805" t="s">
        <v>644</v>
      </c>
      <c r="DH14" s="806"/>
      <c r="DI14" s="806"/>
      <c r="DJ14" s="806"/>
      <c r="DK14" s="807"/>
      <c r="DL14" s="805" t="s">
        <v>636</v>
      </c>
      <c r="DM14" s="806"/>
      <c r="DN14" s="806"/>
      <c r="DO14" s="806"/>
      <c r="DP14" s="807"/>
      <c r="DQ14" s="805" t="s">
        <v>636</v>
      </c>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t="s">
        <v>617</v>
      </c>
      <c r="BT15" s="803"/>
      <c r="BU15" s="803"/>
      <c r="BV15" s="803"/>
      <c r="BW15" s="803"/>
      <c r="BX15" s="803"/>
      <c r="BY15" s="803"/>
      <c r="BZ15" s="803"/>
      <c r="CA15" s="803"/>
      <c r="CB15" s="803"/>
      <c r="CC15" s="803"/>
      <c r="CD15" s="803"/>
      <c r="CE15" s="803"/>
      <c r="CF15" s="803"/>
      <c r="CG15" s="804"/>
      <c r="CH15" s="805">
        <v>1</v>
      </c>
      <c r="CI15" s="806"/>
      <c r="CJ15" s="806"/>
      <c r="CK15" s="806"/>
      <c r="CL15" s="807"/>
      <c r="CM15" s="805">
        <v>464</v>
      </c>
      <c r="CN15" s="806"/>
      <c r="CO15" s="806"/>
      <c r="CP15" s="806"/>
      <c r="CQ15" s="807"/>
      <c r="CR15" s="805">
        <v>371</v>
      </c>
      <c r="CS15" s="806"/>
      <c r="CT15" s="806"/>
      <c r="CU15" s="806"/>
      <c r="CV15" s="807"/>
      <c r="CW15" s="805">
        <v>362</v>
      </c>
      <c r="CX15" s="806"/>
      <c r="CY15" s="806"/>
      <c r="CZ15" s="806"/>
      <c r="DA15" s="807"/>
      <c r="DB15" s="805" t="s">
        <v>636</v>
      </c>
      <c r="DC15" s="806"/>
      <c r="DD15" s="806"/>
      <c r="DE15" s="806"/>
      <c r="DF15" s="807"/>
      <c r="DG15" s="805" t="s">
        <v>644</v>
      </c>
      <c r="DH15" s="806"/>
      <c r="DI15" s="806"/>
      <c r="DJ15" s="806"/>
      <c r="DK15" s="807"/>
      <c r="DL15" s="805" t="s">
        <v>636</v>
      </c>
      <c r="DM15" s="806"/>
      <c r="DN15" s="806"/>
      <c r="DO15" s="806"/>
      <c r="DP15" s="807"/>
      <c r="DQ15" s="805" t="s">
        <v>636</v>
      </c>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t="s">
        <v>618</v>
      </c>
      <c r="BT16" s="803"/>
      <c r="BU16" s="803"/>
      <c r="BV16" s="803"/>
      <c r="BW16" s="803"/>
      <c r="BX16" s="803"/>
      <c r="BY16" s="803"/>
      <c r="BZ16" s="803"/>
      <c r="CA16" s="803"/>
      <c r="CB16" s="803"/>
      <c r="CC16" s="803"/>
      <c r="CD16" s="803"/>
      <c r="CE16" s="803"/>
      <c r="CF16" s="803"/>
      <c r="CG16" s="804"/>
      <c r="CH16" s="805">
        <v>0</v>
      </c>
      <c r="CI16" s="806"/>
      <c r="CJ16" s="806"/>
      <c r="CK16" s="806"/>
      <c r="CL16" s="807"/>
      <c r="CM16" s="805">
        <v>29</v>
      </c>
      <c r="CN16" s="806"/>
      <c r="CO16" s="806"/>
      <c r="CP16" s="806"/>
      <c r="CQ16" s="807"/>
      <c r="CR16" s="805">
        <v>10</v>
      </c>
      <c r="CS16" s="806"/>
      <c r="CT16" s="806"/>
      <c r="CU16" s="806"/>
      <c r="CV16" s="807"/>
      <c r="CW16" s="805">
        <v>36</v>
      </c>
      <c r="CX16" s="806"/>
      <c r="CY16" s="806"/>
      <c r="CZ16" s="806"/>
      <c r="DA16" s="807"/>
      <c r="DB16" s="805" t="s">
        <v>636</v>
      </c>
      <c r="DC16" s="806"/>
      <c r="DD16" s="806"/>
      <c r="DE16" s="806"/>
      <c r="DF16" s="807"/>
      <c r="DG16" s="805" t="s">
        <v>644</v>
      </c>
      <c r="DH16" s="806"/>
      <c r="DI16" s="806"/>
      <c r="DJ16" s="806"/>
      <c r="DK16" s="807"/>
      <c r="DL16" s="805" t="s">
        <v>636</v>
      </c>
      <c r="DM16" s="806"/>
      <c r="DN16" s="806"/>
      <c r="DO16" s="806"/>
      <c r="DP16" s="807"/>
      <c r="DQ16" s="805" t="s">
        <v>636</v>
      </c>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t="s">
        <v>619</v>
      </c>
      <c r="BT17" s="803"/>
      <c r="BU17" s="803"/>
      <c r="BV17" s="803"/>
      <c r="BW17" s="803"/>
      <c r="BX17" s="803"/>
      <c r="BY17" s="803"/>
      <c r="BZ17" s="803"/>
      <c r="CA17" s="803"/>
      <c r="CB17" s="803"/>
      <c r="CC17" s="803"/>
      <c r="CD17" s="803"/>
      <c r="CE17" s="803"/>
      <c r="CF17" s="803"/>
      <c r="CG17" s="804"/>
      <c r="CH17" s="805">
        <v>-7</v>
      </c>
      <c r="CI17" s="806"/>
      <c r="CJ17" s="806"/>
      <c r="CK17" s="806"/>
      <c r="CL17" s="807"/>
      <c r="CM17" s="805">
        <v>1303</v>
      </c>
      <c r="CN17" s="806"/>
      <c r="CO17" s="806"/>
      <c r="CP17" s="806"/>
      <c r="CQ17" s="807"/>
      <c r="CR17" s="805">
        <v>600</v>
      </c>
      <c r="CS17" s="806"/>
      <c r="CT17" s="806"/>
      <c r="CU17" s="806"/>
      <c r="CV17" s="807"/>
      <c r="CW17" s="805">
        <v>39</v>
      </c>
      <c r="CX17" s="806"/>
      <c r="CY17" s="806"/>
      <c r="CZ17" s="806"/>
      <c r="DA17" s="807"/>
      <c r="DB17" s="805" t="s">
        <v>636</v>
      </c>
      <c r="DC17" s="806"/>
      <c r="DD17" s="806"/>
      <c r="DE17" s="806"/>
      <c r="DF17" s="807"/>
      <c r="DG17" s="805" t="s">
        <v>644</v>
      </c>
      <c r="DH17" s="806"/>
      <c r="DI17" s="806"/>
      <c r="DJ17" s="806"/>
      <c r="DK17" s="807"/>
      <c r="DL17" s="805" t="s">
        <v>636</v>
      </c>
      <c r="DM17" s="806"/>
      <c r="DN17" s="806"/>
      <c r="DO17" s="806"/>
      <c r="DP17" s="807"/>
      <c r="DQ17" s="805" t="s">
        <v>636</v>
      </c>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t="s">
        <v>620</v>
      </c>
      <c r="BT18" s="803"/>
      <c r="BU18" s="803"/>
      <c r="BV18" s="803"/>
      <c r="BW18" s="803"/>
      <c r="BX18" s="803"/>
      <c r="BY18" s="803"/>
      <c r="BZ18" s="803"/>
      <c r="CA18" s="803"/>
      <c r="CB18" s="803"/>
      <c r="CC18" s="803"/>
      <c r="CD18" s="803"/>
      <c r="CE18" s="803"/>
      <c r="CF18" s="803"/>
      <c r="CG18" s="804"/>
      <c r="CH18" s="805">
        <v>1</v>
      </c>
      <c r="CI18" s="806"/>
      <c r="CJ18" s="806"/>
      <c r="CK18" s="806"/>
      <c r="CL18" s="807"/>
      <c r="CM18" s="805">
        <v>424</v>
      </c>
      <c r="CN18" s="806"/>
      <c r="CO18" s="806"/>
      <c r="CP18" s="806"/>
      <c r="CQ18" s="807"/>
      <c r="CR18" s="805">
        <v>122</v>
      </c>
      <c r="CS18" s="806"/>
      <c r="CT18" s="806"/>
      <c r="CU18" s="806"/>
      <c r="CV18" s="807"/>
      <c r="CW18" s="805" t="s">
        <v>646</v>
      </c>
      <c r="CX18" s="806"/>
      <c r="CY18" s="806"/>
      <c r="CZ18" s="806"/>
      <c r="DA18" s="807"/>
      <c r="DB18" s="805">
        <v>722</v>
      </c>
      <c r="DC18" s="806"/>
      <c r="DD18" s="806"/>
      <c r="DE18" s="806"/>
      <c r="DF18" s="807"/>
      <c r="DG18" s="805" t="s">
        <v>636</v>
      </c>
      <c r="DH18" s="806"/>
      <c r="DI18" s="806"/>
      <c r="DJ18" s="806"/>
      <c r="DK18" s="807"/>
      <c r="DL18" s="805" t="s">
        <v>636</v>
      </c>
      <c r="DM18" s="806"/>
      <c r="DN18" s="806"/>
      <c r="DO18" s="806"/>
      <c r="DP18" s="807"/>
      <c r="DQ18" s="805" t="s">
        <v>636</v>
      </c>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t="s">
        <v>629</v>
      </c>
      <c r="BS19" s="802" t="s">
        <v>621</v>
      </c>
      <c r="BT19" s="803"/>
      <c r="BU19" s="803"/>
      <c r="BV19" s="803"/>
      <c r="BW19" s="803"/>
      <c r="BX19" s="803"/>
      <c r="BY19" s="803"/>
      <c r="BZ19" s="803"/>
      <c r="CA19" s="803"/>
      <c r="CB19" s="803"/>
      <c r="CC19" s="803"/>
      <c r="CD19" s="803"/>
      <c r="CE19" s="803"/>
      <c r="CF19" s="803"/>
      <c r="CG19" s="804"/>
      <c r="CH19" s="805">
        <v>4</v>
      </c>
      <c r="CI19" s="806"/>
      <c r="CJ19" s="806"/>
      <c r="CK19" s="806"/>
      <c r="CL19" s="807"/>
      <c r="CM19" s="805">
        <v>197</v>
      </c>
      <c r="CN19" s="806"/>
      <c r="CO19" s="806"/>
      <c r="CP19" s="806"/>
      <c r="CQ19" s="807"/>
      <c r="CR19" s="805">
        <v>15</v>
      </c>
      <c r="CS19" s="806"/>
      <c r="CT19" s="806"/>
      <c r="CU19" s="806"/>
      <c r="CV19" s="807"/>
      <c r="CW19" s="805">
        <v>5</v>
      </c>
      <c r="CX19" s="806"/>
      <c r="CY19" s="806"/>
      <c r="CZ19" s="806"/>
      <c r="DA19" s="807"/>
      <c r="DB19" s="805" t="s">
        <v>645</v>
      </c>
      <c r="DC19" s="806"/>
      <c r="DD19" s="806"/>
      <c r="DE19" s="806"/>
      <c r="DF19" s="807"/>
      <c r="DG19" s="805">
        <v>4237</v>
      </c>
      <c r="DH19" s="806"/>
      <c r="DI19" s="806"/>
      <c r="DJ19" s="806"/>
      <c r="DK19" s="807"/>
      <c r="DL19" s="805" t="s">
        <v>636</v>
      </c>
      <c r="DM19" s="806"/>
      <c r="DN19" s="806"/>
      <c r="DO19" s="806"/>
      <c r="DP19" s="807"/>
      <c r="DQ19" s="805" t="s">
        <v>636</v>
      </c>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t="s">
        <v>622</v>
      </c>
      <c r="BT20" s="803"/>
      <c r="BU20" s="803"/>
      <c r="BV20" s="803"/>
      <c r="BW20" s="803"/>
      <c r="BX20" s="803"/>
      <c r="BY20" s="803"/>
      <c r="BZ20" s="803"/>
      <c r="CA20" s="803"/>
      <c r="CB20" s="803"/>
      <c r="CC20" s="803"/>
      <c r="CD20" s="803"/>
      <c r="CE20" s="803"/>
      <c r="CF20" s="803"/>
      <c r="CG20" s="804"/>
      <c r="CH20" s="805">
        <v>2</v>
      </c>
      <c r="CI20" s="806"/>
      <c r="CJ20" s="806"/>
      <c r="CK20" s="806"/>
      <c r="CL20" s="807"/>
      <c r="CM20" s="805">
        <v>21</v>
      </c>
      <c r="CN20" s="806"/>
      <c r="CO20" s="806"/>
      <c r="CP20" s="806"/>
      <c r="CQ20" s="807"/>
      <c r="CR20" s="805">
        <v>5</v>
      </c>
      <c r="CS20" s="806"/>
      <c r="CT20" s="806"/>
      <c r="CU20" s="806"/>
      <c r="CV20" s="807"/>
      <c r="CW20" s="805" t="s">
        <v>643</v>
      </c>
      <c r="CX20" s="806"/>
      <c r="CY20" s="806"/>
      <c r="CZ20" s="806"/>
      <c r="DA20" s="807"/>
      <c r="DB20" s="805" t="s">
        <v>643</v>
      </c>
      <c r="DC20" s="806"/>
      <c r="DD20" s="806"/>
      <c r="DE20" s="806"/>
      <c r="DF20" s="807"/>
      <c r="DG20" s="805" t="s">
        <v>643</v>
      </c>
      <c r="DH20" s="806"/>
      <c r="DI20" s="806"/>
      <c r="DJ20" s="806"/>
      <c r="DK20" s="807"/>
      <c r="DL20" s="805" t="s">
        <v>643</v>
      </c>
      <c r="DM20" s="806"/>
      <c r="DN20" s="806"/>
      <c r="DO20" s="806"/>
      <c r="DP20" s="807"/>
      <c r="DQ20" s="805" t="s">
        <v>643</v>
      </c>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t="s">
        <v>623</v>
      </c>
      <c r="BT21" s="803"/>
      <c r="BU21" s="803"/>
      <c r="BV21" s="803"/>
      <c r="BW21" s="803"/>
      <c r="BX21" s="803"/>
      <c r="BY21" s="803"/>
      <c r="BZ21" s="803"/>
      <c r="CA21" s="803"/>
      <c r="CB21" s="803"/>
      <c r="CC21" s="803"/>
      <c r="CD21" s="803"/>
      <c r="CE21" s="803"/>
      <c r="CF21" s="803"/>
      <c r="CG21" s="804"/>
      <c r="CH21" s="805">
        <v>2</v>
      </c>
      <c r="CI21" s="806"/>
      <c r="CJ21" s="806"/>
      <c r="CK21" s="806"/>
      <c r="CL21" s="807"/>
      <c r="CM21" s="805">
        <v>38</v>
      </c>
      <c r="CN21" s="806"/>
      <c r="CO21" s="806"/>
      <c r="CP21" s="806"/>
      <c r="CQ21" s="807"/>
      <c r="CR21" s="805">
        <v>30</v>
      </c>
      <c r="CS21" s="806"/>
      <c r="CT21" s="806"/>
      <c r="CU21" s="806"/>
      <c r="CV21" s="807"/>
      <c r="CW21" s="805">
        <v>59</v>
      </c>
      <c r="CX21" s="806"/>
      <c r="CY21" s="806"/>
      <c r="CZ21" s="806"/>
      <c r="DA21" s="807"/>
      <c r="DB21" s="805" t="s">
        <v>643</v>
      </c>
      <c r="DC21" s="806"/>
      <c r="DD21" s="806"/>
      <c r="DE21" s="806"/>
      <c r="DF21" s="807"/>
      <c r="DG21" s="805" t="s">
        <v>643</v>
      </c>
      <c r="DH21" s="806"/>
      <c r="DI21" s="806"/>
      <c r="DJ21" s="806"/>
      <c r="DK21" s="807"/>
      <c r="DL21" s="805" t="s">
        <v>643</v>
      </c>
      <c r="DM21" s="806"/>
      <c r="DN21" s="806"/>
      <c r="DO21" s="806"/>
      <c r="DP21" s="807"/>
      <c r="DQ21" s="805" t="s">
        <v>643</v>
      </c>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399</v>
      </c>
      <c r="BA22" s="835"/>
      <c r="BB22" s="835"/>
      <c r="BC22" s="835"/>
      <c r="BD22" s="836"/>
      <c r="BE22" s="229"/>
      <c r="BF22" s="229"/>
      <c r="BG22" s="229"/>
      <c r="BH22" s="229"/>
      <c r="BI22" s="229"/>
      <c r="BJ22" s="229"/>
      <c r="BK22" s="229"/>
      <c r="BL22" s="229"/>
      <c r="BM22" s="229"/>
      <c r="BN22" s="229"/>
      <c r="BO22" s="229"/>
      <c r="BP22" s="229"/>
      <c r="BQ22" s="234">
        <v>16</v>
      </c>
      <c r="BR22" s="235" t="s">
        <v>629</v>
      </c>
      <c r="BS22" s="802" t="s">
        <v>624</v>
      </c>
      <c r="BT22" s="803"/>
      <c r="BU22" s="803"/>
      <c r="BV22" s="803"/>
      <c r="BW22" s="803"/>
      <c r="BX22" s="803"/>
      <c r="BY22" s="803"/>
      <c r="BZ22" s="803"/>
      <c r="CA22" s="803"/>
      <c r="CB22" s="803"/>
      <c r="CC22" s="803"/>
      <c r="CD22" s="803"/>
      <c r="CE22" s="803"/>
      <c r="CF22" s="803"/>
      <c r="CG22" s="804"/>
      <c r="CH22" s="805">
        <v>59</v>
      </c>
      <c r="CI22" s="806"/>
      <c r="CJ22" s="806"/>
      <c r="CK22" s="806"/>
      <c r="CL22" s="807"/>
      <c r="CM22" s="805">
        <v>-410</v>
      </c>
      <c r="CN22" s="806"/>
      <c r="CO22" s="806"/>
      <c r="CP22" s="806"/>
      <c r="CQ22" s="807"/>
      <c r="CR22" s="805">
        <v>15</v>
      </c>
      <c r="CS22" s="806"/>
      <c r="CT22" s="806"/>
      <c r="CU22" s="806"/>
      <c r="CV22" s="807"/>
      <c r="CW22" s="805">
        <v>86</v>
      </c>
      <c r="CX22" s="806"/>
      <c r="CY22" s="806"/>
      <c r="CZ22" s="806"/>
      <c r="DA22" s="807"/>
      <c r="DB22" s="805" t="s">
        <v>643</v>
      </c>
      <c r="DC22" s="806"/>
      <c r="DD22" s="806"/>
      <c r="DE22" s="806"/>
      <c r="DF22" s="807"/>
      <c r="DG22" s="805" t="s">
        <v>643</v>
      </c>
      <c r="DH22" s="806"/>
      <c r="DI22" s="806"/>
      <c r="DJ22" s="806"/>
      <c r="DK22" s="807"/>
      <c r="DL22" s="805" t="s">
        <v>643</v>
      </c>
      <c r="DM22" s="806"/>
      <c r="DN22" s="806"/>
      <c r="DO22" s="806"/>
      <c r="DP22" s="807"/>
      <c r="DQ22" s="805">
        <v>0</v>
      </c>
      <c r="DR22" s="806"/>
      <c r="DS22" s="806"/>
      <c r="DT22" s="806"/>
      <c r="DU22" s="807"/>
      <c r="DV22" s="802"/>
      <c r="DW22" s="803"/>
      <c r="DX22" s="803"/>
      <c r="DY22" s="803"/>
      <c r="DZ22" s="808"/>
      <c r="EA22" s="230"/>
    </row>
    <row r="23" spans="1:131" s="231" customFormat="1" ht="26.25" customHeight="1" thickBot="1" x14ac:dyDescent="0.2">
      <c r="A23" s="236" t="s">
        <v>400</v>
      </c>
      <c r="B23" s="818" t="s">
        <v>401</v>
      </c>
      <c r="C23" s="819"/>
      <c r="D23" s="819"/>
      <c r="E23" s="819"/>
      <c r="F23" s="819"/>
      <c r="G23" s="819"/>
      <c r="H23" s="819"/>
      <c r="I23" s="819"/>
      <c r="J23" s="819"/>
      <c r="K23" s="819"/>
      <c r="L23" s="819"/>
      <c r="M23" s="819"/>
      <c r="N23" s="819"/>
      <c r="O23" s="819"/>
      <c r="P23" s="820"/>
      <c r="Q23" s="821">
        <v>200354</v>
      </c>
      <c r="R23" s="822"/>
      <c r="S23" s="822"/>
      <c r="T23" s="822"/>
      <c r="U23" s="822"/>
      <c r="V23" s="822">
        <v>194875</v>
      </c>
      <c r="W23" s="822"/>
      <c r="X23" s="822"/>
      <c r="Y23" s="822"/>
      <c r="Z23" s="822"/>
      <c r="AA23" s="822">
        <v>5479</v>
      </c>
      <c r="AB23" s="822"/>
      <c r="AC23" s="822"/>
      <c r="AD23" s="822"/>
      <c r="AE23" s="823"/>
      <c r="AF23" s="824">
        <v>3433</v>
      </c>
      <c r="AG23" s="822"/>
      <c r="AH23" s="822"/>
      <c r="AI23" s="822"/>
      <c r="AJ23" s="825"/>
      <c r="AK23" s="826"/>
      <c r="AL23" s="827"/>
      <c r="AM23" s="827"/>
      <c r="AN23" s="827"/>
      <c r="AO23" s="827"/>
      <c r="AP23" s="822">
        <v>239297</v>
      </c>
      <c r="AQ23" s="822"/>
      <c r="AR23" s="822"/>
      <c r="AS23" s="822"/>
      <c r="AT23" s="822"/>
      <c r="AU23" s="838"/>
      <c r="AV23" s="838"/>
      <c r="AW23" s="838"/>
      <c r="AX23" s="838"/>
      <c r="AY23" s="839"/>
      <c r="AZ23" s="840" t="s">
        <v>402</v>
      </c>
      <c r="BA23" s="841"/>
      <c r="BB23" s="841"/>
      <c r="BC23" s="841"/>
      <c r="BD23" s="842"/>
      <c r="BE23" s="229"/>
      <c r="BF23" s="229"/>
      <c r="BG23" s="229"/>
      <c r="BH23" s="229"/>
      <c r="BI23" s="229"/>
      <c r="BJ23" s="229"/>
      <c r="BK23" s="229"/>
      <c r="BL23" s="229"/>
      <c r="BM23" s="229"/>
      <c r="BN23" s="229"/>
      <c r="BO23" s="229"/>
      <c r="BP23" s="229"/>
      <c r="BQ23" s="234">
        <v>17</v>
      </c>
      <c r="BR23" s="235" t="s">
        <v>629</v>
      </c>
      <c r="BS23" s="802" t="s">
        <v>625</v>
      </c>
      <c r="BT23" s="803"/>
      <c r="BU23" s="803"/>
      <c r="BV23" s="803"/>
      <c r="BW23" s="803"/>
      <c r="BX23" s="803"/>
      <c r="BY23" s="803"/>
      <c r="BZ23" s="803"/>
      <c r="CA23" s="803"/>
      <c r="CB23" s="803"/>
      <c r="CC23" s="803"/>
      <c r="CD23" s="803"/>
      <c r="CE23" s="803"/>
      <c r="CF23" s="803"/>
      <c r="CG23" s="804"/>
      <c r="CH23" s="805">
        <v>-20</v>
      </c>
      <c r="CI23" s="806"/>
      <c r="CJ23" s="806"/>
      <c r="CK23" s="806"/>
      <c r="CL23" s="807"/>
      <c r="CM23" s="805">
        <v>72</v>
      </c>
      <c r="CN23" s="806"/>
      <c r="CO23" s="806"/>
      <c r="CP23" s="806"/>
      <c r="CQ23" s="807"/>
      <c r="CR23" s="805">
        <v>73</v>
      </c>
      <c r="CS23" s="806"/>
      <c r="CT23" s="806"/>
      <c r="CU23" s="806"/>
      <c r="CV23" s="807"/>
      <c r="CW23" s="805">
        <v>42</v>
      </c>
      <c r="CX23" s="806"/>
      <c r="CY23" s="806"/>
      <c r="CZ23" s="806"/>
      <c r="DA23" s="807"/>
      <c r="DB23" s="805" t="s">
        <v>643</v>
      </c>
      <c r="DC23" s="806"/>
      <c r="DD23" s="806"/>
      <c r="DE23" s="806"/>
      <c r="DF23" s="807"/>
      <c r="DG23" s="805" t="s">
        <v>643</v>
      </c>
      <c r="DH23" s="806"/>
      <c r="DI23" s="806"/>
      <c r="DJ23" s="806"/>
      <c r="DK23" s="807"/>
      <c r="DL23" s="805" t="s">
        <v>643</v>
      </c>
      <c r="DM23" s="806"/>
      <c r="DN23" s="806"/>
      <c r="DO23" s="806"/>
      <c r="DP23" s="807"/>
      <c r="DQ23" s="805">
        <v>0</v>
      </c>
      <c r="DR23" s="806"/>
      <c r="DS23" s="806"/>
      <c r="DT23" s="806"/>
      <c r="DU23" s="807"/>
      <c r="DV23" s="802"/>
      <c r="DW23" s="803"/>
      <c r="DX23" s="803"/>
      <c r="DY23" s="803"/>
      <c r="DZ23" s="808"/>
      <c r="EA23" s="230"/>
    </row>
    <row r="24" spans="1:131" s="231" customFormat="1" ht="26.25" customHeight="1" x14ac:dyDescent="0.15">
      <c r="A24" s="837" t="s">
        <v>403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t="s">
        <v>626</v>
      </c>
      <c r="BT24" s="803"/>
      <c r="BU24" s="803"/>
      <c r="BV24" s="803"/>
      <c r="BW24" s="803"/>
      <c r="BX24" s="803"/>
      <c r="BY24" s="803"/>
      <c r="BZ24" s="803"/>
      <c r="CA24" s="803"/>
      <c r="CB24" s="803"/>
      <c r="CC24" s="803"/>
      <c r="CD24" s="803"/>
      <c r="CE24" s="803"/>
      <c r="CF24" s="803"/>
      <c r="CG24" s="804"/>
      <c r="CH24" s="805">
        <v>-2</v>
      </c>
      <c r="CI24" s="806"/>
      <c r="CJ24" s="806"/>
      <c r="CK24" s="806"/>
      <c r="CL24" s="807"/>
      <c r="CM24" s="805">
        <v>44</v>
      </c>
      <c r="CN24" s="806"/>
      <c r="CO24" s="806"/>
      <c r="CP24" s="806"/>
      <c r="CQ24" s="807"/>
      <c r="CR24" s="805">
        <v>35</v>
      </c>
      <c r="CS24" s="806"/>
      <c r="CT24" s="806"/>
      <c r="CU24" s="806"/>
      <c r="CV24" s="807"/>
      <c r="CW24" s="805">
        <v>21</v>
      </c>
      <c r="CX24" s="806"/>
      <c r="CY24" s="806"/>
      <c r="CZ24" s="806"/>
      <c r="DA24" s="807"/>
      <c r="DB24" s="805" t="s">
        <v>643</v>
      </c>
      <c r="DC24" s="806"/>
      <c r="DD24" s="806"/>
      <c r="DE24" s="806"/>
      <c r="DF24" s="807"/>
      <c r="DG24" s="805" t="s">
        <v>643</v>
      </c>
      <c r="DH24" s="806"/>
      <c r="DI24" s="806"/>
      <c r="DJ24" s="806"/>
      <c r="DK24" s="807"/>
      <c r="DL24" s="805" t="s">
        <v>643</v>
      </c>
      <c r="DM24" s="806"/>
      <c r="DN24" s="806"/>
      <c r="DO24" s="806"/>
      <c r="DP24" s="807"/>
      <c r="DQ24" s="805" t="s">
        <v>643</v>
      </c>
      <c r="DR24" s="806"/>
      <c r="DS24" s="806"/>
      <c r="DT24" s="806"/>
      <c r="DU24" s="807"/>
      <c r="DV24" s="802"/>
      <c r="DW24" s="803"/>
      <c r="DX24" s="803"/>
      <c r="DY24" s="803"/>
      <c r="DZ24" s="808"/>
      <c r="EA24" s="230"/>
    </row>
    <row r="25" spans="1:131" ht="26.25" customHeight="1" thickBot="1" x14ac:dyDescent="0.2">
      <c r="A25" s="754" t="s">
        <v>404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t="s">
        <v>627</v>
      </c>
      <c r="BT25" s="803"/>
      <c r="BU25" s="803"/>
      <c r="BV25" s="803"/>
      <c r="BW25" s="803"/>
      <c r="BX25" s="803"/>
      <c r="BY25" s="803"/>
      <c r="BZ25" s="803"/>
      <c r="CA25" s="803"/>
      <c r="CB25" s="803"/>
      <c r="CC25" s="803"/>
      <c r="CD25" s="803"/>
      <c r="CE25" s="803"/>
      <c r="CF25" s="803"/>
      <c r="CG25" s="804"/>
      <c r="CH25" s="805">
        <v>-22</v>
      </c>
      <c r="CI25" s="806"/>
      <c r="CJ25" s="806"/>
      <c r="CK25" s="806"/>
      <c r="CL25" s="807"/>
      <c r="CM25" s="805">
        <v>137</v>
      </c>
      <c r="CN25" s="806"/>
      <c r="CO25" s="806"/>
      <c r="CP25" s="806"/>
      <c r="CQ25" s="807"/>
      <c r="CR25" s="805">
        <v>48</v>
      </c>
      <c r="CS25" s="806"/>
      <c r="CT25" s="806"/>
      <c r="CU25" s="806"/>
      <c r="CV25" s="807"/>
      <c r="CW25" s="805">
        <v>2</v>
      </c>
      <c r="CX25" s="806"/>
      <c r="CY25" s="806"/>
      <c r="CZ25" s="806"/>
      <c r="DA25" s="807"/>
      <c r="DB25" s="805" t="s">
        <v>643</v>
      </c>
      <c r="DC25" s="806"/>
      <c r="DD25" s="806"/>
      <c r="DE25" s="806"/>
      <c r="DF25" s="807"/>
      <c r="DG25" s="805" t="s">
        <v>643</v>
      </c>
      <c r="DH25" s="806"/>
      <c r="DI25" s="806"/>
      <c r="DJ25" s="806"/>
      <c r="DK25" s="807"/>
      <c r="DL25" s="805" t="s">
        <v>643</v>
      </c>
      <c r="DM25" s="806"/>
      <c r="DN25" s="806"/>
      <c r="DO25" s="806"/>
      <c r="DP25" s="807"/>
      <c r="DQ25" s="805" t="s">
        <v>643</v>
      </c>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405</v>
      </c>
      <c r="R26" s="763"/>
      <c r="S26" s="763"/>
      <c r="T26" s="763"/>
      <c r="U26" s="764"/>
      <c r="V26" s="762" t="s">
        <v>406</v>
      </c>
      <c r="W26" s="763"/>
      <c r="X26" s="763"/>
      <c r="Y26" s="763"/>
      <c r="Z26" s="764"/>
      <c r="AA26" s="762" t="s">
        <v>407</v>
      </c>
      <c r="AB26" s="763"/>
      <c r="AC26" s="763"/>
      <c r="AD26" s="763"/>
      <c r="AE26" s="763"/>
      <c r="AF26" s="843" t="s">
        <v>408</v>
      </c>
      <c r="AG26" s="844"/>
      <c r="AH26" s="844"/>
      <c r="AI26" s="844"/>
      <c r="AJ26" s="845"/>
      <c r="AK26" s="763" t="s">
        <v>409</v>
      </c>
      <c r="AL26" s="763"/>
      <c r="AM26" s="763"/>
      <c r="AN26" s="763"/>
      <c r="AO26" s="764"/>
      <c r="AP26" s="762" t="s">
        <v>410</v>
      </c>
      <c r="AQ26" s="763"/>
      <c r="AR26" s="763"/>
      <c r="AS26" s="763"/>
      <c r="AT26" s="764"/>
      <c r="AU26" s="762" t="s">
        <v>411</v>
      </c>
      <c r="AV26" s="763"/>
      <c r="AW26" s="763"/>
      <c r="AX26" s="763"/>
      <c r="AY26" s="764"/>
      <c r="AZ26" s="762" t="s">
        <v>412</v>
      </c>
      <c r="BA26" s="763"/>
      <c r="BB26" s="763"/>
      <c r="BC26" s="763"/>
      <c r="BD26" s="764"/>
      <c r="BE26" s="762" t="s">
        <v>380</v>
      </c>
      <c r="BF26" s="763"/>
      <c r="BG26" s="763"/>
      <c r="BH26" s="763"/>
      <c r="BI26" s="769"/>
      <c r="BJ26" s="228"/>
      <c r="BK26" s="228"/>
      <c r="BL26" s="228"/>
      <c r="BM26" s="228"/>
      <c r="BN26" s="228"/>
      <c r="BO26" s="237"/>
      <c r="BP26" s="237"/>
      <c r="BQ26" s="234">
        <v>20</v>
      </c>
      <c r="BR26" s="235" t="s">
        <v>630</v>
      </c>
      <c r="BS26" s="802" t="s">
        <v>628</v>
      </c>
      <c r="BT26" s="803"/>
      <c r="BU26" s="803"/>
      <c r="BV26" s="803"/>
      <c r="BW26" s="803"/>
      <c r="BX26" s="803"/>
      <c r="BY26" s="803"/>
      <c r="BZ26" s="803"/>
      <c r="CA26" s="803"/>
      <c r="CB26" s="803"/>
      <c r="CC26" s="803"/>
      <c r="CD26" s="803"/>
      <c r="CE26" s="803"/>
      <c r="CF26" s="803"/>
      <c r="CG26" s="804"/>
      <c r="CH26" s="805">
        <v>-180</v>
      </c>
      <c r="CI26" s="806"/>
      <c r="CJ26" s="806"/>
      <c r="CK26" s="806"/>
      <c r="CL26" s="807"/>
      <c r="CM26" s="805">
        <v>553</v>
      </c>
      <c r="CN26" s="806"/>
      <c r="CO26" s="806"/>
      <c r="CP26" s="806"/>
      <c r="CQ26" s="807"/>
      <c r="CR26" s="805">
        <v>19</v>
      </c>
      <c r="CS26" s="806"/>
      <c r="CT26" s="806"/>
      <c r="CU26" s="806"/>
      <c r="CV26" s="807"/>
      <c r="CW26" s="805">
        <v>47</v>
      </c>
      <c r="CX26" s="806"/>
      <c r="CY26" s="806"/>
      <c r="CZ26" s="806"/>
      <c r="DA26" s="807"/>
      <c r="DB26" s="805" t="s">
        <v>643</v>
      </c>
      <c r="DC26" s="806"/>
      <c r="DD26" s="806"/>
      <c r="DE26" s="806"/>
      <c r="DF26" s="807"/>
      <c r="DG26" s="805" t="s">
        <v>643</v>
      </c>
      <c r="DH26" s="806"/>
      <c r="DI26" s="806"/>
      <c r="DJ26" s="806"/>
      <c r="DK26" s="807"/>
      <c r="DL26" s="805" t="s">
        <v>643</v>
      </c>
      <c r="DM26" s="806"/>
      <c r="DN26" s="806"/>
      <c r="DO26" s="806"/>
      <c r="DP26" s="807"/>
      <c r="DQ26" s="805">
        <v>0</v>
      </c>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413</v>
      </c>
      <c r="C28" s="779"/>
      <c r="D28" s="779"/>
      <c r="E28" s="779"/>
      <c r="F28" s="779"/>
      <c r="G28" s="779"/>
      <c r="H28" s="779"/>
      <c r="I28" s="779"/>
      <c r="J28" s="779"/>
      <c r="K28" s="779"/>
      <c r="L28" s="779"/>
      <c r="M28" s="779"/>
      <c r="N28" s="779"/>
      <c r="O28" s="779"/>
      <c r="P28" s="780"/>
      <c r="Q28" s="851">
        <v>264</v>
      </c>
      <c r="R28" s="852"/>
      <c r="S28" s="852"/>
      <c r="T28" s="852"/>
      <c r="U28" s="852"/>
      <c r="V28" s="852">
        <v>264</v>
      </c>
      <c r="W28" s="852"/>
      <c r="X28" s="852"/>
      <c r="Y28" s="852"/>
      <c r="Z28" s="852"/>
      <c r="AA28" s="852" t="s">
        <v>647</v>
      </c>
      <c r="AB28" s="852"/>
      <c r="AC28" s="852"/>
      <c r="AD28" s="852"/>
      <c r="AE28" s="853"/>
      <c r="AF28" s="854" t="s">
        <v>395</v>
      </c>
      <c r="AG28" s="852"/>
      <c r="AH28" s="852"/>
      <c r="AI28" s="852"/>
      <c r="AJ28" s="855"/>
      <c r="AK28" s="856" t="s">
        <v>607</v>
      </c>
      <c r="AL28" s="857"/>
      <c r="AM28" s="857"/>
      <c r="AN28" s="857"/>
      <c r="AO28" s="857"/>
      <c r="AP28" s="857" t="s">
        <v>647</v>
      </c>
      <c r="AQ28" s="857"/>
      <c r="AR28" s="857"/>
      <c r="AS28" s="857"/>
      <c r="AT28" s="857"/>
      <c r="AU28" s="857" t="s">
        <v>647</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414</v>
      </c>
      <c r="C29" s="810"/>
      <c r="D29" s="810"/>
      <c r="E29" s="810"/>
      <c r="F29" s="810"/>
      <c r="G29" s="810"/>
      <c r="H29" s="810"/>
      <c r="I29" s="810"/>
      <c r="J29" s="810"/>
      <c r="K29" s="810"/>
      <c r="L29" s="810"/>
      <c r="M29" s="810"/>
      <c r="N29" s="810"/>
      <c r="O29" s="810"/>
      <c r="P29" s="811"/>
      <c r="Q29" s="812">
        <v>11305</v>
      </c>
      <c r="R29" s="813"/>
      <c r="S29" s="813"/>
      <c r="T29" s="813"/>
      <c r="U29" s="813"/>
      <c r="V29" s="813">
        <v>11279</v>
      </c>
      <c r="W29" s="813"/>
      <c r="X29" s="813"/>
      <c r="Y29" s="813"/>
      <c r="Z29" s="813"/>
      <c r="AA29" s="813">
        <v>26</v>
      </c>
      <c r="AB29" s="813"/>
      <c r="AC29" s="813"/>
      <c r="AD29" s="813"/>
      <c r="AE29" s="814"/>
      <c r="AF29" s="815">
        <v>26</v>
      </c>
      <c r="AG29" s="816"/>
      <c r="AH29" s="816"/>
      <c r="AI29" s="816"/>
      <c r="AJ29" s="817"/>
      <c r="AK29" s="863">
        <v>6325</v>
      </c>
      <c r="AL29" s="859"/>
      <c r="AM29" s="859"/>
      <c r="AN29" s="859"/>
      <c r="AO29" s="859"/>
      <c r="AP29" s="859" t="s">
        <v>647</v>
      </c>
      <c r="AQ29" s="859"/>
      <c r="AR29" s="859"/>
      <c r="AS29" s="859"/>
      <c r="AT29" s="859"/>
      <c r="AU29" s="859" t="s">
        <v>647</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415</v>
      </c>
      <c r="C30" s="810"/>
      <c r="D30" s="810"/>
      <c r="E30" s="810"/>
      <c r="F30" s="810"/>
      <c r="G30" s="810"/>
      <c r="H30" s="810"/>
      <c r="I30" s="810"/>
      <c r="J30" s="810"/>
      <c r="K30" s="810"/>
      <c r="L30" s="810"/>
      <c r="M30" s="810"/>
      <c r="N30" s="810"/>
      <c r="O30" s="810"/>
      <c r="P30" s="811"/>
      <c r="Q30" s="812">
        <v>44706</v>
      </c>
      <c r="R30" s="813"/>
      <c r="S30" s="813"/>
      <c r="T30" s="813"/>
      <c r="U30" s="813"/>
      <c r="V30" s="813">
        <v>43595</v>
      </c>
      <c r="W30" s="813"/>
      <c r="X30" s="813"/>
      <c r="Y30" s="813"/>
      <c r="Z30" s="813"/>
      <c r="AA30" s="813">
        <v>1111</v>
      </c>
      <c r="AB30" s="813"/>
      <c r="AC30" s="813"/>
      <c r="AD30" s="813"/>
      <c r="AE30" s="814"/>
      <c r="AF30" s="815">
        <v>1111</v>
      </c>
      <c r="AG30" s="816"/>
      <c r="AH30" s="816"/>
      <c r="AI30" s="816"/>
      <c r="AJ30" s="817"/>
      <c r="AK30" s="863">
        <v>6482</v>
      </c>
      <c r="AL30" s="859"/>
      <c r="AM30" s="859"/>
      <c r="AN30" s="859"/>
      <c r="AO30" s="859"/>
      <c r="AP30" s="859" t="s">
        <v>647</v>
      </c>
      <c r="AQ30" s="859"/>
      <c r="AR30" s="859"/>
      <c r="AS30" s="859"/>
      <c r="AT30" s="859"/>
      <c r="AU30" s="859" t="s">
        <v>647</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416</v>
      </c>
      <c r="C31" s="810"/>
      <c r="D31" s="810"/>
      <c r="E31" s="810"/>
      <c r="F31" s="810"/>
      <c r="G31" s="810"/>
      <c r="H31" s="810"/>
      <c r="I31" s="810"/>
      <c r="J31" s="810"/>
      <c r="K31" s="810"/>
      <c r="L31" s="810"/>
      <c r="M31" s="810"/>
      <c r="N31" s="810"/>
      <c r="O31" s="810"/>
      <c r="P31" s="811"/>
      <c r="Q31" s="812">
        <v>34204</v>
      </c>
      <c r="R31" s="813"/>
      <c r="S31" s="813"/>
      <c r="T31" s="813"/>
      <c r="U31" s="813"/>
      <c r="V31" s="813">
        <v>34204</v>
      </c>
      <c r="W31" s="813"/>
      <c r="X31" s="813"/>
      <c r="Y31" s="813"/>
      <c r="Z31" s="813"/>
      <c r="AA31" s="813" t="s">
        <v>647</v>
      </c>
      <c r="AB31" s="813"/>
      <c r="AC31" s="813"/>
      <c r="AD31" s="813"/>
      <c r="AE31" s="814"/>
      <c r="AF31" s="815" t="s">
        <v>417</v>
      </c>
      <c r="AG31" s="816"/>
      <c r="AH31" s="816"/>
      <c r="AI31" s="816"/>
      <c r="AJ31" s="817"/>
      <c r="AK31" s="863">
        <v>2481</v>
      </c>
      <c r="AL31" s="859"/>
      <c r="AM31" s="859"/>
      <c r="AN31" s="859"/>
      <c r="AO31" s="859"/>
      <c r="AP31" s="859" t="s">
        <v>647</v>
      </c>
      <c r="AQ31" s="859"/>
      <c r="AR31" s="859"/>
      <c r="AS31" s="859"/>
      <c r="AT31" s="859"/>
      <c r="AU31" s="859" t="s">
        <v>647</v>
      </c>
      <c r="AV31" s="859"/>
      <c r="AW31" s="859"/>
      <c r="AX31" s="859"/>
      <c r="AY31" s="859"/>
      <c r="AZ31" s="860"/>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418</v>
      </c>
      <c r="C32" s="810"/>
      <c r="D32" s="810"/>
      <c r="E32" s="810"/>
      <c r="F32" s="810"/>
      <c r="G32" s="810"/>
      <c r="H32" s="810"/>
      <c r="I32" s="810"/>
      <c r="J32" s="810"/>
      <c r="K32" s="810"/>
      <c r="L32" s="810"/>
      <c r="M32" s="810"/>
      <c r="N32" s="810"/>
      <c r="O32" s="810"/>
      <c r="P32" s="811"/>
      <c r="Q32" s="812">
        <v>14750</v>
      </c>
      <c r="R32" s="813"/>
      <c r="S32" s="813"/>
      <c r="T32" s="813"/>
      <c r="U32" s="813"/>
      <c r="V32" s="813">
        <v>14714</v>
      </c>
      <c r="W32" s="813"/>
      <c r="X32" s="813"/>
      <c r="Y32" s="813"/>
      <c r="Z32" s="813"/>
      <c r="AA32" s="813">
        <v>37</v>
      </c>
      <c r="AB32" s="813"/>
      <c r="AC32" s="813"/>
      <c r="AD32" s="813"/>
      <c r="AE32" s="814"/>
      <c r="AF32" s="815">
        <v>37</v>
      </c>
      <c r="AG32" s="816"/>
      <c r="AH32" s="816"/>
      <c r="AI32" s="816"/>
      <c r="AJ32" s="817"/>
      <c r="AK32" s="863" t="s">
        <v>607</v>
      </c>
      <c r="AL32" s="859"/>
      <c r="AM32" s="859"/>
      <c r="AN32" s="859"/>
      <c r="AO32" s="859"/>
      <c r="AP32" s="859" t="s">
        <v>647</v>
      </c>
      <c r="AQ32" s="859"/>
      <c r="AR32" s="859"/>
      <c r="AS32" s="859"/>
      <c r="AT32" s="859"/>
      <c r="AU32" s="859" t="s">
        <v>647</v>
      </c>
      <c r="AV32" s="859"/>
      <c r="AW32" s="859"/>
      <c r="AX32" s="859"/>
      <c r="AY32" s="859"/>
      <c r="AZ32" s="860"/>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419</v>
      </c>
      <c r="C33" s="810"/>
      <c r="D33" s="810"/>
      <c r="E33" s="810"/>
      <c r="F33" s="810"/>
      <c r="G33" s="810"/>
      <c r="H33" s="810"/>
      <c r="I33" s="810"/>
      <c r="J33" s="810"/>
      <c r="K33" s="810"/>
      <c r="L33" s="810"/>
      <c r="M33" s="810"/>
      <c r="N33" s="810"/>
      <c r="O33" s="810"/>
      <c r="P33" s="811"/>
      <c r="Q33" s="812">
        <v>7115</v>
      </c>
      <c r="R33" s="813"/>
      <c r="S33" s="813"/>
      <c r="T33" s="813"/>
      <c r="U33" s="813"/>
      <c r="V33" s="813">
        <v>6604</v>
      </c>
      <c r="W33" s="813"/>
      <c r="X33" s="813"/>
      <c r="Y33" s="813"/>
      <c r="Z33" s="813"/>
      <c r="AA33" s="813">
        <v>511</v>
      </c>
      <c r="AB33" s="813"/>
      <c r="AC33" s="813"/>
      <c r="AD33" s="813"/>
      <c r="AE33" s="814"/>
      <c r="AF33" s="815">
        <v>2018</v>
      </c>
      <c r="AG33" s="816"/>
      <c r="AH33" s="816"/>
      <c r="AI33" s="816"/>
      <c r="AJ33" s="817"/>
      <c r="AK33" s="863">
        <v>25</v>
      </c>
      <c r="AL33" s="859"/>
      <c r="AM33" s="859"/>
      <c r="AN33" s="859"/>
      <c r="AO33" s="859"/>
      <c r="AP33" s="859">
        <v>37469</v>
      </c>
      <c r="AQ33" s="859"/>
      <c r="AR33" s="859"/>
      <c r="AS33" s="859"/>
      <c r="AT33" s="859"/>
      <c r="AU33" s="859">
        <v>1649</v>
      </c>
      <c r="AV33" s="859"/>
      <c r="AW33" s="859"/>
      <c r="AX33" s="859"/>
      <c r="AY33" s="859"/>
      <c r="AZ33" s="860" t="s">
        <v>649</v>
      </c>
      <c r="BA33" s="860"/>
      <c r="BB33" s="860"/>
      <c r="BC33" s="860"/>
      <c r="BD33" s="860"/>
      <c r="BE33" s="861" t="s">
        <v>420</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421</v>
      </c>
      <c r="C34" s="810"/>
      <c r="D34" s="810"/>
      <c r="E34" s="810"/>
      <c r="F34" s="810"/>
      <c r="G34" s="810"/>
      <c r="H34" s="810"/>
      <c r="I34" s="810"/>
      <c r="J34" s="810"/>
      <c r="K34" s="810"/>
      <c r="L34" s="810"/>
      <c r="M34" s="810"/>
      <c r="N34" s="810"/>
      <c r="O34" s="810"/>
      <c r="P34" s="811"/>
      <c r="Q34" s="812">
        <v>447</v>
      </c>
      <c r="R34" s="813"/>
      <c r="S34" s="813"/>
      <c r="T34" s="813"/>
      <c r="U34" s="813"/>
      <c r="V34" s="813">
        <v>324</v>
      </c>
      <c r="W34" s="813"/>
      <c r="X34" s="813"/>
      <c r="Y34" s="813"/>
      <c r="Z34" s="813"/>
      <c r="AA34" s="813">
        <v>123</v>
      </c>
      <c r="AB34" s="813"/>
      <c r="AC34" s="813"/>
      <c r="AD34" s="813"/>
      <c r="AE34" s="814"/>
      <c r="AF34" s="815">
        <v>2389</v>
      </c>
      <c r="AG34" s="816"/>
      <c r="AH34" s="816"/>
      <c r="AI34" s="816"/>
      <c r="AJ34" s="817"/>
      <c r="AK34" s="863" t="s">
        <v>650</v>
      </c>
      <c r="AL34" s="859"/>
      <c r="AM34" s="859"/>
      <c r="AN34" s="859"/>
      <c r="AO34" s="859"/>
      <c r="AP34" s="859">
        <v>428</v>
      </c>
      <c r="AQ34" s="859"/>
      <c r="AR34" s="859"/>
      <c r="AS34" s="859"/>
      <c r="AT34" s="859"/>
      <c r="AU34" s="859" t="s">
        <v>651</v>
      </c>
      <c r="AV34" s="859"/>
      <c r="AW34" s="859"/>
      <c r="AX34" s="859"/>
      <c r="AY34" s="859"/>
      <c r="AZ34" s="860" t="s">
        <v>649</v>
      </c>
      <c r="BA34" s="860"/>
      <c r="BB34" s="860"/>
      <c r="BC34" s="860"/>
      <c r="BD34" s="860"/>
      <c r="BE34" s="861" t="s">
        <v>422</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423</v>
      </c>
      <c r="C35" s="810"/>
      <c r="D35" s="810"/>
      <c r="E35" s="810"/>
      <c r="F35" s="810"/>
      <c r="G35" s="810"/>
      <c r="H35" s="810"/>
      <c r="I35" s="810"/>
      <c r="J35" s="810"/>
      <c r="K35" s="810"/>
      <c r="L35" s="810"/>
      <c r="M35" s="810"/>
      <c r="N35" s="810"/>
      <c r="O35" s="810"/>
      <c r="P35" s="811"/>
      <c r="Q35" s="812">
        <v>15772</v>
      </c>
      <c r="R35" s="813"/>
      <c r="S35" s="813"/>
      <c r="T35" s="813"/>
      <c r="U35" s="813"/>
      <c r="V35" s="813">
        <v>13663</v>
      </c>
      <c r="W35" s="813"/>
      <c r="X35" s="813"/>
      <c r="Y35" s="813"/>
      <c r="Z35" s="813"/>
      <c r="AA35" s="813">
        <v>2109</v>
      </c>
      <c r="AB35" s="813"/>
      <c r="AC35" s="813"/>
      <c r="AD35" s="813"/>
      <c r="AE35" s="814"/>
      <c r="AF35" s="815">
        <v>2730</v>
      </c>
      <c r="AG35" s="816"/>
      <c r="AH35" s="816"/>
      <c r="AI35" s="816"/>
      <c r="AJ35" s="817"/>
      <c r="AK35" s="863">
        <v>4771</v>
      </c>
      <c r="AL35" s="859"/>
      <c r="AM35" s="859"/>
      <c r="AN35" s="859"/>
      <c r="AO35" s="859"/>
      <c r="AP35" s="859">
        <v>96032</v>
      </c>
      <c r="AQ35" s="859"/>
      <c r="AR35" s="859"/>
      <c r="AS35" s="859"/>
      <c r="AT35" s="859"/>
      <c r="AU35" s="859">
        <v>50993</v>
      </c>
      <c r="AV35" s="859"/>
      <c r="AW35" s="859"/>
      <c r="AX35" s="859"/>
      <c r="AY35" s="859"/>
      <c r="AZ35" s="860" t="s">
        <v>649</v>
      </c>
      <c r="BA35" s="860"/>
      <c r="BB35" s="860"/>
      <c r="BC35" s="860"/>
      <c r="BD35" s="860"/>
      <c r="BE35" s="861" t="s">
        <v>424</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t="s">
        <v>425</v>
      </c>
      <c r="C36" s="810"/>
      <c r="D36" s="810"/>
      <c r="E36" s="810"/>
      <c r="F36" s="810"/>
      <c r="G36" s="810"/>
      <c r="H36" s="810"/>
      <c r="I36" s="810"/>
      <c r="J36" s="810"/>
      <c r="K36" s="810"/>
      <c r="L36" s="810"/>
      <c r="M36" s="810"/>
      <c r="N36" s="810"/>
      <c r="O36" s="810"/>
      <c r="P36" s="811"/>
      <c r="Q36" s="812">
        <v>12962</v>
      </c>
      <c r="R36" s="813"/>
      <c r="S36" s="813"/>
      <c r="T36" s="813"/>
      <c r="U36" s="813"/>
      <c r="V36" s="813">
        <v>13023</v>
      </c>
      <c r="W36" s="813"/>
      <c r="X36" s="813"/>
      <c r="Y36" s="813"/>
      <c r="Z36" s="813"/>
      <c r="AA36" s="813">
        <v>-61</v>
      </c>
      <c r="AB36" s="813"/>
      <c r="AC36" s="813"/>
      <c r="AD36" s="813"/>
      <c r="AE36" s="814"/>
      <c r="AF36" s="815">
        <v>1605</v>
      </c>
      <c r="AG36" s="816"/>
      <c r="AH36" s="816"/>
      <c r="AI36" s="816"/>
      <c r="AJ36" s="817"/>
      <c r="AK36" s="863">
        <v>1041</v>
      </c>
      <c r="AL36" s="859"/>
      <c r="AM36" s="859"/>
      <c r="AN36" s="859"/>
      <c r="AO36" s="859"/>
      <c r="AP36" s="859">
        <v>4036</v>
      </c>
      <c r="AQ36" s="859"/>
      <c r="AR36" s="859"/>
      <c r="AS36" s="859"/>
      <c r="AT36" s="859"/>
      <c r="AU36" s="859">
        <v>2115</v>
      </c>
      <c r="AV36" s="859"/>
      <c r="AW36" s="859"/>
      <c r="AX36" s="859"/>
      <c r="AY36" s="859"/>
      <c r="AZ36" s="860" t="s">
        <v>649</v>
      </c>
      <c r="BA36" s="860"/>
      <c r="BB36" s="860"/>
      <c r="BC36" s="860"/>
      <c r="BD36" s="860"/>
      <c r="BE36" s="861" t="s">
        <v>426</v>
      </c>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t="s">
        <v>427</v>
      </c>
      <c r="C37" s="810"/>
      <c r="D37" s="810"/>
      <c r="E37" s="810"/>
      <c r="F37" s="810"/>
      <c r="G37" s="810"/>
      <c r="H37" s="810"/>
      <c r="I37" s="810"/>
      <c r="J37" s="810"/>
      <c r="K37" s="810"/>
      <c r="L37" s="810"/>
      <c r="M37" s="810"/>
      <c r="N37" s="810"/>
      <c r="O37" s="810"/>
      <c r="P37" s="811"/>
      <c r="Q37" s="812">
        <v>149</v>
      </c>
      <c r="R37" s="813"/>
      <c r="S37" s="813"/>
      <c r="T37" s="813"/>
      <c r="U37" s="813"/>
      <c r="V37" s="813">
        <v>149</v>
      </c>
      <c r="W37" s="813"/>
      <c r="X37" s="813"/>
      <c r="Y37" s="813"/>
      <c r="Z37" s="813"/>
      <c r="AA37" s="813" t="s">
        <v>647</v>
      </c>
      <c r="AB37" s="813"/>
      <c r="AC37" s="813"/>
      <c r="AD37" s="813"/>
      <c r="AE37" s="814"/>
      <c r="AF37" s="815" t="s">
        <v>428</v>
      </c>
      <c r="AG37" s="816"/>
      <c r="AH37" s="816"/>
      <c r="AI37" s="816"/>
      <c r="AJ37" s="817"/>
      <c r="AK37" s="863">
        <v>58</v>
      </c>
      <c r="AL37" s="859"/>
      <c r="AM37" s="859"/>
      <c r="AN37" s="859"/>
      <c r="AO37" s="859"/>
      <c r="AP37" s="859">
        <v>43</v>
      </c>
      <c r="AQ37" s="859"/>
      <c r="AR37" s="859"/>
      <c r="AS37" s="859"/>
      <c r="AT37" s="859"/>
      <c r="AU37" s="859">
        <v>25</v>
      </c>
      <c r="AV37" s="859"/>
      <c r="AW37" s="859"/>
      <c r="AX37" s="859"/>
      <c r="AY37" s="859"/>
      <c r="AZ37" s="860" t="s">
        <v>649</v>
      </c>
      <c r="BA37" s="860"/>
      <c r="BB37" s="860"/>
      <c r="BC37" s="860"/>
      <c r="BD37" s="860"/>
      <c r="BE37" s="861" t="s">
        <v>429</v>
      </c>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t="s">
        <v>430</v>
      </c>
      <c r="C38" s="810"/>
      <c r="D38" s="810"/>
      <c r="E38" s="810"/>
      <c r="F38" s="810"/>
      <c r="G38" s="810"/>
      <c r="H38" s="810"/>
      <c r="I38" s="810"/>
      <c r="J38" s="810"/>
      <c r="K38" s="810"/>
      <c r="L38" s="810"/>
      <c r="M38" s="810"/>
      <c r="N38" s="810"/>
      <c r="O38" s="810"/>
      <c r="P38" s="811"/>
      <c r="Q38" s="812">
        <v>1335</v>
      </c>
      <c r="R38" s="813"/>
      <c r="S38" s="813"/>
      <c r="T38" s="813"/>
      <c r="U38" s="813"/>
      <c r="V38" s="813">
        <v>1335</v>
      </c>
      <c r="W38" s="813"/>
      <c r="X38" s="813"/>
      <c r="Y38" s="813"/>
      <c r="Z38" s="813"/>
      <c r="AA38" s="813" t="s">
        <v>647</v>
      </c>
      <c r="AB38" s="813"/>
      <c r="AC38" s="813"/>
      <c r="AD38" s="813"/>
      <c r="AE38" s="814"/>
      <c r="AF38" s="815" t="s">
        <v>417</v>
      </c>
      <c r="AG38" s="816"/>
      <c r="AH38" s="816"/>
      <c r="AI38" s="816"/>
      <c r="AJ38" s="817"/>
      <c r="AK38" s="863">
        <v>988</v>
      </c>
      <c r="AL38" s="859"/>
      <c r="AM38" s="859"/>
      <c r="AN38" s="859"/>
      <c r="AO38" s="859"/>
      <c r="AP38" s="859">
        <v>6236</v>
      </c>
      <c r="AQ38" s="859"/>
      <c r="AR38" s="859"/>
      <c r="AS38" s="859"/>
      <c r="AT38" s="859"/>
      <c r="AU38" s="859">
        <v>6236</v>
      </c>
      <c r="AV38" s="859"/>
      <c r="AW38" s="859"/>
      <c r="AX38" s="859"/>
      <c r="AY38" s="859"/>
      <c r="AZ38" s="860" t="s">
        <v>649</v>
      </c>
      <c r="BA38" s="860"/>
      <c r="BB38" s="860"/>
      <c r="BC38" s="860"/>
      <c r="BD38" s="860"/>
      <c r="BE38" s="861" t="s">
        <v>429</v>
      </c>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t="s">
        <v>431</v>
      </c>
      <c r="C39" s="810"/>
      <c r="D39" s="810"/>
      <c r="E39" s="810"/>
      <c r="F39" s="810"/>
      <c r="G39" s="810"/>
      <c r="H39" s="810"/>
      <c r="I39" s="810"/>
      <c r="J39" s="810"/>
      <c r="K39" s="810"/>
      <c r="L39" s="810"/>
      <c r="M39" s="810"/>
      <c r="N39" s="810"/>
      <c r="O39" s="810"/>
      <c r="P39" s="811"/>
      <c r="Q39" s="812">
        <v>322</v>
      </c>
      <c r="R39" s="813"/>
      <c r="S39" s="813"/>
      <c r="T39" s="813"/>
      <c r="U39" s="813"/>
      <c r="V39" s="813">
        <v>322</v>
      </c>
      <c r="W39" s="813"/>
      <c r="X39" s="813"/>
      <c r="Y39" s="813"/>
      <c r="Z39" s="813"/>
      <c r="AA39" s="813" t="s">
        <v>647</v>
      </c>
      <c r="AB39" s="813"/>
      <c r="AC39" s="813"/>
      <c r="AD39" s="813"/>
      <c r="AE39" s="814"/>
      <c r="AF39" s="815" t="s">
        <v>432</v>
      </c>
      <c r="AG39" s="816"/>
      <c r="AH39" s="816"/>
      <c r="AI39" s="816"/>
      <c r="AJ39" s="817"/>
      <c r="AK39" s="863">
        <v>128</v>
      </c>
      <c r="AL39" s="859"/>
      <c r="AM39" s="859"/>
      <c r="AN39" s="859"/>
      <c r="AO39" s="859"/>
      <c r="AP39" s="859">
        <v>698</v>
      </c>
      <c r="AQ39" s="859"/>
      <c r="AR39" s="859"/>
      <c r="AS39" s="859"/>
      <c r="AT39" s="859"/>
      <c r="AU39" s="859">
        <v>454</v>
      </c>
      <c r="AV39" s="859"/>
      <c r="AW39" s="859"/>
      <c r="AX39" s="859"/>
      <c r="AY39" s="859"/>
      <c r="AZ39" s="860" t="s">
        <v>649</v>
      </c>
      <c r="BA39" s="860"/>
      <c r="BB39" s="860"/>
      <c r="BC39" s="860"/>
      <c r="BD39" s="860"/>
      <c r="BE39" s="861" t="s">
        <v>433</v>
      </c>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t="s">
        <v>434</v>
      </c>
      <c r="C40" s="810"/>
      <c r="D40" s="810"/>
      <c r="E40" s="810"/>
      <c r="F40" s="810"/>
      <c r="G40" s="810"/>
      <c r="H40" s="810"/>
      <c r="I40" s="810"/>
      <c r="J40" s="810"/>
      <c r="K40" s="810"/>
      <c r="L40" s="810"/>
      <c r="M40" s="810"/>
      <c r="N40" s="810"/>
      <c r="O40" s="810"/>
      <c r="P40" s="811"/>
      <c r="Q40" s="812">
        <v>2801</v>
      </c>
      <c r="R40" s="813"/>
      <c r="S40" s="813"/>
      <c r="T40" s="813"/>
      <c r="U40" s="813"/>
      <c r="V40" s="813">
        <v>2801</v>
      </c>
      <c r="W40" s="813"/>
      <c r="X40" s="813"/>
      <c r="Y40" s="813"/>
      <c r="Z40" s="813"/>
      <c r="AA40" s="813" t="s">
        <v>647</v>
      </c>
      <c r="AB40" s="813"/>
      <c r="AC40" s="813"/>
      <c r="AD40" s="813"/>
      <c r="AE40" s="814"/>
      <c r="AF40" s="815">
        <v>1332</v>
      </c>
      <c r="AG40" s="816"/>
      <c r="AH40" s="816"/>
      <c r="AI40" s="816"/>
      <c r="AJ40" s="817"/>
      <c r="AK40" s="863">
        <v>112</v>
      </c>
      <c r="AL40" s="859"/>
      <c r="AM40" s="859"/>
      <c r="AN40" s="859"/>
      <c r="AO40" s="859"/>
      <c r="AP40" s="859">
        <v>4280</v>
      </c>
      <c r="AQ40" s="859"/>
      <c r="AR40" s="859"/>
      <c r="AS40" s="859"/>
      <c r="AT40" s="859"/>
      <c r="AU40" s="859" t="s">
        <v>651</v>
      </c>
      <c r="AV40" s="859"/>
      <c r="AW40" s="859"/>
      <c r="AX40" s="859"/>
      <c r="AY40" s="859"/>
      <c r="AZ40" s="860" t="s">
        <v>649</v>
      </c>
      <c r="BA40" s="860"/>
      <c r="BB40" s="860"/>
      <c r="BC40" s="860"/>
      <c r="BD40" s="860"/>
      <c r="BE40" s="861" t="s">
        <v>435</v>
      </c>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436</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400</v>
      </c>
      <c r="B63" s="818" t="s">
        <v>437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11246</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130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438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439</v>
      </c>
      <c r="B66" s="757"/>
      <c r="C66" s="757"/>
      <c r="D66" s="757"/>
      <c r="E66" s="757"/>
      <c r="F66" s="757"/>
      <c r="G66" s="757"/>
      <c r="H66" s="757"/>
      <c r="I66" s="757"/>
      <c r="J66" s="757"/>
      <c r="K66" s="757"/>
      <c r="L66" s="757"/>
      <c r="M66" s="757"/>
      <c r="N66" s="757"/>
      <c r="O66" s="757"/>
      <c r="P66" s="758"/>
      <c r="Q66" s="762" t="s">
        <v>440</v>
      </c>
      <c r="R66" s="763"/>
      <c r="S66" s="763"/>
      <c r="T66" s="763"/>
      <c r="U66" s="764"/>
      <c r="V66" s="762" t="s">
        <v>441</v>
      </c>
      <c r="W66" s="763"/>
      <c r="X66" s="763"/>
      <c r="Y66" s="763"/>
      <c r="Z66" s="764"/>
      <c r="AA66" s="762" t="s">
        <v>442</v>
      </c>
      <c r="AB66" s="763"/>
      <c r="AC66" s="763"/>
      <c r="AD66" s="763"/>
      <c r="AE66" s="764"/>
      <c r="AF66" s="883" t="s">
        <v>443</v>
      </c>
      <c r="AG66" s="844"/>
      <c r="AH66" s="844"/>
      <c r="AI66" s="844"/>
      <c r="AJ66" s="884"/>
      <c r="AK66" s="762" t="s">
        <v>409</v>
      </c>
      <c r="AL66" s="757"/>
      <c r="AM66" s="757"/>
      <c r="AN66" s="757"/>
      <c r="AO66" s="758"/>
      <c r="AP66" s="762" t="s">
        <v>444</v>
      </c>
      <c r="AQ66" s="763"/>
      <c r="AR66" s="763"/>
      <c r="AS66" s="763"/>
      <c r="AT66" s="764"/>
      <c r="AU66" s="762" t="s">
        <v>445</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637</v>
      </c>
      <c r="C68" s="899"/>
      <c r="D68" s="899"/>
      <c r="E68" s="899"/>
      <c r="F68" s="899"/>
      <c r="G68" s="899"/>
      <c r="H68" s="899"/>
      <c r="I68" s="899"/>
      <c r="J68" s="899"/>
      <c r="K68" s="899"/>
      <c r="L68" s="899"/>
      <c r="M68" s="899"/>
      <c r="N68" s="899"/>
      <c r="O68" s="899"/>
      <c r="P68" s="900"/>
      <c r="Q68" s="901">
        <v>4231</v>
      </c>
      <c r="R68" s="895"/>
      <c r="S68" s="895"/>
      <c r="T68" s="895"/>
      <c r="U68" s="895"/>
      <c r="V68" s="895">
        <v>3578</v>
      </c>
      <c r="W68" s="895"/>
      <c r="X68" s="895"/>
      <c r="Y68" s="895"/>
      <c r="Z68" s="895"/>
      <c r="AA68" s="895">
        <v>653</v>
      </c>
      <c r="AB68" s="895"/>
      <c r="AC68" s="895"/>
      <c r="AD68" s="895"/>
      <c r="AE68" s="895"/>
      <c r="AF68" s="895">
        <v>597</v>
      </c>
      <c r="AG68" s="895"/>
      <c r="AH68" s="895"/>
      <c r="AI68" s="895"/>
      <c r="AJ68" s="895"/>
      <c r="AK68" s="895" t="s">
        <v>647</v>
      </c>
      <c r="AL68" s="895"/>
      <c r="AM68" s="895"/>
      <c r="AN68" s="895"/>
      <c r="AO68" s="895"/>
      <c r="AP68" s="895">
        <v>648</v>
      </c>
      <c r="AQ68" s="895"/>
      <c r="AR68" s="895"/>
      <c r="AS68" s="895"/>
      <c r="AT68" s="895"/>
      <c r="AU68" s="895">
        <v>329</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638</v>
      </c>
      <c r="C69" s="903"/>
      <c r="D69" s="903"/>
      <c r="E69" s="903"/>
      <c r="F69" s="903"/>
      <c r="G69" s="903"/>
      <c r="H69" s="903"/>
      <c r="I69" s="903"/>
      <c r="J69" s="903"/>
      <c r="K69" s="903"/>
      <c r="L69" s="903"/>
      <c r="M69" s="903"/>
      <c r="N69" s="903"/>
      <c r="O69" s="903"/>
      <c r="P69" s="904"/>
      <c r="Q69" s="905">
        <v>240</v>
      </c>
      <c r="R69" s="859"/>
      <c r="S69" s="859"/>
      <c r="T69" s="859"/>
      <c r="U69" s="859"/>
      <c r="V69" s="859">
        <v>195</v>
      </c>
      <c r="W69" s="859"/>
      <c r="X69" s="859"/>
      <c r="Y69" s="859"/>
      <c r="Z69" s="859"/>
      <c r="AA69" s="859">
        <v>45</v>
      </c>
      <c r="AB69" s="859"/>
      <c r="AC69" s="859"/>
      <c r="AD69" s="859"/>
      <c r="AE69" s="859"/>
      <c r="AF69" s="859">
        <v>32</v>
      </c>
      <c r="AG69" s="859"/>
      <c r="AH69" s="859"/>
      <c r="AI69" s="859"/>
      <c r="AJ69" s="859"/>
      <c r="AK69" s="859" t="s">
        <v>647</v>
      </c>
      <c r="AL69" s="859"/>
      <c r="AM69" s="859"/>
      <c r="AN69" s="859"/>
      <c r="AO69" s="859"/>
      <c r="AP69" s="859" t="s">
        <v>647</v>
      </c>
      <c r="AQ69" s="859"/>
      <c r="AR69" s="859"/>
      <c r="AS69" s="859"/>
      <c r="AT69" s="859"/>
      <c r="AU69" s="859" t="s">
        <v>648</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639</v>
      </c>
      <c r="C70" s="903"/>
      <c r="D70" s="903"/>
      <c r="E70" s="903"/>
      <c r="F70" s="903"/>
      <c r="G70" s="903"/>
      <c r="H70" s="903"/>
      <c r="I70" s="903"/>
      <c r="J70" s="903"/>
      <c r="K70" s="903"/>
      <c r="L70" s="903"/>
      <c r="M70" s="903"/>
      <c r="N70" s="903"/>
      <c r="O70" s="903"/>
      <c r="P70" s="904"/>
      <c r="Q70" s="905">
        <v>4</v>
      </c>
      <c r="R70" s="859"/>
      <c r="S70" s="859"/>
      <c r="T70" s="859"/>
      <c r="U70" s="859"/>
      <c r="V70" s="859">
        <v>3</v>
      </c>
      <c r="W70" s="859"/>
      <c r="X70" s="859"/>
      <c r="Y70" s="859"/>
      <c r="Z70" s="859"/>
      <c r="AA70" s="859">
        <v>1</v>
      </c>
      <c r="AB70" s="859"/>
      <c r="AC70" s="859"/>
      <c r="AD70" s="859"/>
      <c r="AE70" s="859"/>
      <c r="AF70" s="859">
        <v>1</v>
      </c>
      <c r="AG70" s="859"/>
      <c r="AH70" s="859"/>
      <c r="AI70" s="859"/>
      <c r="AJ70" s="859"/>
      <c r="AK70" s="859" t="s">
        <v>647</v>
      </c>
      <c r="AL70" s="859"/>
      <c r="AM70" s="859"/>
      <c r="AN70" s="859"/>
      <c r="AO70" s="859"/>
      <c r="AP70" s="859" t="s">
        <v>647</v>
      </c>
      <c r="AQ70" s="859"/>
      <c r="AR70" s="859"/>
      <c r="AS70" s="859"/>
      <c r="AT70" s="859"/>
      <c r="AU70" s="859" t="s">
        <v>648</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640</v>
      </c>
      <c r="C71" s="903"/>
      <c r="D71" s="903"/>
      <c r="E71" s="903"/>
      <c r="F71" s="903"/>
      <c r="G71" s="903"/>
      <c r="H71" s="903"/>
      <c r="I71" s="903"/>
      <c r="J71" s="903"/>
      <c r="K71" s="903"/>
      <c r="L71" s="903"/>
      <c r="M71" s="903"/>
      <c r="N71" s="903"/>
      <c r="O71" s="903"/>
      <c r="P71" s="904"/>
      <c r="Q71" s="905">
        <v>0</v>
      </c>
      <c r="R71" s="859"/>
      <c r="S71" s="859"/>
      <c r="T71" s="859"/>
      <c r="U71" s="859"/>
      <c r="V71" s="859">
        <v>0</v>
      </c>
      <c r="W71" s="859"/>
      <c r="X71" s="859"/>
      <c r="Y71" s="859"/>
      <c r="Z71" s="859"/>
      <c r="AA71" s="859" t="s">
        <v>647</v>
      </c>
      <c r="AB71" s="859"/>
      <c r="AC71" s="859"/>
      <c r="AD71" s="859"/>
      <c r="AE71" s="859"/>
      <c r="AF71" s="859">
        <v>1</v>
      </c>
      <c r="AG71" s="859"/>
      <c r="AH71" s="859"/>
      <c r="AI71" s="859"/>
      <c r="AJ71" s="859"/>
      <c r="AK71" s="859" t="s">
        <v>647</v>
      </c>
      <c r="AL71" s="859"/>
      <c r="AM71" s="859"/>
      <c r="AN71" s="859"/>
      <c r="AO71" s="859"/>
      <c r="AP71" s="859" t="s">
        <v>647</v>
      </c>
      <c r="AQ71" s="859"/>
      <c r="AR71" s="859"/>
      <c r="AS71" s="859"/>
      <c r="AT71" s="859"/>
      <c r="AU71" s="859" t="s">
        <v>648</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641</v>
      </c>
      <c r="C72" s="903"/>
      <c r="D72" s="903"/>
      <c r="E72" s="903"/>
      <c r="F72" s="903"/>
      <c r="G72" s="903"/>
      <c r="H72" s="903"/>
      <c r="I72" s="903"/>
      <c r="J72" s="903"/>
      <c r="K72" s="903"/>
      <c r="L72" s="903"/>
      <c r="M72" s="903"/>
      <c r="N72" s="903"/>
      <c r="O72" s="903"/>
      <c r="P72" s="904"/>
      <c r="Q72" s="905">
        <v>156</v>
      </c>
      <c r="R72" s="859"/>
      <c r="S72" s="859"/>
      <c r="T72" s="859"/>
      <c r="U72" s="859"/>
      <c r="V72" s="859">
        <v>149</v>
      </c>
      <c r="W72" s="859"/>
      <c r="X72" s="859"/>
      <c r="Y72" s="859"/>
      <c r="Z72" s="859"/>
      <c r="AA72" s="859">
        <v>7</v>
      </c>
      <c r="AB72" s="859"/>
      <c r="AC72" s="859"/>
      <c r="AD72" s="859"/>
      <c r="AE72" s="859"/>
      <c r="AF72" s="859">
        <v>9</v>
      </c>
      <c r="AG72" s="859"/>
      <c r="AH72" s="859"/>
      <c r="AI72" s="859"/>
      <c r="AJ72" s="859"/>
      <c r="AK72" s="859" t="s">
        <v>647</v>
      </c>
      <c r="AL72" s="859"/>
      <c r="AM72" s="859"/>
      <c r="AN72" s="859"/>
      <c r="AO72" s="859"/>
      <c r="AP72" s="859" t="s">
        <v>647</v>
      </c>
      <c r="AQ72" s="859"/>
      <c r="AR72" s="859"/>
      <c r="AS72" s="859"/>
      <c r="AT72" s="859"/>
      <c r="AU72" s="859" t="s">
        <v>648</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642</v>
      </c>
      <c r="C73" s="903"/>
      <c r="D73" s="903"/>
      <c r="E73" s="903"/>
      <c r="F73" s="903"/>
      <c r="G73" s="903"/>
      <c r="H73" s="903"/>
      <c r="I73" s="903"/>
      <c r="J73" s="903"/>
      <c r="K73" s="903"/>
      <c r="L73" s="903"/>
      <c r="M73" s="903"/>
      <c r="N73" s="903"/>
      <c r="O73" s="903"/>
      <c r="P73" s="904"/>
      <c r="Q73" s="905">
        <v>167385</v>
      </c>
      <c r="R73" s="859"/>
      <c r="S73" s="859"/>
      <c r="T73" s="859"/>
      <c r="U73" s="859"/>
      <c r="V73" s="859">
        <v>167385</v>
      </c>
      <c r="W73" s="859"/>
      <c r="X73" s="859"/>
      <c r="Y73" s="859"/>
      <c r="Z73" s="859"/>
      <c r="AA73" s="859" t="s">
        <v>647</v>
      </c>
      <c r="AB73" s="859"/>
      <c r="AC73" s="859"/>
      <c r="AD73" s="859"/>
      <c r="AE73" s="859"/>
      <c r="AF73" s="859">
        <v>4541</v>
      </c>
      <c r="AG73" s="859"/>
      <c r="AH73" s="859"/>
      <c r="AI73" s="859"/>
      <c r="AJ73" s="859"/>
      <c r="AK73" s="859" t="s">
        <v>647</v>
      </c>
      <c r="AL73" s="859"/>
      <c r="AM73" s="859"/>
      <c r="AN73" s="859"/>
      <c r="AO73" s="859"/>
      <c r="AP73" s="859" t="s">
        <v>647</v>
      </c>
      <c r="AQ73" s="859"/>
      <c r="AR73" s="859"/>
      <c r="AS73" s="859"/>
      <c r="AT73" s="859"/>
      <c r="AU73" s="859" t="s">
        <v>648</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400</v>
      </c>
      <c r="B88" s="818" t="s">
        <v>446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5181</v>
      </c>
      <c r="AG88" s="873"/>
      <c r="AH88" s="873"/>
      <c r="AI88" s="873"/>
      <c r="AJ88" s="873"/>
      <c r="AK88" s="870"/>
      <c r="AL88" s="870"/>
      <c r="AM88" s="870"/>
      <c r="AN88" s="870"/>
      <c r="AO88" s="870"/>
      <c r="AP88" s="873">
        <v>648</v>
      </c>
      <c r="AQ88" s="873"/>
      <c r="AR88" s="873"/>
      <c r="AS88" s="873"/>
      <c r="AT88" s="873"/>
      <c r="AU88" s="873">
        <v>329</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818" t="s">
        <v>447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448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449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450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451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452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453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454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455</v>
      </c>
      <c r="AB109" s="922"/>
      <c r="AC109" s="922"/>
      <c r="AD109" s="922"/>
      <c r="AE109" s="923"/>
      <c r="AF109" s="921" t="s">
        <v>456</v>
      </c>
      <c r="AG109" s="922"/>
      <c r="AH109" s="922"/>
      <c r="AI109" s="922"/>
      <c r="AJ109" s="923"/>
      <c r="AK109" s="921" t="s">
        <v>307</v>
      </c>
      <c r="AL109" s="922"/>
      <c r="AM109" s="922"/>
      <c r="AN109" s="922"/>
      <c r="AO109" s="923"/>
      <c r="AP109" s="921" t="s">
        <v>457</v>
      </c>
      <c r="AQ109" s="922"/>
      <c r="AR109" s="922"/>
      <c r="AS109" s="922"/>
      <c r="AT109" s="924"/>
      <c r="AU109" s="941" t="s">
        <v>454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455</v>
      </c>
      <c r="BR109" s="922"/>
      <c r="BS109" s="922"/>
      <c r="BT109" s="922"/>
      <c r="BU109" s="923"/>
      <c r="BV109" s="921" t="s">
        <v>456</v>
      </c>
      <c r="BW109" s="922"/>
      <c r="BX109" s="922"/>
      <c r="BY109" s="922"/>
      <c r="BZ109" s="923"/>
      <c r="CA109" s="921" t="s">
        <v>307</v>
      </c>
      <c r="CB109" s="922"/>
      <c r="CC109" s="922"/>
      <c r="CD109" s="922"/>
      <c r="CE109" s="923"/>
      <c r="CF109" s="942" t="s">
        <v>457</v>
      </c>
      <c r="CG109" s="942"/>
      <c r="CH109" s="942"/>
      <c r="CI109" s="942"/>
      <c r="CJ109" s="942"/>
      <c r="CK109" s="921" t="s">
        <v>458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455</v>
      </c>
      <c r="DH109" s="922"/>
      <c r="DI109" s="922"/>
      <c r="DJ109" s="922"/>
      <c r="DK109" s="923"/>
      <c r="DL109" s="921" t="s">
        <v>456</v>
      </c>
      <c r="DM109" s="922"/>
      <c r="DN109" s="922"/>
      <c r="DO109" s="922"/>
      <c r="DP109" s="923"/>
      <c r="DQ109" s="921" t="s">
        <v>307</v>
      </c>
      <c r="DR109" s="922"/>
      <c r="DS109" s="922"/>
      <c r="DT109" s="922"/>
      <c r="DU109" s="923"/>
      <c r="DV109" s="921" t="s">
        <v>457</v>
      </c>
      <c r="DW109" s="922"/>
      <c r="DX109" s="922"/>
      <c r="DY109" s="922"/>
      <c r="DZ109" s="924"/>
    </row>
    <row r="110" spans="1:131" s="226" customFormat="1" ht="26.25" customHeight="1" x14ac:dyDescent="0.15">
      <c r="A110" s="925" t="s">
        <v>459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22074463</v>
      </c>
      <c r="AB110" s="929"/>
      <c r="AC110" s="929"/>
      <c r="AD110" s="929"/>
      <c r="AE110" s="930"/>
      <c r="AF110" s="931">
        <v>21442559</v>
      </c>
      <c r="AG110" s="929"/>
      <c r="AH110" s="929"/>
      <c r="AI110" s="929"/>
      <c r="AJ110" s="930"/>
      <c r="AK110" s="931">
        <v>21620161</v>
      </c>
      <c r="AL110" s="929"/>
      <c r="AM110" s="929"/>
      <c r="AN110" s="929"/>
      <c r="AO110" s="930"/>
      <c r="AP110" s="932">
        <v>24.5</v>
      </c>
      <c r="AQ110" s="933"/>
      <c r="AR110" s="933"/>
      <c r="AS110" s="933"/>
      <c r="AT110" s="934"/>
      <c r="AU110" s="935" t="s">
        <v>73</v>
      </c>
      <c r="AV110" s="936"/>
      <c r="AW110" s="936"/>
      <c r="AX110" s="936"/>
      <c r="AY110" s="936"/>
      <c r="AZ110" s="958" t="s">
        <v>460</v>
      </c>
      <c r="BA110" s="926"/>
      <c r="BB110" s="926"/>
      <c r="BC110" s="926"/>
      <c r="BD110" s="926"/>
      <c r="BE110" s="926"/>
      <c r="BF110" s="926"/>
      <c r="BG110" s="926"/>
      <c r="BH110" s="926"/>
      <c r="BI110" s="926"/>
      <c r="BJ110" s="926"/>
      <c r="BK110" s="926"/>
      <c r="BL110" s="926"/>
      <c r="BM110" s="926"/>
      <c r="BN110" s="926"/>
      <c r="BO110" s="926"/>
      <c r="BP110" s="927"/>
      <c r="BQ110" s="959">
        <v>234717772</v>
      </c>
      <c r="BR110" s="960"/>
      <c r="BS110" s="960"/>
      <c r="BT110" s="960"/>
      <c r="BU110" s="960"/>
      <c r="BV110" s="960">
        <v>233945487</v>
      </c>
      <c r="BW110" s="960"/>
      <c r="BX110" s="960"/>
      <c r="BY110" s="960"/>
      <c r="BZ110" s="960"/>
      <c r="CA110" s="960">
        <v>239297183</v>
      </c>
      <c r="CB110" s="960"/>
      <c r="CC110" s="960"/>
      <c r="CD110" s="960"/>
      <c r="CE110" s="960"/>
      <c r="CF110" s="973">
        <v>271.10000000000002</v>
      </c>
      <c r="CG110" s="974"/>
      <c r="CH110" s="974"/>
      <c r="CI110" s="974"/>
      <c r="CJ110" s="974"/>
      <c r="CK110" s="975" t="s">
        <v>461</v>
      </c>
      <c r="CL110" s="976"/>
      <c r="CM110" s="958" t="s">
        <v>462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16262253</v>
      </c>
      <c r="DH110" s="960"/>
      <c r="DI110" s="960"/>
      <c r="DJ110" s="960"/>
      <c r="DK110" s="960"/>
      <c r="DL110" s="960">
        <v>18090047</v>
      </c>
      <c r="DM110" s="960"/>
      <c r="DN110" s="960"/>
      <c r="DO110" s="960"/>
      <c r="DP110" s="960"/>
      <c r="DQ110" s="960">
        <v>9830564</v>
      </c>
      <c r="DR110" s="960"/>
      <c r="DS110" s="960"/>
      <c r="DT110" s="960"/>
      <c r="DU110" s="960"/>
      <c r="DV110" s="961">
        <v>11.1</v>
      </c>
      <c r="DW110" s="961"/>
      <c r="DX110" s="961"/>
      <c r="DY110" s="961"/>
      <c r="DZ110" s="962"/>
    </row>
    <row r="111" spans="1:131" s="226" customFormat="1" ht="26.25" customHeight="1" x14ac:dyDescent="0.15">
      <c r="A111" s="963" t="s">
        <v>463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464</v>
      </c>
      <c r="AB111" s="967"/>
      <c r="AC111" s="967"/>
      <c r="AD111" s="967"/>
      <c r="AE111" s="968"/>
      <c r="AF111" s="969" t="s">
        <v>464</v>
      </c>
      <c r="AG111" s="967"/>
      <c r="AH111" s="967"/>
      <c r="AI111" s="967"/>
      <c r="AJ111" s="968"/>
      <c r="AK111" s="969" t="s">
        <v>395</v>
      </c>
      <c r="AL111" s="967"/>
      <c r="AM111" s="967"/>
      <c r="AN111" s="967"/>
      <c r="AO111" s="968"/>
      <c r="AP111" s="970" t="s">
        <v>130</v>
      </c>
      <c r="AQ111" s="971"/>
      <c r="AR111" s="971"/>
      <c r="AS111" s="971"/>
      <c r="AT111" s="972"/>
      <c r="AU111" s="937"/>
      <c r="AV111" s="938"/>
      <c r="AW111" s="938"/>
      <c r="AX111" s="938"/>
      <c r="AY111" s="938"/>
      <c r="AZ111" s="951" t="s">
        <v>465</v>
      </c>
      <c r="BA111" s="952"/>
      <c r="BB111" s="952"/>
      <c r="BC111" s="952"/>
      <c r="BD111" s="952"/>
      <c r="BE111" s="952"/>
      <c r="BF111" s="952"/>
      <c r="BG111" s="952"/>
      <c r="BH111" s="952"/>
      <c r="BI111" s="952"/>
      <c r="BJ111" s="952"/>
      <c r="BK111" s="952"/>
      <c r="BL111" s="952"/>
      <c r="BM111" s="952"/>
      <c r="BN111" s="952"/>
      <c r="BO111" s="952"/>
      <c r="BP111" s="953"/>
      <c r="BQ111" s="954">
        <v>27826577</v>
      </c>
      <c r="BR111" s="955"/>
      <c r="BS111" s="955"/>
      <c r="BT111" s="955"/>
      <c r="BU111" s="955"/>
      <c r="BV111" s="955">
        <v>28981177</v>
      </c>
      <c r="BW111" s="955"/>
      <c r="BX111" s="955"/>
      <c r="BY111" s="955"/>
      <c r="BZ111" s="955"/>
      <c r="CA111" s="955">
        <v>19156947</v>
      </c>
      <c r="CB111" s="955"/>
      <c r="CC111" s="955"/>
      <c r="CD111" s="955"/>
      <c r="CE111" s="955"/>
      <c r="CF111" s="949">
        <v>21.7</v>
      </c>
      <c r="CG111" s="950"/>
      <c r="CH111" s="950"/>
      <c r="CI111" s="950"/>
      <c r="CJ111" s="950"/>
      <c r="CK111" s="977"/>
      <c r="CL111" s="978"/>
      <c r="CM111" s="951" t="s">
        <v>466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467</v>
      </c>
      <c r="DH111" s="955"/>
      <c r="DI111" s="955"/>
      <c r="DJ111" s="955"/>
      <c r="DK111" s="955"/>
      <c r="DL111" s="955" t="s">
        <v>130</v>
      </c>
      <c r="DM111" s="955"/>
      <c r="DN111" s="955"/>
      <c r="DO111" s="955"/>
      <c r="DP111" s="955"/>
      <c r="DQ111" s="955" t="s">
        <v>130</v>
      </c>
      <c r="DR111" s="955"/>
      <c r="DS111" s="955"/>
      <c r="DT111" s="955"/>
      <c r="DU111" s="955"/>
      <c r="DV111" s="956" t="s">
        <v>417</v>
      </c>
      <c r="DW111" s="956"/>
      <c r="DX111" s="956"/>
      <c r="DY111" s="956"/>
      <c r="DZ111" s="957"/>
    </row>
    <row r="112" spans="1:131" s="226" customFormat="1" ht="26.25" customHeight="1" x14ac:dyDescent="0.15">
      <c r="A112" s="981" t="s">
        <v>468</v>
      </c>
      <c r="B112" s="982"/>
      <c r="C112" s="952" t="s">
        <v>469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464</v>
      </c>
      <c r="AB112" s="988"/>
      <c r="AC112" s="988"/>
      <c r="AD112" s="988"/>
      <c r="AE112" s="989"/>
      <c r="AF112" s="990" t="s">
        <v>464</v>
      </c>
      <c r="AG112" s="988"/>
      <c r="AH112" s="988"/>
      <c r="AI112" s="988"/>
      <c r="AJ112" s="989"/>
      <c r="AK112" s="990" t="s">
        <v>130</v>
      </c>
      <c r="AL112" s="988"/>
      <c r="AM112" s="988"/>
      <c r="AN112" s="988"/>
      <c r="AO112" s="989"/>
      <c r="AP112" s="991" t="s">
        <v>464</v>
      </c>
      <c r="AQ112" s="992"/>
      <c r="AR112" s="992"/>
      <c r="AS112" s="992"/>
      <c r="AT112" s="993"/>
      <c r="AU112" s="937"/>
      <c r="AV112" s="938"/>
      <c r="AW112" s="938"/>
      <c r="AX112" s="938"/>
      <c r="AY112" s="938"/>
      <c r="AZ112" s="951" t="s">
        <v>470</v>
      </c>
      <c r="BA112" s="952"/>
      <c r="BB112" s="952"/>
      <c r="BC112" s="952"/>
      <c r="BD112" s="952"/>
      <c r="BE112" s="952"/>
      <c r="BF112" s="952"/>
      <c r="BG112" s="952"/>
      <c r="BH112" s="952"/>
      <c r="BI112" s="952"/>
      <c r="BJ112" s="952"/>
      <c r="BK112" s="952"/>
      <c r="BL112" s="952"/>
      <c r="BM112" s="952"/>
      <c r="BN112" s="952"/>
      <c r="BO112" s="952"/>
      <c r="BP112" s="953"/>
      <c r="BQ112" s="954">
        <v>68302807</v>
      </c>
      <c r="BR112" s="955"/>
      <c r="BS112" s="955"/>
      <c r="BT112" s="955"/>
      <c r="BU112" s="955"/>
      <c r="BV112" s="955">
        <v>66197994</v>
      </c>
      <c r="BW112" s="955"/>
      <c r="BX112" s="955"/>
      <c r="BY112" s="955"/>
      <c r="BZ112" s="955"/>
      <c r="CA112" s="955">
        <v>61472007</v>
      </c>
      <c r="CB112" s="955"/>
      <c r="CC112" s="955"/>
      <c r="CD112" s="955"/>
      <c r="CE112" s="955"/>
      <c r="CF112" s="949">
        <v>69.599999999999994</v>
      </c>
      <c r="CG112" s="950"/>
      <c r="CH112" s="950"/>
      <c r="CI112" s="950"/>
      <c r="CJ112" s="950"/>
      <c r="CK112" s="977"/>
      <c r="CL112" s="978"/>
      <c r="CM112" s="951" t="s">
        <v>471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v>24064</v>
      </c>
      <c r="DH112" s="955"/>
      <c r="DI112" s="955"/>
      <c r="DJ112" s="955"/>
      <c r="DK112" s="955"/>
      <c r="DL112" s="955">
        <v>20526</v>
      </c>
      <c r="DM112" s="955"/>
      <c r="DN112" s="955"/>
      <c r="DO112" s="955"/>
      <c r="DP112" s="955"/>
      <c r="DQ112" s="955">
        <v>16811</v>
      </c>
      <c r="DR112" s="955"/>
      <c r="DS112" s="955"/>
      <c r="DT112" s="955"/>
      <c r="DU112" s="955"/>
      <c r="DV112" s="956">
        <v>0</v>
      </c>
      <c r="DW112" s="956"/>
      <c r="DX112" s="956"/>
      <c r="DY112" s="956"/>
      <c r="DZ112" s="957"/>
    </row>
    <row r="113" spans="1:130" s="226" customFormat="1" ht="26.25" customHeight="1" x14ac:dyDescent="0.15">
      <c r="A113" s="983"/>
      <c r="B113" s="984"/>
      <c r="C113" s="952" t="s">
        <v>472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7441092</v>
      </c>
      <c r="AB113" s="967"/>
      <c r="AC113" s="967"/>
      <c r="AD113" s="967"/>
      <c r="AE113" s="968"/>
      <c r="AF113" s="969">
        <v>7235141</v>
      </c>
      <c r="AG113" s="967"/>
      <c r="AH113" s="967"/>
      <c r="AI113" s="967"/>
      <c r="AJ113" s="968"/>
      <c r="AK113" s="969">
        <v>7078477</v>
      </c>
      <c r="AL113" s="967"/>
      <c r="AM113" s="967"/>
      <c r="AN113" s="967"/>
      <c r="AO113" s="968"/>
      <c r="AP113" s="970">
        <v>8</v>
      </c>
      <c r="AQ113" s="971"/>
      <c r="AR113" s="971"/>
      <c r="AS113" s="971"/>
      <c r="AT113" s="972"/>
      <c r="AU113" s="937"/>
      <c r="AV113" s="938"/>
      <c r="AW113" s="938"/>
      <c r="AX113" s="938"/>
      <c r="AY113" s="938"/>
      <c r="AZ113" s="951" t="s">
        <v>473</v>
      </c>
      <c r="BA113" s="952"/>
      <c r="BB113" s="952"/>
      <c r="BC113" s="952"/>
      <c r="BD113" s="952"/>
      <c r="BE113" s="952"/>
      <c r="BF113" s="952"/>
      <c r="BG113" s="952"/>
      <c r="BH113" s="952"/>
      <c r="BI113" s="952"/>
      <c r="BJ113" s="952"/>
      <c r="BK113" s="952"/>
      <c r="BL113" s="952"/>
      <c r="BM113" s="952"/>
      <c r="BN113" s="952"/>
      <c r="BO113" s="952"/>
      <c r="BP113" s="953"/>
      <c r="BQ113" s="954">
        <v>448630</v>
      </c>
      <c r="BR113" s="955"/>
      <c r="BS113" s="955"/>
      <c r="BT113" s="955"/>
      <c r="BU113" s="955"/>
      <c r="BV113" s="955">
        <v>387672</v>
      </c>
      <c r="BW113" s="955"/>
      <c r="BX113" s="955"/>
      <c r="BY113" s="955"/>
      <c r="BZ113" s="955"/>
      <c r="CA113" s="955">
        <v>328549</v>
      </c>
      <c r="CB113" s="955"/>
      <c r="CC113" s="955"/>
      <c r="CD113" s="955"/>
      <c r="CE113" s="955"/>
      <c r="CF113" s="949">
        <v>0.4</v>
      </c>
      <c r="CG113" s="950"/>
      <c r="CH113" s="950"/>
      <c r="CI113" s="950"/>
      <c r="CJ113" s="950"/>
      <c r="CK113" s="977"/>
      <c r="CL113" s="978"/>
      <c r="CM113" s="951" t="s">
        <v>474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v>268783</v>
      </c>
      <c r="DH113" s="988"/>
      <c r="DI113" s="988"/>
      <c r="DJ113" s="988"/>
      <c r="DK113" s="989"/>
      <c r="DL113" s="990">
        <v>216284</v>
      </c>
      <c r="DM113" s="988"/>
      <c r="DN113" s="988"/>
      <c r="DO113" s="988"/>
      <c r="DP113" s="989"/>
      <c r="DQ113" s="990">
        <v>163936</v>
      </c>
      <c r="DR113" s="988"/>
      <c r="DS113" s="988"/>
      <c r="DT113" s="988"/>
      <c r="DU113" s="989"/>
      <c r="DV113" s="991">
        <v>0.2</v>
      </c>
      <c r="DW113" s="992"/>
      <c r="DX113" s="992"/>
      <c r="DY113" s="992"/>
      <c r="DZ113" s="993"/>
    </row>
    <row r="114" spans="1:130" s="226" customFormat="1" ht="26.25" customHeight="1" x14ac:dyDescent="0.15">
      <c r="A114" s="983"/>
      <c r="B114" s="984"/>
      <c r="C114" s="952" t="s">
        <v>475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135415</v>
      </c>
      <c r="AB114" s="988"/>
      <c r="AC114" s="988"/>
      <c r="AD114" s="988"/>
      <c r="AE114" s="989"/>
      <c r="AF114" s="990">
        <v>64390</v>
      </c>
      <c r="AG114" s="988"/>
      <c r="AH114" s="988"/>
      <c r="AI114" s="988"/>
      <c r="AJ114" s="989"/>
      <c r="AK114" s="990">
        <v>61981</v>
      </c>
      <c r="AL114" s="988"/>
      <c r="AM114" s="988"/>
      <c r="AN114" s="988"/>
      <c r="AO114" s="989"/>
      <c r="AP114" s="991">
        <v>0.1</v>
      </c>
      <c r="AQ114" s="992"/>
      <c r="AR114" s="992"/>
      <c r="AS114" s="992"/>
      <c r="AT114" s="993"/>
      <c r="AU114" s="937"/>
      <c r="AV114" s="938"/>
      <c r="AW114" s="938"/>
      <c r="AX114" s="938"/>
      <c r="AY114" s="938"/>
      <c r="AZ114" s="951" t="s">
        <v>476</v>
      </c>
      <c r="BA114" s="952"/>
      <c r="BB114" s="952"/>
      <c r="BC114" s="952"/>
      <c r="BD114" s="952"/>
      <c r="BE114" s="952"/>
      <c r="BF114" s="952"/>
      <c r="BG114" s="952"/>
      <c r="BH114" s="952"/>
      <c r="BI114" s="952"/>
      <c r="BJ114" s="952"/>
      <c r="BK114" s="952"/>
      <c r="BL114" s="952"/>
      <c r="BM114" s="952"/>
      <c r="BN114" s="952"/>
      <c r="BO114" s="952"/>
      <c r="BP114" s="953"/>
      <c r="BQ114" s="954">
        <v>18802646</v>
      </c>
      <c r="BR114" s="955"/>
      <c r="BS114" s="955"/>
      <c r="BT114" s="955"/>
      <c r="BU114" s="955"/>
      <c r="BV114" s="955">
        <v>19304646</v>
      </c>
      <c r="BW114" s="955"/>
      <c r="BX114" s="955"/>
      <c r="BY114" s="955"/>
      <c r="BZ114" s="955"/>
      <c r="CA114" s="955">
        <v>19935943</v>
      </c>
      <c r="CB114" s="955"/>
      <c r="CC114" s="955"/>
      <c r="CD114" s="955"/>
      <c r="CE114" s="955"/>
      <c r="CF114" s="949">
        <v>22.6</v>
      </c>
      <c r="CG114" s="950"/>
      <c r="CH114" s="950"/>
      <c r="CI114" s="950"/>
      <c r="CJ114" s="950"/>
      <c r="CK114" s="977"/>
      <c r="CL114" s="978"/>
      <c r="CM114" s="951" t="s">
        <v>477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464</v>
      </c>
      <c r="DH114" s="988"/>
      <c r="DI114" s="988"/>
      <c r="DJ114" s="988"/>
      <c r="DK114" s="989"/>
      <c r="DL114" s="990" t="s">
        <v>467</v>
      </c>
      <c r="DM114" s="988"/>
      <c r="DN114" s="988"/>
      <c r="DO114" s="988"/>
      <c r="DP114" s="989"/>
      <c r="DQ114" s="990" t="s">
        <v>467</v>
      </c>
      <c r="DR114" s="988"/>
      <c r="DS114" s="988"/>
      <c r="DT114" s="988"/>
      <c r="DU114" s="989"/>
      <c r="DV114" s="991" t="s">
        <v>464</v>
      </c>
      <c r="DW114" s="992"/>
      <c r="DX114" s="992"/>
      <c r="DY114" s="992"/>
      <c r="DZ114" s="993"/>
    </row>
    <row r="115" spans="1:130" s="226" customFormat="1" ht="26.25" customHeight="1" x14ac:dyDescent="0.15">
      <c r="A115" s="983"/>
      <c r="B115" s="984"/>
      <c r="C115" s="952" t="s">
        <v>478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347758</v>
      </c>
      <c r="AB115" s="967"/>
      <c r="AC115" s="967"/>
      <c r="AD115" s="967"/>
      <c r="AE115" s="968"/>
      <c r="AF115" s="969">
        <v>348822</v>
      </c>
      <c r="AG115" s="967"/>
      <c r="AH115" s="967"/>
      <c r="AI115" s="967"/>
      <c r="AJ115" s="968"/>
      <c r="AK115" s="969">
        <v>507443</v>
      </c>
      <c r="AL115" s="967"/>
      <c r="AM115" s="967"/>
      <c r="AN115" s="967"/>
      <c r="AO115" s="968"/>
      <c r="AP115" s="970">
        <v>0.6</v>
      </c>
      <c r="AQ115" s="971"/>
      <c r="AR115" s="971"/>
      <c r="AS115" s="971"/>
      <c r="AT115" s="972"/>
      <c r="AU115" s="937"/>
      <c r="AV115" s="938"/>
      <c r="AW115" s="938"/>
      <c r="AX115" s="938"/>
      <c r="AY115" s="938"/>
      <c r="AZ115" s="951" t="s">
        <v>479</v>
      </c>
      <c r="BA115" s="952"/>
      <c r="BB115" s="952"/>
      <c r="BC115" s="952"/>
      <c r="BD115" s="952"/>
      <c r="BE115" s="952"/>
      <c r="BF115" s="952"/>
      <c r="BG115" s="952"/>
      <c r="BH115" s="952"/>
      <c r="BI115" s="952"/>
      <c r="BJ115" s="952"/>
      <c r="BK115" s="952"/>
      <c r="BL115" s="952"/>
      <c r="BM115" s="952"/>
      <c r="BN115" s="952"/>
      <c r="BO115" s="952"/>
      <c r="BP115" s="953"/>
      <c r="BQ115" s="954">
        <v>575145</v>
      </c>
      <c r="BR115" s="955"/>
      <c r="BS115" s="955"/>
      <c r="BT115" s="955"/>
      <c r="BU115" s="955"/>
      <c r="BV115" s="955">
        <v>785250</v>
      </c>
      <c r="BW115" s="955"/>
      <c r="BX115" s="955"/>
      <c r="BY115" s="955"/>
      <c r="BZ115" s="955"/>
      <c r="CA115" s="955">
        <v>825210</v>
      </c>
      <c r="CB115" s="955"/>
      <c r="CC115" s="955"/>
      <c r="CD115" s="955"/>
      <c r="CE115" s="955"/>
      <c r="CF115" s="949">
        <v>0.9</v>
      </c>
      <c r="CG115" s="950"/>
      <c r="CH115" s="950"/>
      <c r="CI115" s="950"/>
      <c r="CJ115" s="950"/>
      <c r="CK115" s="977"/>
      <c r="CL115" s="978"/>
      <c r="CM115" s="951" t="s">
        <v>480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5532474</v>
      </c>
      <c r="DH115" s="988"/>
      <c r="DI115" s="988"/>
      <c r="DJ115" s="988"/>
      <c r="DK115" s="989"/>
      <c r="DL115" s="990">
        <v>5398940</v>
      </c>
      <c r="DM115" s="988"/>
      <c r="DN115" s="988"/>
      <c r="DO115" s="988"/>
      <c r="DP115" s="989"/>
      <c r="DQ115" s="990">
        <v>4366046</v>
      </c>
      <c r="DR115" s="988"/>
      <c r="DS115" s="988"/>
      <c r="DT115" s="988"/>
      <c r="DU115" s="989"/>
      <c r="DV115" s="991">
        <v>4.9000000000000004</v>
      </c>
      <c r="DW115" s="992"/>
      <c r="DX115" s="992"/>
      <c r="DY115" s="992"/>
      <c r="DZ115" s="993"/>
    </row>
    <row r="116" spans="1:130" s="226" customFormat="1" ht="26.25" customHeight="1" x14ac:dyDescent="0.15">
      <c r="A116" s="985"/>
      <c r="B116" s="986"/>
      <c r="C116" s="994" t="s">
        <v>481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582</v>
      </c>
      <c r="AB116" s="988"/>
      <c r="AC116" s="988"/>
      <c r="AD116" s="988"/>
      <c r="AE116" s="989"/>
      <c r="AF116" s="990">
        <v>1157</v>
      </c>
      <c r="AG116" s="988"/>
      <c r="AH116" s="988"/>
      <c r="AI116" s="988"/>
      <c r="AJ116" s="989"/>
      <c r="AK116" s="990">
        <v>3091</v>
      </c>
      <c r="AL116" s="988"/>
      <c r="AM116" s="988"/>
      <c r="AN116" s="988"/>
      <c r="AO116" s="989"/>
      <c r="AP116" s="991">
        <v>0</v>
      </c>
      <c r="AQ116" s="992"/>
      <c r="AR116" s="992"/>
      <c r="AS116" s="992"/>
      <c r="AT116" s="993"/>
      <c r="AU116" s="937"/>
      <c r="AV116" s="938"/>
      <c r="AW116" s="938"/>
      <c r="AX116" s="938"/>
      <c r="AY116" s="938"/>
      <c r="AZ116" s="996" t="s">
        <v>482</v>
      </c>
      <c r="BA116" s="997"/>
      <c r="BB116" s="997"/>
      <c r="BC116" s="997"/>
      <c r="BD116" s="997"/>
      <c r="BE116" s="997"/>
      <c r="BF116" s="997"/>
      <c r="BG116" s="997"/>
      <c r="BH116" s="997"/>
      <c r="BI116" s="997"/>
      <c r="BJ116" s="997"/>
      <c r="BK116" s="997"/>
      <c r="BL116" s="997"/>
      <c r="BM116" s="997"/>
      <c r="BN116" s="997"/>
      <c r="BO116" s="997"/>
      <c r="BP116" s="998"/>
      <c r="BQ116" s="954" t="s">
        <v>130</v>
      </c>
      <c r="BR116" s="955"/>
      <c r="BS116" s="955"/>
      <c r="BT116" s="955"/>
      <c r="BU116" s="955"/>
      <c r="BV116" s="955" t="s">
        <v>130</v>
      </c>
      <c r="BW116" s="955"/>
      <c r="BX116" s="955"/>
      <c r="BY116" s="955"/>
      <c r="BZ116" s="955"/>
      <c r="CA116" s="955" t="s">
        <v>395</v>
      </c>
      <c r="CB116" s="955"/>
      <c r="CC116" s="955"/>
      <c r="CD116" s="955"/>
      <c r="CE116" s="955"/>
      <c r="CF116" s="949" t="s">
        <v>395</v>
      </c>
      <c r="CG116" s="950"/>
      <c r="CH116" s="950"/>
      <c r="CI116" s="950"/>
      <c r="CJ116" s="950"/>
      <c r="CK116" s="977"/>
      <c r="CL116" s="978"/>
      <c r="CM116" s="951" t="s">
        <v>483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47541</v>
      </c>
      <c r="DH116" s="988"/>
      <c r="DI116" s="988"/>
      <c r="DJ116" s="988"/>
      <c r="DK116" s="989"/>
      <c r="DL116" s="990">
        <v>29279</v>
      </c>
      <c r="DM116" s="988"/>
      <c r="DN116" s="988"/>
      <c r="DO116" s="988"/>
      <c r="DP116" s="989"/>
      <c r="DQ116" s="990">
        <v>11017</v>
      </c>
      <c r="DR116" s="988"/>
      <c r="DS116" s="988"/>
      <c r="DT116" s="988"/>
      <c r="DU116" s="989"/>
      <c r="DV116" s="991">
        <v>0</v>
      </c>
      <c r="DW116" s="992"/>
      <c r="DX116" s="992"/>
      <c r="DY116" s="992"/>
      <c r="DZ116" s="993"/>
    </row>
    <row r="117" spans="1:130" s="226" customFormat="1" ht="26.25" customHeight="1" x14ac:dyDescent="0.15">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484</v>
      </c>
      <c r="Z117" s="923"/>
      <c r="AA117" s="1007">
        <v>29999310</v>
      </c>
      <c r="AB117" s="1008"/>
      <c r="AC117" s="1008"/>
      <c r="AD117" s="1008"/>
      <c r="AE117" s="1009"/>
      <c r="AF117" s="1010">
        <v>29092069</v>
      </c>
      <c r="AG117" s="1008"/>
      <c r="AH117" s="1008"/>
      <c r="AI117" s="1008"/>
      <c r="AJ117" s="1009"/>
      <c r="AK117" s="1010">
        <v>29271153</v>
      </c>
      <c r="AL117" s="1008"/>
      <c r="AM117" s="1008"/>
      <c r="AN117" s="1008"/>
      <c r="AO117" s="1009"/>
      <c r="AP117" s="1011"/>
      <c r="AQ117" s="1012"/>
      <c r="AR117" s="1012"/>
      <c r="AS117" s="1012"/>
      <c r="AT117" s="1013"/>
      <c r="AU117" s="937"/>
      <c r="AV117" s="938"/>
      <c r="AW117" s="938"/>
      <c r="AX117" s="938"/>
      <c r="AY117" s="938"/>
      <c r="AZ117" s="1003" t="s">
        <v>485</v>
      </c>
      <c r="BA117" s="1004"/>
      <c r="BB117" s="1004"/>
      <c r="BC117" s="1004"/>
      <c r="BD117" s="1004"/>
      <c r="BE117" s="1004"/>
      <c r="BF117" s="1004"/>
      <c r="BG117" s="1004"/>
      <c r="BH117" s="1004"/>
      <c r="BI117" s="1004"/>
      <c r="BJ117" s="1004"/>
      <c r="BK117" s="1004"/>
      <c r="BL117" s="1004"/>
      <c r="BM117" s="1004"/>
      <c r="BN117" s="1004"/>
      <c r="BO117" s="1004"/>
      <c r="BP117" s="1005"/>
      <c r="BQ117" s="954" t="s">
        <v>130</v>
      </c>
      <c r="BR117" s="955"/>
      <c r="BS117" s="955"/>
      <c r="BT117" s="955"/>
      <c r="BU117" s="955"/>
      <c r="BV117" s="955" t="s">
        <v>464</v>
      </c>
      <c r="BW117" s="955"/>
      <c r="BX117" s="955"/>
      <c r="BY117" s="955"/>
      <c r="BZ117" s="955"/>
      <c r="CA117" s="955" t="s">
        <v>464</v>
      </c>
      <c r="CB117" s="955"/>
      <c r="CC117" s="955"/>
      <c r="CD117" s="955"/>
      <c r="CE117" s="955"/>
      <c r="CF117" s="949" t="s">
        <v>464</v>
      </c>
      <c r="CG117" s="950"/>
      <c r="CH117" s="950"/>
      <c r="CI117" s="950"/>
      <c r="CJ117" s="950"/>
      <c r="CK117" s="977"/>
      <c r="CL117" s="978"/>
      <c r="CM117" s="951" t="s">
        <v>486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464</v>
      </c>
      <c r="DH117" s="988"/>
      <c r="DI117" s="988"/>
      <c r="DJ117" s="988"/>
      <c r="DK117" s="989"/>
      <c r="DL117" s="990" t="s">
        <v>464</v>
      </c>
      <c r="DM117" s="988"/>
      <c r="DN117" s="988"/>
      <c r="DO117" s="988"/>
      <c r="DP117" s="989"/>
      <c r="DQ117" s="990" t="s">
        <v>464</v>
      </c>
      <c r="DR117" s="988"/>
      <c r="DS117" s="988"/>
      <c r="DT117" s="988"/>
      <c r="DU117" s="989"/>
      <c r="DV117" s="991" t="s">
        <v>130</v>
      </c>
      <c r="DW117" s="992"/>
      <c r="DX117" s="992"/>
      <c r="DY117" s="992"/>
      <c r="DZ117" s="993"/>
    </row>
    <row r="118" spans="1:130" s="226" customFormat="1" ht="26.25" customHeight="1" x14ac:dyDescent="0.15">
      <c r="A118" s="941" t="s">
        <v>458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455</v>
      </c>
      <c r="AB118" s="922"/>
      <c r="AC118" s="922"/>
      <c r="AD118" s="922"/>
      <c r="AE118" s="923"/>
      <c r="AF118" s="921" t="s">
        <v>456</v>
      </c>
      <c r="AG118" s="922"/>
      <c r="AH118" s="922"/>
      <c r="AI118" s="922"/>
      <c r="AJ118" s="923"/>
      <c r="AK118" s="921" t="s">
        <v>307</v>
      </c>
      <c r="AL118" s="922"/>
      <c r="AM118" s="922"/>
      <c r="AN118" s="922"/>
      <c r="AO118" s="923"/>
      <c r="AP118" s="999" t="s">
        <v>457</v>
      </c>
      <c r="AQ118" s="1000"/>
      <c r="AR118" s="1000"/>
      <c r="AS118" s="1000"/>
      <c r="AT118" s="1001"/>
      <c r="AU118" s="937"/>
      <c r="AV118" s="938"/>
      <c r="AW118" s="938"/>
      <c r="AX118" s="938"/>
      <c r="AY118" s="938"/>
      <c r="AZ118" s="1002" t="s">
        <v>487</v>
      </c>
      <c r="BA118" s="994"/>
      <c r="BB118" s="994"/>
      <c r="BC118" s="994"/>
      <c r="BD118" s="994"/>
      <c r="BE118" s="994"/>
      <c r="BF118" s="994"/>
      <c r="BG118" s="994"/>
      <c r="BH118" s="994"/>
      <c r="BI118" s="994"/>
      <c r="BJ118" s="994"/>
      <c r="BK118" s="994"/>
      <c r="BL118" s="994"/>
      <c r="BM118" s="994"/>
      <c r="BN118" s="994"/>
      <c r="BO118" s="994"/>
      <c r="BP118" s="995"/>
      <c r="BQ118" s="1028" t="s">
        <v>464</v>
      </c>
      <c r="BR118" s="1029"/>
      <c r="BS118" s="1029"/>
      <c r="BT118" s="1029"/>
      <c r="BU118" s="1029"/>
      <c r="BV118" s="1029" t="s">
        <v>464</v>
      </c>
      <c r="BW118" s="1029"/>
      <c r="BX118" s="1029"/>
      <c r="BY118" s="1029"/>
      <c r="BZ118" s="1029"/>
      <c r="CA118" s="1029" t="s">
        <v>464</v>
      </c>
      <c r="CB118" s="1029"/>
      <c r="CC118" s="1029"/>
      <c r="CD118" s="1029"/>
      <c r="CE118" s="1029"/>
      <c r="CF118" s="949" t="s">
        <v>130</v>
      </c>
      <c r="CG118" s="950"/>
      <c r="CH118" s="950"/>
      <c r="CI118" s="950"/>
      <c r="CJ118" s="950"/>
      <c r="CK118" s="977"/>
      <c r="CL118" s="978"/>
      <c r="CM118" s="951" t="s">
        <v>488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130</v>
      </c>
      <c r="DH118" s="988"/>
      <c r="DI118" s="988"/>
      <c r="DJ118" s="988"/>
      <c r="DK118" s="989"/>
      <c r="DL118" s="990" t="s">
        <v>417</v>
      </c>
      <c r="DM118" s="988"/>
      <c r="DN118" s="988"/>
      <c r="DO118" s="988"/>
      <c r="DP118" s="989"/>
      <c r="DQ118" s="990" t="s">
        <v>464</v>
      </c>
      <c r="DR118" s="988"/>
      <c r="DS118" s="988"/>
      <c r="DT118" s="988"/>
      <c r="DU118" s="989"/>
      <c r="DV118" s="991" t="s">
        <v>464</v>
      </c>
      <c r="DW118" s="992"/>
      <c r="DX118" s="992"/>
      <c r="DY118" s="992"/>
      <c r="DZ118" s="993"/>
    </row>
    <row r="119" spans="1:130" s="226" customFormat="1" ht="26.25" customHeight="1" x14ac:dyDescent="0.15">
      <c r="A119" s="1085" t="s">
        <v>461</v>
      </c>
      <c r="B119" s="976"/>
      <c r="C119" s="958" t="s">
        <v>462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151301</v>
      </c>
      <c r="AB119" s="929"/>
      <c r="AC119" s="929"/>
      <c r="AD119" s="929"/>
      <c r="AE119" s="930"/>
      <c r="AF119" s="931">
        <v>150293</v>
      </c>
      <c r="AG119" s="929"/>
      <c r="AH119" s="929"/>
      <c r="AI119" s="929"/>
      <c r="AJ119" s="930"/>
      <c r="AK119" s="931">
        <v>322853</v>
      </c>
      <c r="AL119" s="929"/>
      <c r="AM119" s="929"/>
      <c r="AN119" s="929"/>
      <c r="AO119" s="930"/>
      <c r="AP119" s="932">
        <v>0.4</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489</v>
      </c>
      <c r="BP119" s="1034"/>
      <c r="BQ119" s="1028">
        <v>350673577</v>
      </c>
      <c r="BR119" s="1029"/>
      <c r="BS119" s="1029"/>
      <c r="BT119" s="1029"/>
      <c r="BU119" s="1029"/>
      <c r="BV119" s="1029">
        <v>349602226</v>
      </c>
      <c r="BW119" s="1029"/>
      <c r="BX119" s="1029"/>
      <c r="BY119" s="1029"/>
      <c r="BZ119" s="1029"/>
      <c r="CA119" s="1029">
        <v>341015839</v>
      </c>
      <c r="CB119" s="1029"/>
      <c r="CC119" s="1029"/>
      <c r="CD119" s="1029"/>
      <c r="CE119" s="1029"/>
      <c r="CF119" s="1030"/>
      <c r="CG119" s="1031"/>
      <c r="CH119" s="1031"/>
      <c r="CI119" s="1031"/>
      <c r="CJ119" s="1032"/>
      <c r="CK119" s="979"/>
      <c r="CL119" s="980"/>
      <c r="CM119" s="1002" t="s">
        <v>490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5691462</v>
      </c>
      <c r="DH119" s="1015"/>
      <c r="DI119" s="1015"/>
      <c r="DJ119" s="1015"/>
      <c r="DK119" s="1016"/>
      <c r="DL119" s="1014">
        <v>5226101</v>
      </c>
      <c r="DM119" s="1015"/>
      <c r="DN119" s="1015"/>
      <c r="DO119" s="1015"/>
      <c r="DP119" s="1016"/>
      <c r="DQ119" s="1014">
        <v>4768573</v>
      </c>
      <c r="DR119" s="1015"/>
      <c r="DS119" s="1015"/>
      <c r="DT119" s="1015"/>
      <c r="DU119" s="1016"/>
      <c r="DV119" s="1017">
        <v>5.4</v>
      </c>
      <c r="DW119" s="1018"/>
      <c r="DX119" s="1018"/>
      <c r="DY119" s="1018"/>
      <c r="DZ119" s="1019"/>
    </row>
    <row r="120" spans="1:130" s="226" customFormat="1" ht="26.25" customHeight="1" x14ac:dyDescent="0.15">
      <c r="A120" s="1086"/>
      <c r="B120" s="978"/>
      <c r="C120" s="951" t="s">
        <v>466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130</v>
      </c>
      <c r="AB120" s="988"/>
      <c r="AC120" s="988"/>
      <c r="AD120" s="988"/>
      <c r="AE120" s="989"/>
      <c r="AF120" s="990" t="s">
        <v>130</v>
      </c>
      <c r="AG120" s="988"/>
      <c r="AH120" s="988"/>
      <c r="AI120" s="988"/>
      <c r="AJ120" s="989"/>
      <c r="AK120" s="990" t="s">
        <v>395</v>
      </c>
      <c r="AL120" s="988"/>
      <c r="AM120" s="988"/>
      <c r="AN120" s="988"/>
      <c r="AO120" s="989"/>
      <c r="AP120" s="991" t="s">
        <v>417</v>
      </c>
      <c r="AQ120" s="992"/>
      <c r="AR120" s="992"/>
      <c r="AS120" s="992"/>
      <c r="AT120" s="993"/>
      <c r="AU120" s="1020" t="s">
        <v>491</v>
      </c>
      <c r="AV120" s="1021"/>
      <c r="AW120" s="1021"/>
      <c r="AX120" s="1021"/>
      <c r="AY120" s="1022"/>
      <c r="AZ120" s="958" t="s">
        <v>492</v>
      </c>
      <c r="BA120" s="926"/>
      <c r="BB120" s="926"/>
      <c r="BC120" s="926"/>
      <c r="BD120" s="926"/>
      <c r="BE120" s="926"/>
      <c r="BF120" s="926"/>
      <c r="BG120" s="926"/>
      <c r="BH120" s="926"/>
      <c r="BI120" s="926"/>
      <c r="BJ120" s="926"/>
      <c r="BK120" s="926"/>
      <c r="BL120" s="926"/>
      <c r="BM120" s="926"/>
      <c r="BN120" s="926"/>
      <c r="BO120" s="926"/>
      <c r="BP120" s="927"/>
      <c r="BQ120" s="959">
        <v>28431919</v>
      </c>
      <c r="BR120" s="960"/>
      <c r="BS120" s="960"/>
      <c r="BT120" s="960"/>
      <c r="BU120" s="960"/>
      <c r="BV120" s="960">
        <v>30671231</v>
      </c>
      <c r="BW120" s="960"/>
      <c r="BX120" s="960"/>
      <c r="BY120" s="960"/>
      <c r="BZ120" s="960"/>
      <c r="CA120" s="960">
        <v>35413737</v>
      </c>
      <c r="CB120" s="960"/>
      <c r="CC120" s="960"/>
      <c r="CD120" s="960"/>
      <c r="CE120" s="960"/>
      <c r="CF120" s="973">
        <v>40.1</v>
      </c>
      <c r="CG120" s="974"/>
      <c r="CH120" s="974"/>
      <c r="CI120" s="974"/>
      <c r="CJ120" s="974"/>
      <c r="CK120" s="1035" t="s">
        <v>493</v>
      </c>
      <c r="CL120" s="1036"/>
      <c r="CM120" s="1036"/>
      <c r="CN120" s="1036"/>
      <c r="CO120" s="1037"/>
      <c r="CP120" s="1043" t="s">
        <v>494</v>
      </c>
      <c r="CQ120" s="1044"/>
      <c r="CR120" s="1044"/>
      <c r="CS120" s="1044"/>
      <c r="CT120" s="1044"/>
      <c r="CU120" s="1044"/>
      <c r="CV120" s="1044"/>
      <c r="CW120" s="1044"/>
      <c r="CX120" s="1044"/>
      <c r="CY120" s="1044"/>
      <c r="CZ120" s="1044"/>
      <c r="DA120" s="1044"/>
      <c r="DB120" s="1044"/>
      <c r="DC120" s="1044"/>
      <c r="DD120" s="1044"/>
      <c r="DE120" s="1044"/>
      <c r="DF120" s="1045"/>
      <c r="DG120" s="959">
        <v>55587818</v>
      </c>
      <c r="DH120" s="960"/>
      <c r="DI120" s="960"/>
      <c r="DJ120" s="960"/>
      <c r="DK120" s="960"/>
      <c r="DL120" s="960">
        <v>54448870</v>
      </c>
      <c r="DM120" s="960"/>
      <c r="DN120" s="960"/>
      <c r="DO120" s="960"/>
      <c r="DP120" s="960"/>
      <c r="DQ120" s="960">
        <v>50993185</v>
      </c>
      <c r="DR120" s="960"/>
      <c r="DS120" s="960"/>
      <c r="DT120" s="960"/>
      <c r="DU120" s="960"/>
      <c r="DV120" s="961">
        <v>57.8</v>
      </c>
      <c r="DW120" s="961"/>
      <c r="DX120" s="961"/>
      <c r="DY120" s="961"/>
      <c r="DZ120" s="962"/>
    </row>
    <row r="121" spans="1:130" s="226" customFormat="1" ht="26.25" customHeight="1" x14ac:dyDescent="0.15">
      <c r="A121" s="1086"/>
      <c r="B121" s="978"/>
      <c r="C121" s="1003" t="s">
        <v>495</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v>57574</v>
      </c>
      <c r="AB121" s="988"/>
      <c r="AC121" s="988"/>
      <c r="AD121" s="988"/>
      <c r="AE121" s="989"/>
      <c r="AF121" s="990">
        <v>56538</v>
      </c>
      <c r="AG121" s="988"/>
      <c r="AH121" s="988"/>
      <c r="AI121" s="988"/>
      <c r="AJ121" s="989"/>
      <c r="AK121" s="990">
        <v>55561</v>
      </c>
      <c r="AL121" s="988"/>
      <c r="AM121" s="988"/>
      <c r="AN121" s="988"/>
      <c r="AO121" s="989"/>
      <c r="AP121" s="991">
        <v>0.1</v>
      </c>
      <c r="AQ121" s="992"/>
      <c r="AR121" s="992"/>
      <c r="AS121" s="992"/>
      <c r="AT121" s="993"/>
      <c r="AU121" s="1023"/>
      <c r="AV121" s="1024"/>
      <c r="AW121" s="1024"/>
      <c r="AX121" s="1024"/>
      <c r="AY121" s="1025"/>
      <c r="AZ121" s="951" t="s">
        <v>496</v>
      </c>
      <c r="BA121" s="952"/>
      <c r="BB121" s="952"/>
      <c r="BC121" s="952"/>
      <c r="BD121" s="952"/>
      <c r="BE121" s="952"/>
      <c r="BF121" s="952"/>
      <c r="BG121" s="952"/>
      <c r="BH121" s="952"/>
      <c r="BI121" s="952"/>
      <c r="BJ121" s="952"/>
      <c r="BK121" s="952"/>
      <c r="BL121" s="952"/>
      <c r="BM121" s="952"/>
      <c r="BN121" s="952"/>
      <c r="BO121" s="952"/>
      <c r="BP121" s="953"/>
      <c r="BQ121" s="954">
        <v>24090323</v>
      </c>
      <c r="BR121" s="955"/>
      <c r="BS121" s="955"/>
      <c r="BT121" s="955"/>
      <c r="BU121" s="955"/>
      <c r="BV121" s="955">
        <v>24420862</v>
      </c>
      <c r="BW121" s="955"/>
      <c r="BX121" s="955"/>
      <c r="BY121" s="955"/>
      <c r="BZ121" s="955"/>
      <c r="CA121" s="955">
        <v>24300222</v>
      </c>
      <c r="CB121" s="955"/>
      <c r="CC121" s="955"/>
      <c r="CD121" s="955"/>
      <c r="CE121" s="955"/>
      <c r="CF121" s="949">
        <v>27.5</v>
      </c>
      <c r="CG121" s="950"/>
      <c r="CH121" s="950"/>
      <c r="CI121" s="950"/>
      <c r="CJ121" s="950"/>
      <c r="CK121" s="1038"/>
      <c r="CL121" s="1039"/>
      <c r="CM121" s="1039"/>
      <c r="CN121" s="1039"/>
      <c r="CO121" s="1040"/>
      <c r="CP121" s="1048" t="s">
        <v>497</v>
      </c>
      <c r="CQ121" s="1049"/>
      <c r="CR121" s="1049"/>
      <c r="CS121" s="1049"/>
      <c r="CT121" s="1049"/>
      <c r="CU121" s="1049"/>
      <c r="CV121" s="1049"/>
      <c r="CW121" s="1049"/>
      <c r="CX121" s="1049"/>
      <c r="CY121" s="1049"/>
      <c r="CZ121" s="1049"/>
      <c r="DA121" s="1049"/>
      <c r="DB121" s="1049"/>
      <c r="DC121" s="1049"/>
      <c r="DD121" s="1049"/>
      <c r="DE121" s="1049"/>
      <c r="DF121" s="1050"/>
      <c r="DG121" s="954">
        <v>7677616</v>
      </c>
      <c r="DH121" s="955"/>
      <c r="DI121" s="955"/>
      <c r="DJ121" s="955"/>
      <c r="DK121" s="955"/>
      <c r="DL121" s="955">
        <v>6987665</v>
      </c>
      <c r="DM121" s="955"/>
      <c r="DN121" s="955"/>
      <c r="DO121" s="955"/>
      <c r="DP121" s="955"/>
      <c r="DQ121" s="955">
        <v>6236108</v>
      </c>
      <c r="DR121" s="955"/>
      <c r="DS121" s="955"/>
      <c r="DT121" s="955"/>
      <c r="DU121" s="955"/>
      <c r="DV121" s="956">
        <v>7.1</v>
      </c>
      <c r="DW121" s="956"/>
      <c r="DX121" s="956"/>
      <c r="DY121" s="956"/>
      <c r="DZ121" s="957"/>
    </row>
    <row r="122" spans="1:130" s="226" customFormat="1" ht="26.25" customHeight="1" x14ac:dyDescent="0.15">
      <c r="A122" s="1086"/>
      <c r="B122" s="978"/>
      <c r="C122" s="951" t="s">
        <v>477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464</v>
      </c>
      <c r="AB122" s="988"/>
      <c r="AC122" s="988"/>
      <c r="AD122" s="988"/>
      <c r="AE122" s="989"/>
      <c r="AF122" s="990" t="s">
        <v>130</v>
      </c>
      <c r="AG122" s="988"/>
      <c r="AH122" s="988"/>
      <c r="AI122" s="988"/>
      <c r="AJ122" s="989"/>
      <c r="AK122" s="990" t="s">
        <v>464</v>
      </c>
      <c r="AL122" s="988"/>
      <c r="AM122" s="988"/>
      <c r="AN122" s="988"/>
      <c r="AO122" s="989"/>
      <c r="AP122" s="991" t="s">
        <v>464</v>
      </c>
      <c r="AQ122" s="992"/>
      <c r="AR122" s="992"/>
      <c r="AS122" s="992"/>
      <c r="AT122" s="993"/>
      <c r="AU122" s="1023"/>
      <c r="AV122" s="1024"/>
      <c r="AW122" s="1024"/>
      <c r="AX122" s="1024"/>
      <c r="AY122" s="1025"/>
      <c r="AZ122" s="1002" t="s">
        <v>498</v>
      </c>
      <c r="BA122" s="994"/>
      <c r="BB122" s="994"/>
      <c r="BC122" s="994"/>
      <c r="BD122" s="994"/>
      <c r="BE122" s="994"/>
      <c r="BF122" s="994"/>
      <c r="BG122" s="994"/>
      <c r="BH122" s="994"/>
      <c r="BI122" s="994"/>
      <c r="BJ122" s="994"/>
      <c r="BK122" s="994"/>
      <c r="BL122" s="994"/>
      <c r="BM122" s="994"/>
      <c r="BN122" s="994"/>
      <c r="BO122" s="994"/>
      <c r="BP122" s="995"/>
      <c r="BQ122" s="1028">
        <v>194249563</v>
      </c>
      <c r="BR122" s="1029"/>
      <c r="BS122" s="1029"/>
      <c r="BT122" s="1029"/>
      <c r="BU122" s="1029"/>
      <c r="BV122" s="1029">
        <v>189519271</v>
      </c>
      <c r="BW122" s="1029"/>
      <c r="BX122" s="1029"/>
      <c r="BY122" s="1029"/>
      <c r="BZ122" s="1029"/>
      <c r="CA122" s="1029">
        <v>188777782</v>
      </c>
      <c r="CB122" s="1029"/>
      <c r="CC122" s="1029"/>
      <c r="CD122" s="1029"/>
      <c r="CE122" s="1029"/>
      <c r="CF122" s="1046">
        <v>213.8</v>
      </c>
      <c r="CG122" s="1047"/>
      <c r="CH122" s="1047"/>
      <c r="CI122" s="1047"/>
      <c r="CJ122" s="1047"/>
      <c r="CK122" s="1038"/>
      <c r="CL122" s="1039"/>
      <c r="CM122" s="1039"/>
      <c r="CN122" s="1039"/>
      <c r="CO122" s="1040"/>
      <c r="CP122" s="1048" t="s">
        <v>499</v>
      </c>
      <c r="CQ122" s="1049"/>
      <c r="CR122" s="1049"/>
      <c r="CS122" s="1049"/>
      <c r="CT122" s="1049"/>
      <c r="CU122" s="1049"/>
      <c r="CV122" s="1049"/>
      <c r="CW122" s="1049"/>
      <c r="CX122" s="1049"/>
      <c r="CY122" s="1049"/>
      <c r="CZ122" s="1049"/>
      <c r="DA122" s="1049"/>
      <c r="DB122" s="1049"/>
      <c r="DC122" s="1049"/>
      <c r="DD122" s="1049"/>
      <c r="DE122" s="1049"/>
      <c r="DF122" s="1050"/>
      <c r="DG122" s="954">
        <v>2383254</v>
      </c>
      <c r="DH122" s="955"/>
      <c r="DI122" s="955"/>
      <c r="DJ122" s="955"/>
      <c r="DK122" s="955"/>
      <c r="DL122" s="955">
        <v>2309784</v>
      </c>
      <c r="DM122" s="955"/>
      <c r="DN122" s="955"/>
      <c r="DO122" s="955"/>
      <c r="DP122" s="955"/>
      <c r="DQ122" s="955">
        <v>2114783</v>
      </c>
      <c r="DR122" s="955"/>
      <c r="DS122" s="955"/>
      <c r="DT122" s="955"/>
      <c r="DU122" s="955"/>
      <c r="DV122" s="956">
        <v>2.4</v>
      </c>
      <c r="DW122" s="956"/>
      <c r="DX122" s="956"/>
      <c r="DY122" s="956"/>
      <c r="DZ122" s="957"/>
    </row>
    <row r="123" spans="1:130" s="226" customFormat="1" ht="26.25" customHeight="1" x14ac:dyDescent="0.15">
      <c r="A123" s="1086"/>
      <c r="B123" s="978"/>
      <c r="C123" s="951" t="s">
        <v>483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27640</v>
      </c>
      <c r="AB123" s="988"/>
      <c r="AC123" s="988"/>
      <c r="AD123" s="988"/>
      <c r="AE123" s="989"/>
      <c r="AF123" s="990">
        <v>19706</v>
      </c>
      <c r="AG123" s="988"/>
      <c r="AH123" s="988"/>
      <c r="AI123" s="988"/>
      <c r="AJ123" s="989"/>
      <c r="AK123" s="990">
        <v>19479</v>
      </c>
      <c r="AL123" s="988"/>
      <c r="AM123" s="988"/>
      <c r="AN123" s="988"/>
      <c r="AO123" s="989"/>
      <c r="AP123" s="991">
        <v>0</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500</v>
      </c>
      <c r="BP123" s="1034"/>
      <c r="BQ123" s="1092">
        <v>246771805</v>
      </c>
      <c r="BR123" s="1093"/>
      <c r="BS123" s="1093"/>
      <c r="BT123" s="1093"/>
      <c r="BU123" s="1093"/>
      <c r="BV123" s="1093">
        <v>244611364</v>
      </c>
      <c r="BW123" s="1093"/>
      <c r="BX123" s="1093"/>
      <c r="BY123" s="1093"/>
      <c r="BZ123" s="1093"/>
      <c r="CA123" s="1093">
        <v>248491741</v>
      </c>
      <c r="CB123" s="1093"/>
      <c r="CC123" s="1093"/>
      <c r="CD123" s="1093"/>
      <c r="CE123" s="1093"/>
      <c r="CF123" s="1030"/>
      <c r="CG123" s="1031"/>
      <c r="CH123" s="1031"/>
      <c r="CI123" s="1031"/>
      <c r="CJ123" s="1032"/>
      <c r="CK123" s="1038"/>
      <c r="CL123" s="1039"/>
      <c r="CM123" s="1039"/>
      <c r="CN123" s="1039"/>
      <c r="CO123" s="1040"/>
      <c r="CP123" s="1048" t="s">
        <v>419</v>
      </c>
      <c r="CQ123" s="1049"/>
      <c r="CR123" s="1049"/>
      <c r="CS123" s="1049"/>
      <c r="CT123" s="1049"/>
      <c r="CU123" s="1049"/>
      <c r="CV123" s="1049"/>
      <c r="CW123" s="1049"/>
      <c r="CX123" s="1049"/>
      <c r="CY123" s="1049"/>
      <c r="CZ123" s="1049"/>
      <c r="DA123" s="1049"/>
      <c r="DB123" s="1049"/>
      <c r="DC123" s="1049"/>
      <c r="DD123" s="1049"/>
      <c r="DE123" s="1049"/>
      <c r="DF123" s="1050"/>
      <c r="DG123" s="987">
        <v>2050435</v>
      </c>
      <c r="DH123" s="988"/>
      <c r="DI123" s="988"/>
      <c r="DJ123" s="988"/>
      <c r="DK123" s="989"/>
      <c r="DL123" s="990">
        <v>1902478</v>
      </c>
      <c r="DM123" s="988"/>
      <c r="DN123" s="988"/>
      <c r="DO123" s="988"/>
      <c r="DP123" s="989"/>
      <c r="DQ123" s="990">
        <v>1648657</v>
      </c>
      <c r="DR123" s="988"/>
      <c r="DS123" s="988"/>
      <c r="DT123" s="988"/>
      <c r="DU123" s="989"/>
      <c r="DV123" s="991">
        <v>1.9</v>
      </c>
      <c r="DW123" s="992"/>
      <c r="DX123" s="992"/>
      <c r="DY123" s="992"/>
      <c r="DZ123" s="993"/>
    </row>
    <row r="124" spans="1:130" s="226" customFormat="1" ht="26.25" customHeight="1" thickBot="1" x14ac:dyDescent="0.2">
      <c r="A124" s="1086"/>
      <c r="B124" s="978"/>
      <c r="C124" s="951" t="s">
        <v>486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417</v>
      </c>
      <c r="AB124" s="988"/>
      <c r="AC124" s="988"/>
      <c r="AD124" s="988"/>
      <c r="AE124" s="989"/>
      <c r="AF124" s="990" t="s">
        <v>417</v>
      </c>
      <c r="AG124" s="988"/>
      <c r="AH124" s="988"/>
      <c r="AI124" s="988"/>
      <c r="AJ124" s="989"/>
      <c r="AK124" s="990" t="s">
        <v>417</v>
      </c>
      <c r="AL124" s="988"/>
      <c r="AM124" s="988"/>
      <c r="AN124" s="988"/>
      <c r="AO124" s="989"/>
      <c r="AP124" s="991" t="s">
        <v>464</v>
      </c>
      <c r="AQ124" s="992"/>
      <c r="AR124" s="992"/>
      <c r="AS124" s="992"/>
      <c r="AT124" s="993"/>
      <c r="AU124" s="1088" t="s">
        <v>501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125.5</v>
      </c>
      <c r="BR124" s="1056"/>
      <c r="BS124" s="1056"/>
      <c r="BT124" s="1056"/>
      <c r="BU124" s="1056"/>
      <c r="BV124" s="1056">
        <v>124.8</v>
      </c>
      <c r="BW124" s="1056"/>
      <c r="BX124" s="1056"/>
      <c r="BY124" s="1056"/>
      <c r="BZ124" s="1056"/>
      <c r="CA124" s="1056">
        <v>104.8</v>
      </c>
      <c r="CB124" s="1056"/>
      <c r="CC124" s="1056"/>
      <c r="CD124" s="1056"/>
      <c r="CE124" s="1056"/>
      <c r="CF124" s="1057"/>
      <c r="CG124" s="1058"/>
      <c r="CH124" s="1058"/>
      <c r="CI124" s="1058"/>
      <c r="CJ124" s="1059"/>
      <c r="CK124" s="1041"/>
      <c r="CL124" s="1041"/>
      <c r="CM124" s="1041"/>
      <c r="CN124" s="1041"/>
      <c r="CO124" s="1042"/>
      <c r="CP124" s="1048" t="s">
        <v>502</v>
      </c>
      <c r="CQ124" s="1049"/>
      <c r="CR124" s="1049"/>
      <c r="CS124" s="1049"/>
      <c r="CT124" s="1049"/>
      <c r="CU124" s="1049"/>
      <c r="CV124" s="1049"/>
      <c r="CW124" s="1049"/>
      <c r="CX124" s="1049"/>
      <c r="CY124" s="1049"/>
      <c r="CZ124" s="1049"/>
      <c r="DA124" s="1049"/>
      <c r="DB124" s="1049"/>
      <c r="DC124" s="1049"/>
      <c r="DD124" s="1049"/>
      <c r="DE124" s="1049"/>
      <c r="DF124" s="1050"/>
      <c r="DG124" s="1033">
        <v>603684</v>
      </c>
      <c r="DH124" s="1015"/>
      <c r="DI124" s="1015"/>
      <c r="DJ124" s="1015"/>
      <c r="DK124" s="1016"/>
      <c r="DL124" s="1014">
        <v>549197</v>
      </c>
      <c r="DM124" s="1015"/>
      <c r="DN124" s="1015"/>
      <c r="DO124" s="1015"/>
      <c r="DP124" s="1016"/>
      <c r="DQ124" s="1014">
        <v>479274</v>
      </c>
      <c r="DR124" s="1015"/>
      <c r="DS124" s="1015"/>
      <c r="DT124" s="1015"/>
      <c r="DU124" s="1016"/>
      <c r="DV124" s="1017">
        <v>0.5</v>
      </c>
      <c r="DW124" s="1018"/>
      <c r="DX124" s="1018"/>
      <c r="DY124" s="1018"/>
      <c r="DZ124" s="1019"/>
    </row>
    <row r="125" spans="1:130" s="226" customFormat="1" ht="26.25" customHeight="1" x14ac:dyDescent="0.15">
      <c r="A125" s="1086"/>
      <c r="B125" s="978"/>
      <c r="C125" s="951" t="s">
        <v>488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130</v>
      </c>
      <c r="AB125" s="988"/>
      <c r="AC125" s="988"/>
      <c r="AD125" s="988"/>
      <c r="AE125" s="989"/>
      <c r="AF125" s="990" t="s">
        <v>130</v>
      </c>
      <c r="AG125" s="988"/>
      <c r="AH125" s="988"/>
      <c r="AI125" s="988"/>
      <c r="AJ125" s="989"/>
      <c r="AK125" s="990" t="s">
        <v>503</v>
      </c>
      <c r="AL125" s="988"/>
      <c r="AM125" s="988"/>
      <c r="AN125" s="988"/>
      <c r="AO125" s="989"/>
      <c r="AP125" s="991" t="s">
        <v>130</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504</v>
      </c>
      <c r="CL125" s="1036"/>
      <c r="CM125" s="1036"/>
      <c r="CN125" s="1036"/>
      <c r="CO125" s="1037"/>
      <c r="CP125" s="958" t="s">
        <v>505</v>
      </c>
      <c r="CQ125" s="926"/>
      <c r="CR125" s="926"/>
      <c r="CS125" s="926"/>
      <c r="CT125" s="926"/>
      <c r="CU125" s="926"/>
      <c r="CV125" s="926"/>
      <c r="CW125" s="926"/>
      <c r="CX125" s="926"/>
      <c r="CY125" s="926"/>
      <c r="CZ125" s="926"/>
      <c r="DA125" s="926"/>
      <c r="DB125" s="926"/>
      <c r="DC125" s="926"/>
      <c r="DD125" s="926"/>
      <c r="DE125" s="926"/>
      <c r="DF125" s="927"/>
      <c r="DG125" s="959" t="s">
        <v>506</v>
      </c>
      <c r="DH125" s="960"/>
      <c r="DI125" s="960"/>
      <c r="DJ125" s="960"/>
      <c r="DK125" s="960"/>
      <c r="DL125" s="960" t="s">
        <v>130</v>
      </c>
      <c r="DM125" s="960"/>
      <c r="DN125" s="960"/>
      <c r="DO125" s="960"/>
      <c r="DP125" s="960"/>
      <c r="DQ125" s="960" t="s">
        <v>507</v>
      </c>
      <c r="DR125" s="960"/>
      <c r="DS125" s="960"/>
      <c r="DT125" s="960"/>
      <c r="DU125" s="960"/>
      <c r="DV125" s="961" t="s">
        <v>508</v>
      </c>
      <c r="DW125" s="961"/>
      <c r="DX125" s="961"/>
      <c r="DY125" s="961"/>
      <c r="DZ125" s="962"/>
    </row>
    <row r="126" spans="1:130" s="226" customFormat="1" ht="26.25" customHeight="1" thickBot="1" x14ac:dyDescent="0.2">
      <c r="A126" s="1086"/>
      <c r="B126" s="978"/>
      <c r="C126" s="951" t="s">
        <v>490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111243</v>
      </c>
      <c r="AB126" s="988"/>
      <c r="AC126" s="988"/>
      <c r="AD126" s="988"/>
      <c r="AE126" s="989"/>
      <c r="AF126" s="990">
        <v>122285</v>
      </c>
      <c r="AG126" s="988"/>
      <c r="AH126" s="988"/>
      <c r="AI126" s="988"/>
      <c r="AJ126" s="989"/>
      <c r="AK126" s="990">
        <v>109550</v>
      </c>
      <c r="AL126" s="988"/>
      <c r="AM126" s="988"/>
      <c r="AN126" s="988"/>
      <c r="AO126" s="989"/>
      <c r="AP126" s="991">
        <v>0.1</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509</v>
      </c>
      <c r="CQ126" s="952"/>
      <c r="CR126" s="952"/>
      <c r="CS126" s="952"/>
      <c r="CT126" s="952"/>
      <c r="CU126" s="952"/>
      <c r="CV126" s="952"/>
      <c r="CW126" s="952"/>
      <c r="CX126" s="952"/>
      <c r="CY126" s="952"/>
      <c r="CZ126" s="952"/>
      <c r="DA126" s="952"/>
      <c r="DB126" s="952"/>
      <c r="DC126" s="952"/>
      <c r="DD126" s="952"/>
      <c r="DE126" s="952"/>
      <c r="DF126" s="953"/>
      <c r="DG126" s="954" t="s">
        <v>130</v>
      </c>
      <c r="DH126" s="955"/>
      <c r="DI126" s="955"/>
      <c r="DJ126" s="955"/>
      <c r="DK126" s="955"/>
      <c r="DL126" s="955" t="s">
        <v>130</v>
      </c>
      <c r="DM126" s="955"/>
      <c r="DN126" s="955"/>
      <c r="DO126" s="955"/>
      <c r="DP126" s="955"/>
      <c r="DQ126" s="955" t="s">
        <v>130</v>
      </c>
      <c r="DR126" s="955"/>
      <c r="DS126" s="955"/>
      <c r="DT126" s="955"/>
      <c r="DU126" s="955"/>
      <c r="DV126" s="956" t="s">
        <v>130</v>
      </c>
      <c r="DW126" s="956"/>
      <c r="DX126" s="956"/>
      <c r="DY126" s="956"/>
      <c r="DZ126" s="957"/>
    </row>
    <row r="127" spans="1:130" s="226" customFormat="1" ht="26.25" customHeight="1" x14ac:dyDescent="0.15">
      <c r="A127" s="1087"/>
      <c r="B127" s="980"/>
      <c r="C127" s="1002" t="s">
        <v>510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130</v>
      </c>
      <c r="AB127" s="988"/>
      <c r="AC127" s="988"/>
      <c r="AD127" s="988"/>
      <c r="AE127" s="989"/>
      <c r="AF127" s="990" t="s">
        <v>503</v>
      </c>
      <c r="AG127" s="988"/>
      <c r="AH127" s="988"/>
      <c r="AI127" s="988"/>
      <c r="AJ127" s="989"/>
      <c r="AK127" s="990" t="s">
        <v>130</v>
      </c>
      <c r="AL127" s="988"/>
      <c r="AM127" s="988"/>
      <c r="AN127" s="988"/>
      <c r="AO127" s="989"/>
      <c r="AP127" s="991" t="s">
        <v>130</v>
      </c>
      <c r="AQ127" s="992"/>
      <c r="AR127" s="992"/>
      <c r="AS127" s="992"/>
      <c r="AT127" s="993"/>
      <c r="AU127" s="228"/>
      <c r="AV127" s="228"/>
      <c r="AW127" s="228"/>
      <c r="AX127" s="1060" t="s">
        <v>511</v>
      </c>
      <c r="AY127" s="1061"/>
      <c r="AZ127" s="1061"/>
      <c r="BA127" s="1061"/>
      <c r="BB127" s="1061"/>
      <c r="BC127" s="1061"/>
      <c r="BD127" s="1061"/>
      <c r="BE127" s="1062"/>
      <c r="BF127" s="1063" t="s">
        <v>512</v>
      </c>
      <c r="BG127" s="1061"/>
      <c r="BH127" s="1061"/>
      <c r="BI127" s="1061"/>
      <c r="BJ127" s="1061"/>
      <c r="BK127" s="1061"/>
      <c r="BL127" s="1062"/>
      <c r="BM127" s="1063" t="s">
        <v>513</v>
      </c>
      <c r="BN127" s="1061"/>
      <c r="BO127" s="1061"/>
      <c r="BP127" s="1061"/>
      <c r="BQ127" s="1061"/>
      <c r="BR127" s="1061"/>
      <c r="BS127" s="1062"/>
      <c r="BT127" s="1063" t="s">
        <v>514</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515</v>
      </c>
      <c r="CQ127" s="952"/>
      <c r="CR127" s="952"/>
      <c r="CS127" s="952"/>
      <c r="CT127" s="952"/>
      <c r="CU127" s="952"/>
      <c r="CV127" s="952"/>
      <c r="CW127" s="952"/>
      <c r="CX127" s="952"/>
      <c r="CY127" s="952"/>
      <c r="CZ127" s="952"/>
      <c r="DA127" s="952"/>
      <c r="DB127" s="952"/>
      <c r="DC127" s="952"/>
      <c r="DD127" s="952"/>
      <c r="DE127" s="952"/>
      <c r="DF127" s="953"/>
      <c r="DG127" s="954" t="s">
        <v>130</v>
      </c>
      <c r="DH127" s="955"/>
      <c r="DI127" s="955"/>
      <c r="DJ127" s="955"/>
      <c r="DK127" s="955"/>
      <c r="DL127" s="955" t="s">
        <v>506</v>
      </c>
      <c r="DM127" s="955"/>
      <c r="DN127" s="955"/>
      <c r="DO127" s="955"/>
      <c r="DP127" s="955"/>
      <c r="DQ127" s="955" t="s">
        <v>130</v>
      </c>
      <c r="DR127" s="955"/>
      <c r="DS127" s="955"/>
      <c r="DT127" s="955"/>
      <c r="DU127" s="955"/>
      <c r="DV127" s="956" t="s">
        <v>516</v>
      </c>
      <c r="DW127" s="956"/>
      <c r="DX127" s="956"/>
      <c r="DY127" s="956"/>
      <c r="DZ127" s="957"/>
    </row>
    <row r="128" spans="1:130" s="226" customFormat="1" ht="26.25" customHeight="1" thickBot="1" x14ac:dyDescent="0.2">
      <c r="A128" s="1070" t="s">
        <v>517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518</v>
      </c>
      <c r="X128" s="1072"/>
      <c r="Y128" s="1072"/>
      <c r="Z128" s="1073"/>
      <c r="AA128" s="1074">
        <v>4725490</v>
      </c>
      <c r="AB128" s="1075"/>
      <c r="AC128" s="1075"/>
      <c r="AD128" s="1075"/>
      <c r="AE128" s="1076"/>
      <c r="AF128" s="1077">
        <v>5336201</v>
      </c>
      <c r="AG128" s="1075"/>
      <c r="AH128" s="1075"/>
      <c r="AI128" s="1075"/>
      <c r="AJ128" s="1076"/>
      <c r="AK128" s="1077">
        <v>4257446</v>
      </c>
      <c r="AL128" s="1075"/>
      <c r="AM128" s="1075"/>
      <c r="AN128" s="1075"/>
      <c r="AO128" s="1076"/>
      <c r="AP128" s="1078"/>
      <c r="AQ128" s="1079"/>
      <c r="AR128" s="1079"/>
      <c r="AS128" s="1079"/>
      <c r="AT128" s="1080"/>
      <c r="AU128" s="228"/>
      <c r="AV128" s="228"/>
      <c r="AW128" s="228"/>
      <c r="AX128" s="925" t="s">
        <v>519</v>
      </c>
      <c r="AY128" s="926"/>
      <c r="AZ128" s="926"/>
      <c r="BA128" s="926"/>
      <c r="BB128" s="926"/>
      <c r="BC128" s="926"/>
      <c r="BD128" s="926"/>
      <c r="BE128" s="927"/>
      <c r="BF128" s="1081" t="s">
        <v>130</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520</v>
      </c>
      <c r="CQ128" s="755"/>
      <c r="CR128" s="755"/>
      <c r="CS128" s="755"/>
      <c r="CT128" s="755"/>
      <c r="CU128" s="755"/>
      <c r="CV128" s="755"/>
      <c r="CW128" s="755"/>
      <c r="CX128" s="755"/>
      <c r="CY128" s="755"/>
      <c r="CZ128" s="755"/>
      <c r="DA128" s="755"/>
      <c r="DB128" s="755"/>
      <c r="DC128" s="755"/>
      <c r="DD128" s="755"/>
      <c r="DE128" s="755"/>
      <c r="DF128" s="1065"/>
      <c r="DG128" s="1066">
        <v>575145</v>
      </c>
      <c r="DH128" s="1067"/>
      <c r="DI128" s="1067"/>
      <c r="DJ128" s="1067"/>
      <c r="DK128" s="1067"/>
      <c r="DL128" s="1067">
        <v>785250</v>
      </c>
      <c r="DM128" s="1067"/>
      <c r="DN128" s="1067"/>
      <c r="DO128" s="1067"/>
      <c r="DP128" s="1067"/>
      <c r="DQ128" s="1067">
        <v>825210</v>
      </c>
      <c r="DR128" s="1067"/>
      <c r="DS128" s="1067"/>
      <c r="DT128" s="1067"/>
      <c r="DU128" s="1067"/>
      <c r="DV128" s="1068">
        <v>0.9</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521</v>
      </c>
      <c r="X129" s="1100"/>
      <c r="Y129" s="1100"/>
      <c r="Z129" s="1101"/>
      <c r="AA129" s="987">
        <v>101552669</v>
      </c>
      <c r="AB129" s="988"/>
      <c r="AC129" s="988"/>
      <c r="AD129" s="988"/>
      <c r="AE129" s="989"/>
      <c r="AF129" s="990">
        <v>101964607</v>
      </c>
      <c r="AG129" s="988"/>
      <c r="AH129" s="988"/>
      <c r="AI129" s="988"/>
      <c r="AJ129" s="989"/>
      <c r="AK129" s="990">
        <v>106266086</v>
      </c>
      <c r="AL129" s="988"/>
      <c r="AM129" s="988"/>
      <c r="AN129" s="988"/>
      <c r="AO129" s="989"/>
      <c r="AP129" s="1102"/>
      <c r="AQ129" s="1103"/>
      <c r="AR129" s="1103"/>
      <c r="AS129" s="1103"/>
      <c r="AT129" s="1104"/>
      <c r="AU129" s="229"/>
      <c r="AV129" s="229"/>
      <c r="AW129" s="229"/>
      <c r="AX129" s="1094" t="s">
        <v>522</v>
      </c>
      <c r="AY129" s="952"/>
      <c r="AZ129" s="952"/>
      <c r="BA129" s="952"/>
      <c r="BB129" s="952"/>
      <c r="BC129" s="952"/>
      <c r="BD129" s="952"/>
      <c r="BE129" s="953"/>
      <c r="BF129" s="1095" t="s">
        <v>130</v>
      </c>
      <c r="BG129" s="1096"/>
      <c r="BH129" s="1096"/>
      <c r="BI129" s="1096"/>
      <c r="BJ129" s="1096"/>
      <c r="BK129" s="1096"/>
      <c r="BL129" s="1097"/>
      <c r="BM129" s="1095">
        <v>16.25</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523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524</v>
      </c>
      <c r="X130" s="1100"/>
      <c r="Y130" s="1100"/>
      <c r="Z130" s="1101"/>
      <c r="AA130" s="987">
        <v>18824296</v>
      </c>
      <c r="AB130" s="988"/>
      <c r="AC130" s="988"/>
      <c r="AD130" s="988"/>
      <c r="AE130" s="989"/>
      <c r="AF130" s="990">
        <v>17841934</v>
      </c>
      <c r="AG130" s="988"/>
      <c r="AH130" s="988"/>
      <c r="AI130" s="988"/>
      <c r="AJ130" s="989"/>
      <c r="AK130" s="990">
        <v>17988750</v>
      </c>
      <c r="AL130" s="988"/>
      <c r="AM130" s="988"/>
      <c r="AN130" s="988"/>
      <c r="AO130" s="989"/>
      <c r="AP130" s="1102"/>
      <c r="AQ130" s="1103"/>
      <c r="AR130" s="1103"/>
      <c r="AS130" s="1103"/>
      <c r="AT130" s="1104"/>
      <c r="AU130" s="229"/>
      <c r="AV130" s="229"/>
      <c r="AW130" s="229"/>
      <c r="AX130" s="1094" t="s">
        <v>525</v>
      </c>
      <c r="AY130" s="952"/>
      <c r="AZ130" s="952"/>
      <c r="BA130" s="952"/>
      <c r="BB130" s="952"/>
      <c r="BC130" s="952"/>
      <c r="BD130" s="952"/>
      <c r="BE130" s="953"/>
      <c r="BF130" s="1130">
        <v>7.5</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526</v>
      </c>
      <c r="X131" s="1137"/>
      <c r="Y131" s="1137"/>
      <c r="Z131" s="1138"/>
      <c r="AA131" s="1033">
        <v>82728373</v>
      </c>
      <c r="AB131" s="1015"/>
      <c r="AC131" s="1015"/>
      <c r="AD131" s="1015"/>
      <c r="AE131" s="1016"/>
      <c r="AF131" s="1014">
        <v>84122673</v>
      </c>
      <c r="AG131" s="1015"/>
      <c r="AH131" s="1015"/>
      <c r="AI131" s="1015"/>
      <c r="AJ131" s="1016"/>
      <c r="AK131" s="1014">
        <v>88277336</v>
      </c>
      <c r="AL131" s="1015"/>
      <c r="AM131" s="1015"/>
      <c r="AN131" s="1015"/>
      <c r="AO131" s="1016"/>
      <c r="AP131" s="1139"/>
      <c r="AQ131" s="1140"/>
      <c r="AR131" s="1140"/>
      <c r="AS131" s="1140"/>
      <c r="AT131" s="1141"/>
      <c r="AU131" s="229"/>
      <c r="AV131" s="229"/>
      <c r="AW131" s="229"/>
      <c r="AX131" s="1112" t="s">
        <v>527</v>
      </c>
      <c r="AY131" s="755"/>
      <c r="AZ131" s="755"/>
      <c r="BA131" s="755"/>
      <c r="BB131" s="755"/>
      <c r="BC131" s="755"/>
      <c r="BD131" s="755"/>
      <c r="BE131" s="1065"/>
      <c r="BF131" s="1113">
        <v>104.8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528</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529</v>
      </c>
      <c r="W132" s="1123"/>
      <c r="X132" s="1123"/>
      <c r="Y132" s="1123"/>
      <c r="Z132" s="1124"/>
      <c r="AA132" s="1125">
        <v>7.796024225</v>
      </c>
      <c r="AB132" s="1126"/>
      <c r="AC132" s="1126"/>
      <c r="AD132" s="1126"/>
      <c r="AE132" s="1127"/>
      <c r="AF132" s="1128">
        <v>7.0301308660000004</v>
      </c>
      <c r="AG132" s="1126"/>
      <c r="AH132" s="1126"/>
      <c r="AI132" s="1126"/>
      <c r="AJ132" s="1127"/>
      <c r="AK132" s="1128">
        <v>7.9578264350000003</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530</v>
      </c>
      <c r="W133" s="1106"/>
      <c r="X133" s="1106"/>
      <c r="Y133" s="1106"/>
      <c r="Z133" s="1107"/>
      <c r="AA133" s="1108">
        <v>8.5</v>
      </c>
      <c r="AB133" s="1109"/>
      <c r="AC133" s="1109"/>
      <c r="AD133" s="1109"/>
      <c r="AE133" s="1110"/>
      <c r="AF133" s="1108">
        <v>7.7</v>
      </c>
      <c r="AG133" s="1109"/>
      <c r="AH133" s="1109"/>
      <c r="AI133" s="1109"/>
      <c r="AJ133" s="1110"/>
      <c r="AK133" s="1108">
        <v>7.5</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ZCdRtzSf7hIVV3vOXR31p6QntVvReTPQkk1Q7VWgG62V4eAOHSQCq3GBL4aZdqAdFpIu6Cd2uIogn2NiQMKUA==" saltValue="prY+xcKTkVxMSCLmBQPl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zkdkYs1Mc2lpk/hh3YgAb5zWsIJOvBnTFj8tX7x783gPPl4HFKIJe+Hxp0grby7WhnSR8xS8SYlsWvI0lr2BcQ==" saltValue="UVSNXSzfR0VQTkLpPMQS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KW24ngIZDMfvHv2+eCh1fm1EpHyUuXi+J1mmVeVEYT5U5n8GdkGHztwX/j0UG+O31Kv/Y/uQrqDJKJ3C0iiyg==" saltValue="3IId2GcuEj7qrjF3TuCd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534</v>
      </c>
      <c r="AP7" s="268"/>
      <c r="AQ7" s="269" t="s">
        <v>535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536</v>
      </c>
      <c r="AQ8" s="275" t="s">
        <v>537</v>
      </c>
      <c r="AR8" s="276" t="s">
        <v>538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539</v>
      </c>
      <c r="AL9" s="1146"/>
      <c r="AM9" s="1146"/>
      <c r="AN9" s="1147"/>
      <c r="AO9" s="277">
        <v>25649623</v>
      </c>
      <c r="AP9" s="277">
        <v>62374</v>
      </c>
      <c r="AQ9" s="278">
        <v>62943</v>
      </c>
      <c r="AR9" s="279">
        <v>-0.9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540</v>
      </c>
      <c r="AL10" s="1146"/>
      <c r="AM10" s="1146"/>
      <c r="AN10" s="1147"/>
      <c r="AO10" s="280">
        <v>101972</v>
      </c>
      <c r="AP10" s="280">
        <v>248</v>
      </c>
      <c r="AQ10" s="281">
        <v>1681</v>
      </c>
      <c r="AR10" s="282">
        <v>-85.2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541</v>
      </c>
      <c r="AL11" s="1146"/>
      <c r="AM11" s="1146"/>
      <c r="AN11" s="1147"/>
      <c r="AO11" s="280" t="s">
        <v>542</v>
      </c>
      <c r="AP11" s="280" t="s">
        <v>542</v>
      </c>
      <c r="AQ11" s="281">
        <v>656</v>
      </c>
      <c r="AR11" s="282" t="s">
        <v>542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543</v>
      </c>
      <c r="AL12" s="1146"/>
      <c r="AM12" s="1146"/>
      <c r="AN12" s="1147"/>
      <c r="AO12" s="280" t="s">
        <v>542</v>
      </c>
      <c r="AP12" s="280" t="s">
        <v>542</v>
      </c>
      <c r="AQ12" s="281">
        <v>24</v>
      </c>
      <c r="AR12" s="282" t="s">
        <v>542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544</v>
      </c>
      <c r="AL13" s="1146"/>
      <c r="AM13" s="1146"/>
      <c r="AN13" s="1147"/>
      <c r="AO13" s="280" t="s">
        <v>542</v>
      </c>
      <c r="AP13" s="280" t="s">
        <v>542</v>
      </c>
      <c r="AQ13" s="281">
        <v>1968</v>
      </c>
      <c r="AR13" s="282" t="s">
        <v>542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545</v>
      </c>
      <c r="AL14" s="1146"/>
      <c r="AM14" s="1146"/>
      <c r="AN14" s="1147"/>
      <c r="AO14" s="280">
        <v>303027</v>
      </c>
      <c r="AP14" s="280">
        <v>737</v>
      </c>
      <c r="AQ14" s="281">
        <v>1222</v>
      </c>
      <c r="AR14" s="282">
        <v>-39.700000000000003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546</v>
      </c>
      <c r="AL15" s="1149"/>
      <c r="AM15" s="1149"/>
      <c r="AN15" s="1150"/>
      <c r="AO15" s="280">
        <v>-981928</v>
      </c>
      <c r="AP15" s="280">
        <v>-2388</v>
      </c>
      <c r="AQ15" s="281">
        <v>-3725</v>
      </c>
      <c r="AR15" s="282">
        <v>-35.9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25072694</v>
      </c>
      <c r="AP16" s="280">
        <v>60971</v>
      </c>
      <c r="AQ16" s="281">
        <v>64768</v>
      </c>
      <c r="AR16" s="282">
        <v>-5.9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548</v>
      </c>
      <c r="AP20" s="289" t="s">
        <v>549</v>
      </c>
      <c r="AQ20" s="290" t="s">
        <v>550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551</v>
      </c>
      <c r="AL21" s="1152"/>
      <c r="AM21" s="1152"/>
      <c r="AN21" s="1153"/>
      <c r="AO21" s="293">
        <v>7.33</v>
      </c>
      <c r="AP21" s="294">
        <v>6.41</v>
      </c>
      <c r="AQ21" s="295">
        <v>0.92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552</v>
      </c>
      <c r="AL22" s="1152"/>
      <c r="AM22" s="1152"/>
      <c r="AN22" s="1153"/>
      <c r="AO22" s="298">
        <v>100.8</v>
      </c>
      <c r="AP22" s="299">
        <v>99.7</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553</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554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534</v>
      </c>
      <c r="AP30" s="268"/>
      <c r="AQ30" s="269" t="s">
        <v>535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536</v>
      </c>
      <c r="AQ31" s="275" t="s">
        <v>537</v>
      </c>
      <c r="AR31" s="276" t="s">
        <v>538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556</v>
      </c>
      <c r="AL32" s="1160"/>
      <c r="AM32" s="1160"/>
      <c r="AN32" s="1161"/>
      <c r="AO32" s="308">
        <v>21620161</v>
      </c>
      <c r="AP32" s="308">
        <v>52575</v>
      </c>
      <c r="AQ32" s="309">
        <v>36898</v>
      </c>
      <c r="AR32" s="310">
        <v>42.5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557</v>
      </c>
      <c r="AL33" s="1160"/>
      <c r="AM33" s="1160"/>
      <c r="AN33" s="1161"/>
      <c r="AO33" s="308" t="s">
        <v>542</v>
      </c>
      <c r="AP33" s="308" t="s">
        <v>542</v>
      </c>
      <c r="AQ33" s="309">
        <v>2</v>
      </c>
      <c r="AR33" s="310" t="s">
        <v>542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558</v>
      </c>
      <c r="AL34" s="1160"/>
      <c r="AM34" s="1160"/>
      <c r="AN34" s="1161"/>
      <c r="AO34" s="308" t="s">
        <v>542</v>
      </c>
      <c r="AP34" s="308" t="s">
        <v>542</v>
      </c>
      <c r="AQ34" s="309">
        <v>63</v>
      </c>
      <c r="AR34" s="310" t="s">
        <v>542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559</v>
      </c>
      <c r="AL35" s="1160"/>
      <c r="AM35" s="1160"/>
      <c r="AN35" s="1161"/>
      <c r="AO35" s="308">
        <v>7078477</v>
      </c>
      <c r="AP35" s="308">
        <v>17213</v>
      </c>
      <c r="AQ35" s="309">
        <v>8350</v>
      </c>
      <c r="AR35" s="310">
        <v>106.1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560</v>
      </c>
      <c r="AL36" s="1160"/>
      <c r="AM36" s="1160"/>
      <c r="AN36" s="1161"/>
      <c r="AO36" s="308">
        <v>61981</v>
      </c>
      <c r="AP36" s="308">
        <v>151</v>
      </c>
      <c r="AQ36" s="309">
        <v>436</v>
      </c>
      <c r="AR36" s="310">
        <v>-65.400000000000006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561</v>
      </c>
      <c r="AL37" s="1160"/>
      <c r="AM37" s="1160"/>
      <c r="AN37" s="1161"/>
      <c r="AO37" s="308">
        <v>507443</v>
      </c>
      <c r="AP37" s="308">
        <v>1234</v>
      </c>
      <c r="AQ37" s="309">
        <v>641</v>
      </c>
      <c r="AR37" s="310">
        <v>92.5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562</v>
      </c>
      <c r="AL38" s="1163"/>
      <c r="AM38" s="1163"/>
      <c r="AN38" s="1164"/>
      <c r="AO38" s="311">
        <v>3091</v>
      </c>
      <c r="AP38" s="311">
        <v>8</v>
      </c>
      <c r="AQ38" s="312">
        <v>1</v>
      </c>
      <c r="AR38" s="300">
        <v>700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563</v>
      </c>
      <c r="AL39" s="1163"/>
      <c r="AM39" s="1163"/>
      <c r="AN39" s="1164"/>
      <c r="AO39" s="308">
        <v>-4257446</v>
      </c>
      <c r="AP39" s="308">
        <v>-10353</v>
      </c>
      <c r="AQ39" s="309">
        <v>-7817</v>
      </c>
      <c r="AR39" s="310">
        <v>32.4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564</v>
      </c>
      <c r="AL40" s="1160"/>
      <c r="AM40" s="1160"/>
      <c r="AN40" s="1161"/>
      <c r="AO40" s="308">
        <v>-17988750</v>
      </c>
      <c r="AP40" s="308">
        <v>-43745</v>
      </c>
      <c r="AQ40" s="309">
        <v>-28299</v>
      </c>
      <c r="AR40" s="310">
        <v>54.6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7024957</v>
      </c>
      <c r="AP41" s="308">
        <v>17083</v>
      </c>
      <c r="AQ41" s="309">
        <v>10277</v>
      </c>
      <c r="AR41" s="310">
        <v>66.2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534</v>
      </c>
      <c r="AN49" s="1156" t="s">
        <v>568</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569</v>
      </c>
      <c r="AO50" s="325" t="s">
        <v>570</v>
      </c>
      <c r="AP50" s="326" t="s">
        <v>571</v>
      </c>
      <c r="AQ50" s="327" t="s">
        <v>572</v>
      </c>
      <c r="AR50" s="328" t="s">
        <v>573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574</v>
      </c>
      <c r="AL51" s="321"/>
      <c r="AM51" s="329">
        <v>20375523</v>
      </c>
      <c r="AN51" s="330">
        <v>48740</v>
      </c>
      <c r="AO51" s="331">
        <v>1</v>
      </c>
      <c r="AP51" s="332">
        <v>48088</v>
      </c>
      <c r="AQ51" s="333">
        <v>3.6</v>
      </c>
      <c r="AR51" s="334">
        <v>-2.6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575</v>
      </c>
      <c r="AM52" s="337">
        <v>8628051</v>
      </c>
      <c r="AN52" s="338">
        <v>20639</v>
      </c>
      <c r="AO52" s="339">
        <v>-1.7</v>
      </c>
      <c r="AP52" s="340">
        <v>25183</v>
      </c>
      <c r="AQ52" s="341">
        <v>-4.3</v>
      </c>
      <c r="AR52" s="342">
        <v>2.6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576</v>
      </c>
      <c r="AL53" s="321"/>
      <c r="AM53" s="329">
        <v>22767157</v>
      </c>
      <c r="AN53" s="330">
        <v>54567</v>
      </c>
      <c r="AO53" s="331">
        <v>12</v>
      </c>
      <c r="AP53" s="332">
        <v>46457</v>
      </c>
      <c r="AQ53" s="333">
        <v>-3.4</v>
      </c>
      <c r="AR53" s="334">
        <v>15.4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575</v>
      </c>
      <c r="AM54" s="337">
        <v>9957457</v>
      </c>
      <c r="AN54" s="338">
        <v>23865</v>
      </c>
      <c r="AO54" s="339">
        <v>15.6</v>
      </c>
      <c r="AP54" s="340">
        <v>24020</v>
      </c>
      <c r="AQ54" s="341">
        <v>-4.5999999999999996</v>
      </c>
      <c r="AR54" s="342">
        <v>20.2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577</v>
      </c>
      <c r="AL55" s="321"/>
      <c r="AM55" s="329">
        <v>25212546</v>
      </c>
      <c r="AN55" s="330">
        <v>60641</v>
      </c>
      <c r="AO55" s="331">
        <v>11.1</v>
      </c>
      <c r="AP55" s="332">
        <v>51849</v>
      </c>
      <c r="AQ55" s="333">
        <v>11.6</v>
      </c>
      <c r="AR55" s="334">
        <v>-0.5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575</v>
      </c>
      <c r="AM56" s="337">
        <v>14458527</v>
      </c>
      <c r="AN56" s="338">
        <v>34776</v>
      </c>
      <c r="AO56" s="339">
        <v>45.7</v>
      </c>
      <c r="AP56" s="340">
        <v>26326</v>
      </c>
      <c r="AQ56" s="341">
        <v>9.6</v>
      </c>
      <c r="AR56" s="342">
        <v>36.1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578</v>
      </c>
      <c r="AL57" s="321"/>
      <c r="AM57" s="329">
        <v>25047347</v>
      </c>
      <c r="AN57" s="330">
        <v>60486</v>
      </c>
      <c r="AO57" s="331">
        <v>-0.3</v>
      </c>
      <c r="AP57" s="332">
        <v>52191</v>
      </c>
      <c r="AQ57" s="333">
        <v>0.7</v>
      </c>
      <c r="AR57" s="334">
        <v>-1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575</v>
      </c>
      <c r="AM58" s="337">
        <v>12934036</v>
      </c>
      <c r="AN58" s="338">
        <v>31234</v>
      </c>
      <c r="AO58" s="339">
        <v>-10.199999999999999</v>
      </c>
      <c r="AP58" s="340">
        <v>26807</v>
      </c>
      <c r="AQ58" s="341">
        <v>1.8</v>
      </c>
      <c r="AR58" s="342">
        <v>-12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579</v>
      </c>
      <c r="AL59" s="321"/>
      <c r="AM59" s="329">
        <v>33292449</v>
      </c>
      <c r="AN59" s="330">
        <v>80960</v>
      </c>
      <c r="AO59" s="331">
        <v>33.799999999999997</v>
      </c>
      <c r="AP59" s="332">
        <v>48105</v>
      </c>
      <c r="AQ59" s="333">
        <v>-7.8</v>
      </c>
      <c r="AR59" s="334">
        <v>41.6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575</v>
      </c>
      <c r="AM60" s="337">
        <v>18926857</v>
      </c>
      <c r="AN60" s="338">
        <v>46026</v>
      </c>
      <c r="AO60" s="339">
        <v>47.4</v>
      </c>
      <c r="AP60" s="340">
        <v>24072</v>
      </c>
      <c r="AQ60" s="341">
        <v>-10.199999999999999</v>
      </c>
      <c r="AR60" s="342">
        <v>57.6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580</v>
      </c>
      <c r="AL61" s="343"/>
      <c r="AM61" s="344">
        <v>25339004</v>
      </c>
      <c r="AN61" s="345">
        <v>61079</v>
      </c>
      <c r="AO61" s="346">
        <v>11.5</v>
      </c>
      <c r="AP61" s="347">
        <v>49338</v>
      </c>
      <c r="AQ61" s="348">
        <v>0.9</v>
      </c>
      <c r="AR61" s="334">
        <v>10.6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575</v>
      </c>
      <c r="AM62" s="337">
        <v>12980986</v>
      </c>
      <c r="AN62" s="338">
        <v>31308</v>
      </c>
      <c r="AO62" s="339">
        <v>19.399999999999999</v>
      </c>
      <c r="AP62" s="340">
        <v>25282</v>
      </c>
      <c r="AQ62" s="341">
        <v>-1.5</v>
      </c>
      <c r="AR62" s="342">
        <v>20.9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cMryhEy1tnK4DGKIMxaL5fpzPlJ3+VZmszDNnUFGEMaDcnXJWmDPAy+WYccsFeuIiLU5mvW64xxI4+2GdXMQ==" saltValue="Dt90SjxjnCe735O1FN+c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582</v>
      </c>
    </row>
    <row r="120" spans="125:125" ht="13.5" hidden="1" customHeight="1" x14ac:dyDescent="0.15"/>
    <row r="121" spans="125:125" ht="13.5" hidden="1" customHeight="1" x14ac:dyDescent="0.15">
      <c r="DU121" s="255"/>
    </row>
  </sheetData>
  <sheetProtection algorithmName="SHA-512" hashValue="jAz2+HNsUAjZHcOFvWl2rgCfC5/9fWUsg1bcxw1BdBWezBGsyZQnjqJZ0TYzRq+hUDv5HXuiZgCu9bN9JGAd/Q==" saltValue="UwNlxru12pVitRZaUO4Z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583</v>
      </c>
    </row>
  </sheetData>
  <sheetProtection algorithmName="SHA-512" hashValue="s2UYgHRNwWEsL6Aucu6TzwtGR94fM8fnGatq14Qo24G0Yw0RV8u5sue3y4VqjHp1kw+QutZpDkavlaFHrhpMcA==" saltValue="fTTjZTPrTG+TVUofdO/T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584</v>
      </c>
      <c r="G46" s="8" t="s">
        <v>585</v>
      </c>
      <c r="H46" s="8" t="s">
        <v>586</v>
      </c>
      <c r="I46" s="8" t="s">
        <v>587</v>
      </c>
      <c r="J46" s="9" t="s">
        <v>588</v>
      </c>
    </row>
    <row r="47" spans="2:10" ht="57.75" customHeight="1" x14ac:dyDescent="0.15">
      <c r="B47" s="10"/>
      <c r="C47" s="1168" t="s">
        <v>3</v>
      </c>
      <c r="D47" s="1168"/>
      <c r="E47" s="1169"/>
      <c r="F47" s="11">
        <v>6.72</v>
      </c>
      <c r="G47" s="12">
        <v>8.14</v>
      </c>
      <c r="H47" s="12">
        <v>7.24</v>
      </c>
      <c r="I47" s="12">
        <v>8.59</v>
      </c>
      <c r="J47" s="13">
        <v>9.18</v>
      </c>
    </row>
    <row r="48" spans="2:10" ht="57.75" customHeight="1" x14ac:dyDescent="0.15">
      <c r="B48" s="14"/>
      <c r="C48" s="1170" t="s">
        <v>4</v>
      </c>
      <c r="D48" s="1170"/>
      <c r="E48" s="1171"/>
      <c r="F48" s="15">
        <v>2.1</v>
      </c>
      <c r="G48" s="16">
        <v>2.14</v>
      </c>
      <c r="H48" s="16">
        <v>2.73</v>
      </c>
      <c r="I48" s="16">
        <v>2.5499999999999998</v>
      </c>
      <c r="J48" s="17">
        <v>3.23</v>
      </c>
    </row>
    <row r="49" spans="2:10" ht="57.75" customHeight="1" thickBot="1" x14ac:dyDescent="0.2">
      <c r="B49" s="18"/>
      <c r="C49" s="1172" t="s">
        <v>5</v>
      </c>
      <c r="D49" s="1172"/>
      <c r="E49" s="1173"/>
      <c r="F49" s="19" t="s">
        <v>589</v>
      </c>
      <c r="G49" s="20">
        <v>1.54</v>
      </c>
      <c r="H49" s="20" t="s">
        <v>590</v>
      </c>
      <c r="I49" s="20">
        <v>1.21</v>
      </c>
      <c r="J49" s="21">
        <v>1.72</v>
      </c>
    </row>
    <row r="50" spans="2:10" x14ac:dyDescent="0.15"/>
  </sheetData>
  <sheetProtection algorithmName="SHA-512" hashValue="L9Uu4PhaFXcmVPJJ3TNkepsPI+SnO9/SnVgB2zpyEbk+sRn6bEbscyKBqKn9rMHrJVHoWpH0z83E0SqCCNrDLA==" saltValue="DdVSudkccPAInHtthlt5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2023-03-23T00:03:56Z</cp:lastPrinted>
  <dcterms:created xsi:type="dcterms:W3CDTF">2023-02-20T05:01:53Z</dcterms:created>
  <dcterms:modified xsi:type="dcterms:W3CDTF">2023-12-04T04:52:49Z</dcterms:modified>
  <cp:category/>
</cp:coreProperties>
</file>