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92.168.1.100\disk1\99_旧DISK\業務ファイル\60富山県市町村支援課\経営比較分析表\R03年度\"/>
    </mc:Choice>
  </mc:AlternateContent>
  <xr:revisionPtr revIDLastSave="0" documentId="13_ncr:1_{10D94BA9-C0D7-435F-B10D-68D4F58B36D2}" xr6:coauthVersionLast="47" xr6:coauthVersionMax="47" xr10:uidLastSave="{00000000-0000-0000-0000-000000000000}"/>
  <workbookProtection workbookAlgorithmName="SHA-512" workbookHashValue="bTSTOr0PfvLf4hqncRlsW5gMTqioB/YXg5izNmxodB09pjad4Az8HmnTZII//vkKzJNbpMotbsr5v17FPhVoGQ==" workbookSaltValue="reJuaar4hE6O7M4T/Wn1j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<sst xmlns="http://schemas.openxmlformats.org/spreadsheetml/2006/main" count="231" uniqueCount="114">
  <si>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</si>
  <si>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</si>
  <si>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</si>
  <si>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</si>
  <si>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</si>
  <si>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</si>
  <si>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</si>
  <si>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</si>
  <si>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</si>
  <si>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</si>
  <si>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</si>
  <si>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</si>
  <si>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</si>
  <si>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</si>
  <si>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</si>
  <si>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</si>
  <si>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</si>
  <si>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</si>
  <si>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</si>
  <si>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</si>
  <si>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</si>
  <si>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</si>
  <si>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</si>
  <si>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</si>
  <si>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</si>
  <si>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</si>
  <si>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</si>
  <si>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</si>
  <si>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</si>
  <si>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</si>
  <si>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</si>
  <si>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</si>
  <si>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</si>
  <si>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</si>
  <si>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</si>
  <si>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</si>
  <si>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</si>
  <si>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</si>
  <si>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</si>
  <si>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</si>
  <si>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</si>
  <si>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</si>
  <si>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</si>
  <si>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</si>
  <si>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</si>
  <si>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</si>
  <si>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</si>
  <si>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</si>
  <si>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</si>
  <si>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</si>
  <si>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</si>
  <si>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</si>
  <si>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</si>
  <si>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</si>
  <si>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</si>
  <si>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</si>
  <si>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</si>
  <si>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</si>
  <si>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</si>
  <si>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</si>
  <si>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</si>
  <si>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</si>
  <si>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</si>
  <si>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</si>
  <si>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</si>
  <si>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</si>
  <si>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</si>
  <si>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</si>
  <si>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</si>
  <si>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</si>
  <si>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</si>
  <si>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</si>
  <si>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</si>
  <si>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</si>
  <si>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</si>
  <si>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</si>
  <si>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</si>
  <si>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</si>
  <si>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</si>
  <si>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</si>
  <si>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</si>
  <si>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</si>
  <si>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</si>
  <si>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</si>
  <si>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</si>
  <si>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</si>
  <si>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</si>
  <si>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</si>
  <si>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</si>
  <si>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</si>
  <si>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</si>
  <si>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</si>
  <si>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</si>
  <si>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砺波広域圏事務組合</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</si>
  <si>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</si>
  <si>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</si>
  <si>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</si>
  <si>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</si>
  <si>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</si>
  <si>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</si>
  <si>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</si>
  <si>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</si>
  <si>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</si>
  <si>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</si>
  <si>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</si>
  <si>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</si>
  <si>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</si>
  <si>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</si>
  <si>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</si>
  <si>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</si>
  <si>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</si>
  <si>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H29年度に竣工した浄水場更新事業（浄水施設の半系列を更新）により減価償却費が増加したため、H30年度から類似団体平均値を下回っているが、100%以上でありおおむね良好である。
②累積欠損金比率
　累積欠損金はない。
③流動比率
　100%以上であり、健全である。
④企業債残高対給水収益比率
　企業債残高は年々減少しているが、類似団体平均値を上回っているため、企業債発行の抑制に努める必要がある。
⑤料金回収率
　基準となる100％を下回った。用水供給に係る費用を、用水供給収益以外の収益で賄っている状況である。
⑥給水原価
　類似団体平均値を大きく下回っているが、電気料金の値上がり等により増加した。
⑦施設利用率
　類似団体平均値を下回っているが、安定した用水供給を継続するために必要な施設規模となっている。今後、水需要動向を踏まえた施設規模について検討する必要がある。
⑧有収率
　責任水量制であり、100％を維持している。</t>
    <rPh sb="143" eb="145">
      <t>キギョウ</t>
    </rPh>
    <rPh sb="198" eb="202">
      <t>リョウキンカイシュウ</t>
    </rPh>
    <rPh sb="202" eb="203">
      <t>リツ</t>
    </rPh>
    <rPh sb="313" eb="315">
      <t>シセツ</t>
    </rPh>
    <rPh sb="315" eb="318">
      <t>リヨウリツ</t>
    </rPh>
    <phoneticPr fontId="4"/>
  </si>
  <si>
    <t>①有形固定資産減価償却率
　類似団体平均値を下回っている。浄水施設については、半系列分を更新することで老朽化に対応した。
②管路経年化率
　類似団体平均値を上回っており、管路全体が老朽化している。
③管路更新率
　過去５年間０％である。平成29年度に策定した水道ビジョンに基づく令和８年度からの管路更新事業開始に向けて、更新計画の策定を行っている。</t>
    <rPh sb="113" eb="115">
      <t>コウシン</t>
    </rPh>
    <rPh sb="116" eb="117">
      <t>オコナ</t>
    </rPh>
    <phoneticPr fontId="4"/>
  </si>
  <si>
    <t>　水道事業の料金体系を責任水量制とすることで経営の安定性を確保しており、経営の健全性はおおむね良好な状況にある。
　しかし、管路経年化率は99％となっており、老朽管路の更新には多額の費用が見込まれることから、経営環境はこれまで以上に厳しくなることが予測される。
　用水供給事業を安定的に継続していくため、コスト縮減等の事業の効率化に一層努めるとともに、アセットマネジメントに基づく計画的な投資を実施していく必要がある。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</si>
</sst>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9A-45B5-ACFE-84E9C3846A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979A-45B5-ACFE-84E9C3846A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57.41</c:v>
                </c:pt>
                <c:pt idx="1">
                  <c:v>55.35</c:v>
                </c:pt>
                <c:pt idx="2">
                  <c:v>56.37</c:v>
                </c:pt>
                <c:pt idx="3">
                  <c:v>56.48</c:v>
                </c:pt>
                <c:pt idx="4">
                  <c:v>55.06</c:v>
                </c:pt>
              </c:numCache>
            </c:numRef>
          </c:val>
          <c:extLst>
            <c:ext xmlns:c16="http://schemas.microsoft.com/office/drawing/2014/chart" uri="{C3380CC4-5D6E-409C-BE32-E72D297353CC}">
              <c16:uniqueId val="{00000000-5D8C-4804-92EF-30165D4872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5D8C-4804-92EF-30165D4872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8F-4DE6-80CF-63829C3286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698F-4DE6-80CF-63829C3286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126.54</c:v>
                </c:pt>
                <c:pt idx="1">
                  <c:v>108.31</c:v>
                </c:pt>
                <c:pt idx="2">
                  <c:v>108.49</c:v>
                </c:pt>
                <c:pt idx="3">
                  <c:v>107.71</c:v>
                </c:pt>
                <c:pt idx="4">
                  <c:v>105.86</c:v>
                </c:pt>
              </c:numCache>
            </c:numRef>
          </c:val>
          <c:extLst>
            <c:ext xmlns:c16="http://schemas.microsoft.com/office/drawing/2014/chart" uri="{C3380CC4-5D6E-409C-BE32-E72D297353CC}">
              <c16:uniqueId val="{00000000-9091-46E3-9823-ABB24D439A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9091-46E3-9823-ABB24D439A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26.7</c:v>
                </c:pt>
                <c:pt idx="1">
                  <c:v>29.1</c:v>
                </c:pt>
                <c:pt idx="2">
                  <c:v>31.82</c:v>
                </c:pt>
                <c:pt idx="3">
                  <c:v>34.44</c:v>
                </c:pt>
                <c:pt idx="4">
                  <c:v>37.090000000000003</c:v>
                </c:pt>
              </c:numCache>
            </c:numRef>
          </c:val>
          <c:extLst>
            <c:ext xmlns:c16="http://schemas.microsoft.com/office/drawing/2014/chart" uri="{C3380CC4-5D6E-409C-BE32-E72D297353CC}">
              <c16:uniqueId val="{00000000-F068-48D8-BAE1-82A4AFC939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F068-48D8-BAE1-82A4AFC939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99.27</c:v>
                </c:pt>
                <c:pt idx="1">
                  <c:v>99.27</c:v>
                </c:pt>
                <c:pt idx="2">
                  <c:v>99.27</c:v>
                </c:pt>
                <c:pt idx="3">
                  <c:v>99.27</c:v>
                </c:pt>
                <c:pt idx="4">
                  <c:v>99.27</c:v>
                </c:pt>
              </c:numCache>
            </c:numRef>
          </c:val>
          <c:extLst>
            <c:ext xmlns:c16="http://schemas.microsoft.com/office/drawing/2014/chart" uri="{C3380CC4-5D6E-409C-BE32-E72D297353CC}">
              <c16:uniqueId val="{00000000-7991-492A-A03B-366C75D387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7991-492A-A03B-366C75D387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77-4173-A3F5-BB8447F541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8677-4173-A3F5-BB8447F541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146.6</c:v>
                </c:pt>
                <c:pt idx="1">
                  <c:v>572</c:v>
                </c:pt>
                <c:pt idx="2">
                  <c:v>1739.96</c:v>
                </c:pt>
                <c:pt idx="3">
                  <c:v>1550.1</c:v>
                </c:pt>
                <c:pt idx="4">
                  <c:v>1699.39</c:v>
                </c:pt>
              </c:numCache>
            </c:numRef>
          </c:val>
          <c:extLst>
            <c:ext xmlns:c16="http://schemas.microsoft.com/office/drawing/2014/chart" uri="{C3380CC4-5D6E-409C-BE32-E72D297353CC}">
              <c16:uniqueId val="{00000000-4509-4E24-B380-2D6067CCDD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4509-4E24-B380-2D6067CCDD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421.6</c:v>
                </c:pt>
                <c:pt idx="1">
                  <c:v>426.19</c:v>
                </c:pt>
                <c:pt idx="2">
                  <c:v>416.56</c:v>
                </c:pt>
                <c:pt idx="3">
                  <c:v>409.35</c:v>
                </c:pt>
                <c:pt idx="4">
                  <c:v>400.26</c:v>
                </c:pt>
              </c:numCache>
            </c:numRef>
          </c:val>
          <c:extLst>
            <c:ext xmlns:c16="http://schemas.microsoft.com/office/drawing/2014/chart" uri="{C3380CC4-5D6E-409C-BE32-E72D297353CC}">
              <c16:uniqueId val="{00000000-610C-46FF-9C2F-46D25AC70A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610C-46FF-9C2F-46D25AC70A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117.58</c:v>
                </c:pt>
                <c:pt idx="1">
                  <c:v>100.79</c:v>
                </c:pt>
                <c:pt idx="2">
                  <c:v>100.91</c:v>
                </c:pt>
                <c:pt idx="3">
                  <c:v>100.08</c:v>
                </c:pt>
                <c:pt idx="4">
                  <c:v>98.45</c:v>
                </c:pt>
              </c:numCache>
            </c:numRef>
          </c:val>
          <c:extLst>
            <c:ext xmlns:c16="http://schemas.microsoft.com/office/drawing/2014/chart" uri="{C3380CC4-5D6E-409C-BE32-E72D297353CC}">
              <c16:uniqueId val="{00000000-F661-4436-8B32-B4BB8A89BC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F661-4436-8B32-B4BB8A89BC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37.369999999999997</c:v>
                </c:pt>
                <c:pt idx="1">
                  <c:v>44.09</c:v>
                </c:pt>
                <c:pt idx="2">
                  <c:v>43.44</c:v>
                </c:pt>
                <c:pt idx="3">
                  <c:v>43.78</c:v>
                </c:pt>
                <c:pt idx="4">
                  <c:v>45.3</c:v>
                </c:pt>
              </c:numCache>
            </c:numRef>
          </c:val>
          <c:extLst>
            <c:ext xmlns:c16="http://schemas.microsoft.com/office/drawing/2014/chart" uri="{C3380CC4-5D6E-409C-BE32-E72D297353CC}">
              <c16:uniqueId val="{00000000-9D76-441F-813B-143C5A7FF9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9D76-441F-813B-143C5A7FF9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M64" sqref="CM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富山県　砺波広域圏事務組合</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自治体職員</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70.430000000000007</v>
      </c>
      <c r="J10" s="38"/>
      <c r="K10" s="38"/>
      <c r="L10" s="38"/>
      <c r="M10" s="38"/>
      <c r="N10" s="38"/>
      <c r="O10" s="65"/>
      <c r="P10" s="55">
        <f>データ!$P$6</f>
        <v>99.01</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92724</v>
      </c>
      <c r="AM10" s="66"/>
      <c r="AN10" s="66"/>
      <c r="AO10" s="66"/>
      <c r="AP10" s="66"/>
      <c r="AQ10" s="66"/>
      <c r="AR10" s="66"/>
      <c r="AS10" s="66"/>
      <c r="AT10" s="37">
        <f>データ!$V$6</f>
        <v>234.28</v>
      </c>
      <c r="AU10" s="38"/>
      <c r="AV10" s="38"/>
      <c r="AW10" s="38"/>
      <c r="AX10" s="38"/>
      <c r="AY10" s="38"/>
      <c r="AZ10" s="38"/>
      <c r="BA10" s="38"/>
      <c r="BB10" s="55">
        <f>データ!$W$6</f>
        <v>395.78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zY+NwpYhO5m6qkVGXLgHlCu7xoTUOQUGx+R5JxVuyPRRDy0nHKcWWj2ZzcmoZM4/V5Englp8/zbyp7SGs0wxXg==" saltValue="OkfHCZVE2G/sh9vqDbun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168912</v>
      </c>
      <c r="D6" s="20">
        <f t="shared" si="3"/>
        <v>46</v>
      </c>
      <c r="E6" s="20">
        <f t="shared" si="3"/>
        <v>1</v>
      </c>
      <c r="F6" s="20">
        <f t="shared" si="3"/>
        <v>0</v>
      </c>
      <c r="G6" s="20">
        <f t="shared" si="3"/>
        <v>2</v>
      </c>
      <c r="H6" s="20" t="str">
        <f t="shared" si="3"/>
        <v>富山県　砺波広域圏事務組合</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70.430000000000007</v>
      </c>
      <c r="P6" s="21">
        <f t="shared" si="3"/>
        <v>99.01</v>
      </c>
      <c r="Q6" s="21">
        <f t="shared" si="3"/>
        <v>0</v>
      </c>
      <c r="R6" s="21" t="str">
        <f t="shared" si="3"/>
        <v>-</v>
      </c>
      <c r="S6" s="21" t="str">
        <f t="shared" si="3"/>
        <v>-</v>
      </c>
      <c r="T6" s="21" t="str">
        <f t="shared" si="3"/>
        <v>-</v>
      </c>
      <c r="U6" s="21">
        <f t="shared" si="3"/>
        <v>92724</v>
      </c>
      <c r="V6" s="21">
        <f t="shared" si="3"/>
        <v>234.28</v>
      </c>
      <c r="W6" s="21">
        <f t="shared" si="3"/>
        <v>395.78</v>
      </c>
      <c r="X6" s="22">
        <f>IF(X7="",NA(),X7)</f>
        <v>126.54</v>
      </c>
      <c r="Y6" s="22">
        <f t="shared" ref="Y6:AG6" si="4">IF(Y7="",NA(),Y7)</f>
        <v>108.31</v>
      </c>
      <c r="Z6" s="22">
        <f t="shared" si="4"/>
        <v>108.49</v>
      </c>
      <c r="AA6" s="22">
        <f t="shared" si="4"/>
        <v>107.71</v>
      </c>
      <c r="AB6" s="22">
        <f t="shared" si="4"/>
        <v>105.86</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146.6</v>
      </c>
      <c r="AU6" s="22">
        <f t="shared" ref="AU6:BC6" si="6">IF(AU7="",NA(),AU7)</f>
        <v>572</v>
      </c>
      <c r="AV6" s="22">
        <f t="shared" si="6"/>
        <v>1739.96</v>
      </c>
      <c r="AW6" s="22">
        <f t="shared" si="6"/>
        <v>1550.1</v>
      </c>
      <c r="AX6" s="22">
        <f t="shared" si="6"/>
        <v>1699.39</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421.6</v>
      </c>
      <c r="BF6" s="22">
        <f t="shared" ref="BF6:BN6" si="7">IF(BF7="",NA(),BF7)</f>
        <v>426.19</v>
      </c>
      <c r="BG6" s="22">
        <f t="shared" si="7"/>
        <v>416.56</v>
      </c>
      <c r="BH6" s="22">
        <f t="shared" si="7"/>
        <v>409.35</v>
      </c>
      <c r="BI6" s="22">
        <f t="shared" si="7"/>
        <v>400.26</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117.58</v>
      </c>
      <c r="BQ6" s="22">
        <f t="shared" ref="BQ6:BY6" si="8">IF(BQ7="",NA(),BQ7)</f>
        <v>100.79</v>
      </c>
      <c r="BR6" s="22">
        <f t="shared" si="8"/>
        <v>100.91</v>
      </c>
      <c r="BS6" s="22">
        <f t="shared" si="8"/>
        <v>100.08</v>
      </c>
      <c r="BT6" s="22">
        <f t="shared" si="8"/>
        <v>98.45</v>
      </c>
      <c r="BU6" s="22">
        <f t="shared" si="8"/>
        <v>114.14</v>
      </c>
      <c r="BV6" s="22">
        <f t="shared" si="8"/>
        <v>112.83</v>
      </c>
      <c r="BW6" s="22">
        <f t="shared" si="8"/>
        <v>112.84</v>
      </c>
      <c r="BX6" s="22">
        <f t="shared" si="8"/>
        <v>110.77</v>
      </c>
      <c r="BY6" s="22">
        <f t="shared" si="8"/>
        <v>112.35</v>
      </c>
      <c r="BZ6" s="21" t="str">
        <f>IF(BZ7="","",IF(BZ7="-","【-】","【"&amp;SUBSTITUTE(TEXT(BZ7,"#,##0.00"),"-","△")&amp;"】"))</f>
        <v>【112.35】</v>
      </c>
      <c r="CA6" s="22">
        <f>IF(CA7="",NA(),CA7)</f>
        <v>37.369999999999997</v>
      </c>
      <c r="CB6" s="22">
        <f t="shared" ref="CB6:CJ6" si="9">IF(CB7="",NA(),CB7)</f>
        <v>44.09</v>
      </c>
      <c r="CC6" s="22">
        <f t="shared" si="9"/>
        <v>43.44</v>
      </c>
      <c r="CD6" s="22">
        <f t="shared" si="9"/>
        <v>43.78</v>
      </c>
      <c r="CE6" s="22">
        <f t="shared" si="9"/>
        <v>45.3</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57.41</v>
      </c>
      <c r="CM6" s="22">
        <f t="shared" ref="CM6:CU6" si="10">IF(CM7="",NA(),CM7)</f>
        <v>55.35</v>
      </c>
      <c r="CN6" s="22">
        <f t="shared" si="10"/>
        <v>56.37</v>
      </c>
      <c r="CO6" s="22">
        <f t="shared" si="10"/>
        <v>56.48</v>
      </c>
      <c r="CP6" s="22">
        <f t="shared" si="10"/>
        <v>55.06</v>
      </c>
      <c r="CQ6" s="22">
        <f t="shared" si="10"/>
        <v>62.19</v>
      </c>
      <c r="CR6" s="22">
        <f t="shared" si="10"/>
        <v>61.77</v>
      </c>
      <c r="CS6" s="22">
        <f t="shared" si="10"/>
        <v>61.69</v>
      </c>
      <c r="CT6" s="22">
        <f t="shared" si="10"/>
        <v>62.26</v>
      </c>
      <c r="CU6" s="22">
        <f t="shared" si="10"/>
        <v>62.22</v>
      </c>
      <c r="CV6" s="21" t="str">
        <f>IF(CV7="","",IF(CV7="-","【-】","【"&amp;SUBSTITUTE(TEXT(CV7,"#,##0.00"),"-","△")&amp;"】"))</f>
        <v>【62.22】</v>
      </c>
      <c r="CW6" s="22">
        <f>IF(CW7="",NA(),CW7)</f>
        <v>100</v>
      </c>
      <c r="CX6" s="22">
        <f t="shared" ref="CX6:DF6" si="11">IF(CX7="",NA(),CX7)</f>
        <v>100</v>
      </c>
      <c r="CY6" s="22">
        <f t="shared" si="11"/>
        <v>100</v>
      </c>
      <c r="CZ6" s="22">
        <f t="shared" si="11"/>
        <v>100</v>
      </c>
      <c r="DA6" s="22">
        <f t="shared" si="11"/>
        <v>100</v>
      </c>
      <c r="DB6" s="22">
        <f t="shared" si="11"/>
        <v>100.05</v>
      </c>
      <c r="DC6" s="22">
        <f t="shared" si="11"/>
        <v>100.08</v>
      </c>
      <c r="DD6" s="22">
        <f t="shared" si="11"/>
        <v>100</v>
      </c>
      <c r="DE6" s="22">
        <f t="shared" si="11"/>
        <v>100.16</v>
      </c>
      <c r="DF6" s="22">
        <f t="shared" si="11"/>
        <v>100.28</v>
      </c>
      <c r="DG6" s="21" t="str">
        <f>IF(DG7="","",IF(DG7="-","【-】","【"&amp;SUBSTITUTE(TEXT(DG7,"#,##0.00"),"-","△")&amp;"】"))</f>
        <v>【100.28】</v>
      </c>
      <c r="DH6" s="22">
        <f>IF(DH7="",NA(),DH7)</f>
        <v>26.7</v>
      </c>
      <c r="DI6" s="22">
        <f t="shared" ref="DI6:DQ6" si="12">IF(DI7="",NA(),DI7)</f>
        <v>29.1</v>
      </c>
      <c r="DJ6" s="22">
        <f t="shared" si="12"/>
        <v>31.82</v>
      </c>
      <c r="DK6" s="22">
        <f t="shared" si="12"/>
        <v>34.44</v>
      </c>
      <c r="DL6" s="22">
        <f t="shared" si="12"/>
        <v>37.090000000000003</v>
      </c>
      <c r="DM6" s="22">
        <f t="shared" si="12"/>
        <v>54.73</v>
      </c>
      <c r="DN6" s="22">
        <f t="shared" si="12"/>
        <v>55.77</v>
      </c>
      <c r="DO6" s="22">
        <f t="shared" si="12"/>
        <v>56.48</v>
      </c>
      <c r="DP6" s="22">
        <f t="shared" si="12"/>
        <v>57.5</v>
      </c>
      <c r="DQ6" s="22">
        <f t="shared" si="12"/>
        <v>58.52</v>
      </c>
      <c r="DR6" s="21" t="str">
        <f>IF(DR7="","",IF(DR7="-","【-】","【"&amp;SUBSTITUTE(TEXT(DR7,"#,##0.00"),"-","△")&amp;"】"))</f>
        <v>【58.52】</v>
      </c>
      <c r="DS6" s="22">
        <f>IF(DS7="",NA(),DS7)</f>
        <v>99.27</v>
      </c>
      <c r="DT6" s="22">
        <f t="shared" ref="DT6:EB6" si="13">IF(DT7="",NA(),DT7)</f>
        <v>99.27</v>
      </c>
      <c r="DU6" s="22">
        <f t="shared" si="13"/>
        <v>99.27</v>
      </c>
      <c r="DV6" s="22">
        <f t="shared" si="13"/>
        <v>99.27</v>
      </c>
      <c r="DW6" s="22">
        <f t="shared" si="13"/>
        <v>99.27</v>
      </c>
      <c r="DX6" s="22">
        <f t="shared" si="13"/>
        <v>22.46</v>
      </c>
      <c r="DY6" s="22">
        <f t="shared" si="13"/>
        <v>25.84</v>
      </c>
      <c r="DZ6" s="22">
        <f t="shared" si="13"/>
        <v>27.61</v>
      </c>
      <c r="EA6" s="22">
        <f t="shared" si="13"/>
        <v>30.3</v>
      </c>
      <c r="EB6" s="22">
        <f t="shared" si="13"/>
        <v>31.74</v>
      </c>
      <c r="EC6" s="21" t="str">
        <f>IF(EC7="","",IF(EC7="-","【-】","【"&amp;SUBSTITUTE(TEXT(EC7,"#,##0.00"),"-","△")&amp;"】"))</f>
        <v>【31.74】</v>
      </c>
      <c r="ED6" s="21">
        <f>IF(ED7="",NA(),ED7)</f>
        <v>0</v>
      </c>
      <c r="EE6" s="21">
        <f t="shared" ref="EE6:EM6" si="14">IF(EE7="",NA(),EE7)</f>
        <v>0</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168912</v>
      </c>
      <c r="D7" s="24">
        <v>46</v>
      </c>
      <c r="E7" s="24">
        <v>1</v>
      </c>
      <c r="F7" s="24">
        <v>0</v>
      </c>
      <c r="G7" s="24">
        <v>2</v>
      </c>
      <c r="H7" s="24" t="s">
        <v>93</v>
      </c>
      <c r="I7" s="24" t="s">
        <v>94</v>
      </c>
      <c r="J7" s="24" t="s">
        <v>95</v>
      </c>
      <c r="K7" s="24" t="s">
        <v>96</v>
      </c>
      <c r="L7" s="24" t="s">
        <v>97</v>
      </c>
      <c r="M7" s="24" t="s">
        <v>98</v>
      </c>
      <c r="N7" s="25" t="s">
        <v>99</v>
      </c>
      <c r="O7" s="25">
        <v>70.430000000000007</v>
      </c>
      <c r="P7" s="25">
        <v>99.01</v>
      </c>
      <c r="Q7" s="25">
        <v>0</v>
      </c>
      <c r="R7" s="25" t="s">
        <v>99</v>
      </c>
      <c r="S7" s="25" t="s">
        <v>99</v>
      </c>
      <c r="T7" s="25" t="s">
        <v>99</v>
      </c>
      <c r="U7" s="25">
        <v>92724</v>
      </c>
      <c r="V7" s="25">
        <v>234.28</v>
      </c>
      <c r="W7" s="25">
        <v>395.78</v>
      </c>
      <c r="X7" s="25">
        <v>126.54</v>
      </c>
      <c r="Y7" s="25">
        <v>108.31</v>
      </c>
      <c r="Z7" s="25">
        <v>108.49</v>
      </c>
      <c r="AA7" s="25">
        <v>107.71</v>
      </c>
      <c r="AB7" s="25">
        <v>105.86</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146.6</v>
      </c>
      <c r="AU7" s="25">
        <v>572</v>
      </c>
      <c r="AV7" s="25">
        <v>1739.96</v>
      </c>
      <c r="AW7" s="25">
        <v>1550.1</v>
      </c>
      <c r="AX7" s="25">
        <v>1699.39</v>
      </c>
      <c r="AY7" s="25">
        <v>243.44</v>
      </c>
      <c r="AZ7" s="25">
        <v>258.49</v>
      </c>
      <c r="BA7" s="25">
        <v>271.10000000000002</v>
      </c>
      <c r="BB7" s="25">
        <v>284.45</v>
      </c>
      <c r="BC7" s="25">
        <v>309.23</v>
      </c>
      <c r="BD7" s="25">
        <v>309.23</v>
      </c>
      <c r="BE7" s="25">
        <v>421.6</v>
      </c>
      <c r="BF7" s="25">
        <v>426.19</v>
      </c>
      <c r="BG7" s="25">
        <v>416.56</v>
      </c>
      <c r="BH7" s="25">
        <v>409.35</v>
      </c>
      <c r="BI7" s="25">
        <v>400.26</v>
      </c>
      <c r="BJ7" s="25">
        <v>303.26</v>
      </c>
      <c r="BK7" s="25">
        <v>290.31</v>
      </c>
      <c r="BL7" s="25">
        <v>272.95999999999998</v>
      </c>
      <c r="BM7" s="25">
        <v>260.95999999999998</v>
      </c>
      <c r="BN7" s="25">
        <v>240.07</v>
      </c>
      <c r="BO7" s="25">
        <v>240.07</v>
      </c>
      <c r="BP7" s="25">
        <v>117.58</v>
      </c>
      <c r="BQ7" s="25">
        <v>100.79</v>
      </c>
      <c r="BR7" s="25">
        <v>100.91</v>
      </c>
      <c r="BS7" s="25">
        <v>100.08</v>
      </c>
      <c r="BT7" s="25">
        <v>98.45</v>
      </c>
      <c r="BU7" s="25">
        <v>114.14</v>
      </c>
      <c r="BV7" s="25">
        <v>112.83</v>
      </c>
      <c r="BW7" s="25">
        <v>112.84</v>
      </c>
      <c r="BX7" s="25">
        <v>110.77</v>
      </c>
      <c r="BY7" s="25">
        <v>112.35</v>
      </c>
      <c r="BZ7" s="25">
        <v>112.35</v>
      </c>
      <c r="CA7" s="25">
        <v>37.369999999999997</v>
      </c>
      <c r="CB7" s="25">
        <v>44.09</v>
      </c>
      <c r="CC7" s="25">
        <v>43.44</v>
      </c>
      <c r="CD7" s="25">
        <v>43.78</v>
      </c>
      <c r="CE7" s="25">
        <v>45.3</v>
      </c>
      <c r="CF7" s="25">
        <v>73.03</v>
      </c>
      <c r="CG7" s="25">
        <v>73.86</v>
      </c>
      <c r="CH7" s="25">
        <v>73.849999999999994</v>
      </c>
      <c r="CI7" s="25">
        <v>73.180000000000007</v>
      </c>
      <c r="CJ7" s="25">
        <v>73.05</v>
      </c>
      <c r="CK7" s="25">
        <v>73.05</v>
      </c>
      <c r="CL7" s="25">
        <v>57.41</v>
      </c>
      <c r="CM7" s="25">
        <v>55.35</v>
      </c>
      <c r="CN7" s="25">
        <v>56.37</v>
      </c>
      <c r="CO7" s="25">
        <v>56.48</v>
      </c>
      <c r="CP7" s="25">
        <v>55.06</v>
      </c>
      <c r="CQ7" s="25">
        <v>62.19</v>
      </c>
      <c r="CR7" s="25">
        <v>61.77</v>
      </c>
      <c r="CS7" s="25">
        <v>61.69</v>
      </c>
      <c r="CT7" s="25">
        <v>62.26</v>
      </c>
      <c r="CU7" s="25">
        <v>62.22</v>
      </c>
      <c r="CV7" s="25">
        <v>62.22</v>
      </c>
      <c r="CW7" s="25">
        <v>100</v>
      </c>
      <c r="CX7" s="25">
        <v>100</v>
      </c>
      <c r="CY7" s="25">
        <v>100</v>
      </c>
      <c r="CZ7" s="25">
        <v>100</v>
      </c>
      <c r="DA7" s="25">
        <v>100</v>
      </c>
      <c r="DB7" s="25">
        <v>100.05</v>
      </c>
      <c r="DC7" s="25">
        <v>100.08</v>
      </c>
      <c r="DD7" s="25">
        <v>100</v>
      </c>
      <c r="DE7" s="25">
        <v>100.16</v>
      </c>
      <c r="DF7" s="25">
        <v>100.28</v>
      </c>
      <c r="DG7" s="25">
        <v>100.28</v>
      </c>
      <c r="DH7" s="25">
        <v>26.7</v>
      </c>
      <c r="DI7" s="25">
        <v>29.1</v>
      </c>
      <c r="DJ7" s="25">
        <v>31.82</v>
      </c>
      <c r="DK7" s="25">
        <v>34.44</v>
      </c>
      <c r="DL7" s="25">
        <v>37.090000000000003</v>
      </c>
      <c r="DM7" s="25">
        <v>54.73</v>
      </c>
      <c r="DN7" s="25">
        <v>55.77</v>
      </c>
      <c r="DO7" s="25">
        <v>56.48</v>
      </c>
      <c r="DP7" s="25">
        <v>57.5</v>
      </c>
      <c r="DQ7" s="25">
        <v>58.52</v>
      </c>
      <c r="DR7" s="25">
        <v>58.52</v>
      </c>
      <c r="DS7" s="25">
        <v>99.27</v>
      </c>
      <c r="DT7" s="25">
        <v>99.27</v>
      </c>
      <c r="DU7" s="25">
        <v>99.27</v>
      </c>
      <c r="DV7" s="25">
        <v>99.27</v>
      </c>
      <c r="DW7" s="25">
        <v>99.27</v>
      </c>
      <c r="DX7" s="25">
        <v>22.46</v>
      </c>
      <c r="DY7" s="25">
        <v>25.84</v>
      </c>
      <c r="DZ7" s="25">
        <v>27.61</v>
      </c>
      <c r="EA7" s="25">
        <v>30.3</v>
      </c>
      <c r="EB7" s="25">
        <v>31.74</v>
      </c>
      <c r="EC7" s="25">
        <v>31.74</v>
      </c>
      <c r="ED7" s="25">
        <v>0</v>
      </c>
      <c r="EE7" s="25">
        <v>0</v>
      </c>
      <c r="EF7" s="25">
        <v>0</v>
      </c>
      <c r="EG7" s="25">
        <v>0</v>
      </c>
      <c r="EH7" s="25">
        <v>0</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