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令和4年度\水道課\●施設係●\中原\調査物、通知\総務課　高田さんより\20230110【依頼】公営企業に係る経営比較分析表（令和３年度決算）の分析等について\13立山町\下水道（法非適用）\"/>
    </mc:Choice>
  </mc:AlternateContent>
  <workbookProtection workbookAlgorithmName="SHA-512" workbookHashValue="1am3/CrDEg3MpovOoII1lS0CtoWHvc8xPOgyGJyD3Y8TE/4tZnilj5QZiRpZG6kgPcVWcwUwkabV5j470qKagQ==" workbookSaltValue="ghxvkjrMEgieuoa3nPiE1w=="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AD10" i="4"/>
  <c r="W10" i="4"/>
  <c r="I10" i="4"/>
  <c r="B10" i="4"/>
  <c r="BB8" i="4"/>
  <c r="AL8" i="4"/>
  <c r="P8" i="4"/>
  <c r="I8" i="4"/>
</calcChain>
</file>

<file path=xl/sharedStrings.xml><?xml version="1.0" encoding="utf-8"?>
<sst xmlns="http://schemas.openxmlformats.org/spreadsheetml/2006/main" count="236" uniqueCount="122">
  <si>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</si>
  <si>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</si>
  <si>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</si>
  <si>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</si>
  <si>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</si>
  <si>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</si>
  <si>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</si>
  <si>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</si>
  <si>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</si>
  <si>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</si>
  <si>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</si>
  <si>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</si>
  <si>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</si>
  <si>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</si>
  <si>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</si>
  <si>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</si>
  <si>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</si>
  <si>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</si>
  <si>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</si>
  <si>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</si>
  <si>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</si>
  <si>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</si>
  <si>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</si>
  <si>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</si>
  <si>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</si>
  <si>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</si>
  <si>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</si>
  <si>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</si>
  <si>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</si>
  <si>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</si>
  <si>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</si>
  <si>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</si>
  <si>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</si>
  <si>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</si>
  <si>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</si>
  <si>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</si>
  <si>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</si>
  <si>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</si>
  <si>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</si>
  <si>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</si>
  <si>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</si>
  <si>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</si>
  <si>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</si>
  <si>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</si>
  <si>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</si>
  <si>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</si>
  <si>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</si>
  <si>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</si>
  <si>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</si>
  <si>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</si>
  <si>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</si>
  <si>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</si>
  <si>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</si>
  <si>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</si>
  <si>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</si>
  <si>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</si>
  <si>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</si>
  <si>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</si>
  <si>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</si>
  <si>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</si>
  <si>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</si>
  <si>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</si>
  <si>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</si>
  <si>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</si>
  <si>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</si>
  <si>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</si>
  <si>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</si>
  <si>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</si>
  <si>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</si>
  <si>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</si>
  <si>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</si>
  <si>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</si>
  <si>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</si>
  <si>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</si>
  <si>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</si>
  <si>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</si>
  <si>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</si>
  <si>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</si>
  <si>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</si>
  <si>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</si>
  <si>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</si>
  <si>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</si>
  <si>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</si>
  <si>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</si>
  <si>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</si>
  <si>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</si>
  <si>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</si>
  <si>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</si>
  <si>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</si>
  <si>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</si>
  <si>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</si>
  <si>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</si>
  <si>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</si>
  <si>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</si>
  <si>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</si>
  <si>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</si>
  <si>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</si>
  <si>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</si>
  <si>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</si>
  <si>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富山県　立山町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</si>
  <si>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</si>
  <si>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</si>
  <si>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</si>
  <si>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</si>
  <si>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</si>
  <si>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</si>
  <si>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</si>
  <si>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</si>
  <si>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</si>
  <si>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</si>
  <si>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</si>
  <si>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</si>
  <si>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</si>
  <si>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</si>
  <si>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</si>
  <si>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</si>
  <si>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</si>
  <si>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</si>
  <si>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</si>
  <si>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収益的収支比率について、昨年度までは令和元年10月に料金改定を行ったことよる収益増加により右肩上がりとなっていた。しかし、今年度は収益が減少したため、収益的収支比率が低下した。
　企業債残高対事業規模比率について、今年度は繰上償還を行ったため、0％となっている。
　平成28年度の資本費見直し以降、経費回収率は類似団体平均と比べて良い数字となっている。また、処理施設内にある機械設備の故障が昨年度より少なかったことにより、修理・交換回数が減り汚水処理原価が減少した。
　コロナ禍ではあるものの、昨年度に比べて制限が緩和され、自宅で過ごす時間が減り排水量が減少したことにより、施設利用率が低下したと考えられる。
　下水道の日のPR活動をはじめとする水洗化に向けての取組により、水洗化率は徐々に改善してきている。しかし、現状としては区域内住民の高齢化による接続費用の問題があり、成長率は鈍化してきている。支援事業がない限り、劇的な改善は見込めないと考えられる。</t>
    <rPh sb="13" eb="16">
      <t>サクネンド</t>
    </rPh>
    <rPh sb="39" eb="41">
      <t>シュウエキ</t>
    </rPh>
    <rPh sb="41" eb="43">
      <t>ゾウカ</t>
    </rPh>
    <rPh sb="46" eb="49">
      <t>ミギカタア</t>
    </rPh>
    <rPh sb="62" eb="65">
      <t>コンネンド</t>
    </rPh>
    <rPh sb="66" eb="68">
      <t>シュウエキ</t>
    </rPh>
    <rPh sb="69" eb="71">
      <t>ゲンショウ</t>
    </rPh>
    <rPh sb="76" eb="79">
      <t>シュウエキテキ</t>
    </rPh>
    <rPh sb="79" eb="83">
      <t>シュウシヒリツ</t>
    </rPh>
    <rPh sb="84" eb="86">
      <t>テイカ</t>
    </rPh>
    <rPh sb="91" eb="94">
      <t>キギョウサイ</t>
    </rPh>
    <rPh sb="94" eb="96">
      <t>ザンダカ</t>
    </rPh>
    <rPh sb="96" eb="97">
      <t>タイ</t>
    </rPh>
    <rPh sb="97" eb="103">
      <t>ジギョウキボヒリツ</t>
    </rPh>
    <rPh sb="108" eb="111">
      <t>コンネンド</t>
    </rPh>
    <rPh sb="112" eb="113">
      <t>ク</t>
    </rPh>
    <rPh sb="113" eb="114">
      <t>ア</t>
    </rPh>
    <rPh sb="114" eb="116">
      <t>ショウカン</t>
    </rPh>
    <rPh sb="117" eb="118">
      <t>オコナ</t>
    </rPh>
    <rPh sb="180" eb="182">
      <t>ショリ</t>
    </rPh>
    <rPh sb="182" eb="184">
      <t>シセツ</t>
    </rPh>
    <rPh sb="184" eb="185">
      <t>ナイ</t>
    </rPh>
    <rPh sb="198" eb="199">
      <t>ド</t>
    </rPh>
    <rPh sb="217" eb="219">
      <t>カイスウ</t>
    </rPh>
    <rPh sb="220" eb="221">
      <t>ヘ</t>
    </rPh>
    <rPh sb="229" eb="231">
      <t>ゲンショウ</t>
    </rPh>
    <rPh sb="239" eb="240">
      <t>カ</t>
    </rPh>
    <rPh sb="248" eb="251">
      <t>サクネンド</t>
    </rPh>
    <rPh sb="252" eb="253">
      <t>クラ</t>
    </rPh>
    <rPh sb="255" eb="257">
      <t>セイゲン</t>
    </rPh>
    <rPh sb="258" eb="260">
      <t>カンワ</t>
    </rPh>
    <rPh sb="263" eb="265">
      <t>ジタク</t>
    </rPh>
    <rPh sb="266" eb="267">
      <t>ス</t>
    </rPh>
    <rPh sb="269" eb="271">
      <t>ジカン</t>
    </rPh>
    <rPh sb="272" eb="273">
      <t>ヘ</t>
    </rPh>
    <rPh sb="274" eb="277">
      <t>ハイスイリョウ</t>
    </rPh>
    <rPh sb="278" eb="280">
      <t>ゲンショウ</t>
    </rPh>
    <rPh sb="288" eb="293">
      <t>シセツリヨウリツ</t>
    </rPh>
    <rPh sb="294" eb="296">
      <t>テイカ</t>
    </rPh>
    <rPh sb="299" eb="300">
      <t>カンガ</t>
    </rPh>
    <rPh sb="307" eb="310">
      <t>ゲスイドウ</t>
    </rPh>
    <rPh sb="311" eb="312">
      <t>ヒ</t>
    </rPh>
    <rPh sb="315" eb="317">
      <t>カツドウ</t>
    </rPh>
    <rPh sb="324" eb="327">
      <t>スイセンカ</t>
    </rPh>
    <rPh sb="328" eb="329">
      <t>ム</t>
    </rPh>
    <rPh sb="332" eb="334">
      <t>トリクミ</t>
    </rPh>
    <rPh sb="338" eb="342">
      <t>スイセンカリツ</t>
    </rPh>
    <rPh sb="365" eb="370">
      <t>クイキナイジュウミン</t>
    </rPh>
    <rPh sb="371" eb="374">
      <t>コウレイカ</t>
    </rPh>
    <rPh sb="377" eb="379">
      <t>セツゾク</t>
    </rPh>
    <rPh sb="379" eb="381">
      <t>ヒヨウ</t>
    </rPh>
    <rPh sb="382" eb="384">
      <t>モンダイ</t>
    </rPh>
    <rPh sb="388" eb="391">
      <t>セイチョウリツ</t>
    </rPh>
    <rPh sb="392" eb="394">
      <t>ドンカ</t>
    </rPh>
    <rPh sb="401" eb="405">
      <t>シエンジギョウ</t>
    </rPh>
    <rPh sb="408" eb="409">
      <t>カギ</t>
    </rPh>
    <rPh sb="411" eb="413">
      <t>ゲキテキ</t>
    </rPh>
    <rPh sb="414" eb="416">
      <t>カイゼン</t>
    </rPh>
    <rPh sb="417" eb="419">
      <t>ミコ</t>
    </rPh>
    <rPh sb="423" eb="424">
      <t>カンガ</t>
    </rPh>
    <phoneticPr fontId="4"/>
  </si>
  <si>
    <t>　立山町農業集落排水の整備開始は平成7年度であるため、現在標準耐用年数を超過している管渠は無い。そのため、現在は管渠の更新工事は実施はしていないが、標準耐用年数を迎える前に計画的に更新工事を行なっていかなければならない。
　また、処理施設内にある機械設備についても計画的に更新を行なっていかなければらない。
　また、故障が昨年度より少なかったため、修理・交換回数が減ったことにより、改善率が低下した。</t>
    <rPh sb="115" eb="117">
      <t>ショリ</t>
    </rPh>
    <rPh sb="119" eb="120">
      <t>ナイ</t>
    </rPh>
    <rPh sb="132" eb="135">
      <t>ケイカクテキ</t>
    </rPh>
    <rPh sb="136" eb="138">
      <t>コウシン</t>
    </rPh>
    <rPh sb="139" eb="140">
      <t>オコ</t>
    </rPh>
    <rPh sb="163" eb="164">
      <t>ド</t>
    </rPh>
    <rPh sb="191" eb="194">
      <t>カイゼンリツ</t>
    </rPh>
    <rPh sb="195" eb="197">
      <t>テイカ</t>
    </rPh>
    <phoneticPr fontId="4"/>
  </si>
  <si>
    <t>　収益的収支比率及び経費回収率共に100%を大きく下回っており、収益の増加及び管理費の削減が必要不可欠である。
　しかし、現状としては区域内住民の高齢化による接続費用の問題があり、劇的な収益の改善は見込めないと考えられる。そのため今後の運用については、立山町内人口推移及び各施設の利用状況等を踏まえ、計画的な修繕を行いながら、施設更新及び縮小を行っていく方がよいのか、他団体と管路接合を行い広域化・共同化を進めていく方がよいのかを、定期的に見直し、計画的かつ効率的な運用方法を根本から考えていくことが大切である。</t>
    <rPh sb="61" eb="63">
      <t>ゲンジョウ</t>
    </rPh>
    <rPh sb="84" eb="85">
      <t>モン</t>
    </rPh>
    <rPh sb="105" eb="106">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</si>
</sst>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325-4E5D-81B6-25368D62FF0D}"/>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0.01</c:v>
                </c:pt>
                <c:pt idx="2">
                  <c:v>0.02</c:v>
                </c:pt>
                <c:pt idx="3">
                  <c:v>0.25</c:v>
                </c:pt>
                <c:pt idx="4">
                  <c:v>0.05</c:v>
                </c:pt>
              </c:numCache>
            </c:numRef>
          </c:val>
          <c:smooth val="0"/>
          <c:extLst>
            <c:ext xmlns:c16="http://schemas.microsoft.com/office/drawing/2014/chart" uri="{C3380CC4-5D6E-409C-BE32-E72D297353CC}">
              <c16:uniqueId val="{00000001-0325-4E5D-81B6-25368D62FF0D}"/>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49.15</c:v>
                </c:pt>
                <c:pt idx="1">
                  <c:v>47.65</c:v>
                </c:pt>
                <c:pt idx="2">
                  <c:v>44.83</c:v>
                </c:pt>
                <c:pt idx="3">
                  <c:v>54.61</c:v>
                </c:pt>
                <c:pt idx="4">
                  <c:v>45.96</c:v>
                </c:pt>
              </c:numCache>
            </c:numRef>
          </c:val>
          <c:extLst>
            <c:ext xmlns:c16="http://schemas.microsoft.com/office/drawing/2014/chart" uri="{C3380CC4-5D6E-409C-BE32-E72D297353CC}">
              <c16:uniqueId val="{00000000-5A38-4FED-B2A7-761A9EB579DC}"/>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51.75</c:v>
                </c:pt>
                <c:pt idx="1">
                  <c:v>50.68</c:v>
                </c:pt>
                <c:pt idx="2">
                  <c:v>50.14</c:v>
                </c:pt>
                <c:pt idx="3">
                  <c:v>54.83</c:v>
                </c:pt>
                <c:pt idx="4">
                  <c:v>66.53</c:v>
                </c:pt>
              </c:numCache>
            </c:numRef>
          </c:val>
          <c:smooth val="0"/>
          <c:extLst>
            <c:ext xmlns:c16="http://schemas.microsoft.com/office/drawing/2014/chart" uri="{C3380CC4-5D6E-409C-BE32-E72D297353CC}">
              <c16:uniqueId val="{00000001-5A38-4FED-B2A7-761A9EB579DC}"/>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77.56</c:v>
                </c:pt>
                <c:pt idx="1">
                  <c:v>78.5</c:v>
                </c:pt>
                <c:pt idx="2">
                  <c:v>79.790000000000006</c:v>
                </c:pt>
                <c:pt idx="3">
                  <c:v>80.489999999999995</c:v>
                </c:pt>
                <c:pt idx="4">
                  <c:v>80.599999999999994</c:v>
                </c:pt>
              </c:numCache>
            </c:numRef>
          </c:val>
          <c:extLst>
            <c:ext xmlns:c16="http://schemas.microsoft.com/office/drawing/2014/chart" uri="{C3380CC4-5D6E-409C-BE32-E72D297353CC}">
              <c16:uniqueId val="{00000000-82CA-4A15-8E2C-DABFB72054C4}"/>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84.84</c:v>
                </c:pt>
                <c:pt idx="1">
                  <c:v>84.86</c:v>
                </c:pt>
                <c:pt idx="2">
                  <c:v>84.98</c:v>
                </c:pt>
                <c:pt idx="3">
                  <c:v>84.7</c:v>
                </c:pt>
                <c:pt idx="4">
                  <c:v>84.67</c:v>
                </c:pt>
              </c:numCache>
            </c:numRef>
          </c:val>
          <c:smooth val="0"/>
          <c:extLst>
            <c:ext xmlns:c16="http://schemas.microsoft.com/office/drawing/2014/chart" uri="{C3380CC4-5D6E-409C-BE32-E72D297353CC}">
              <c16:uniqueId val="{00000001-82CA-4A15-8E2C-DABFB72054C4}"/>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43.64</c:v>
                </c:pt>
                <c:pt idx="1">
                  <c:v>43.7</c:v>
                </c:pt>
                <c:pt idx="2">
                  <c:v>40.630000000000003</c:v>
                </c:pt>
                <c:pt idx="3">
                  <c:v>44.38</c:v>
                </c:pt>
                <c:pt idx="4">
                  <c:v>27.81</c:v>
                </c:pt>
              </c:numCache>
            </c:numRef>
          </c:val>
          <c:extLst>
            <c:ext xmlns:c16="http://schemas.microsoft.com/office/drawing/2014/chart" uri="{C3380CC4-5D6E-409C-BE32-E72D297353CC}">
              <c16:uniqueId val="{00000000-69C4-43A7-9F90-EEA2DB14684F}"/>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9C4-43A7-9F90-EEA2DB14684F}"/>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C18-49CC-885A-337D7C3B9C9C}"/>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C18-49CC-885A-337D7C3B9C9C}"/>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8B0-428B-8F27-7130061E0708}"/>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8B0-428B-8F27-7130061E0708}"/>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8F7-4841-BB80-8E9143657111}"/>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8F7-4841-BB80-8E9143657111}"/>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91E-405E-B967-85730D93F946}"/>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91E-405E-B967-85730D93F946}"/>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4282.6899999999996</c:v>
                </c:pt>
                <c:pt idx="1">
                  <c:v>4258</c:v>
                </c:pt>
                <c:pt idx="2">
                  <c:v>3663.47</c:v>
                </c:pt>
                <c:pt idx="3">
                  <c:v>3222.13</c:v>
                </c:pt>
                <c:pt idx="4" formatCode="#,##0.00;&quot;△&quot;#,##0.00">
                  <c:v>0</c:v>
                </c:pt>
              </c:numCache>
            </c:numRef>
          </c:val>
          <c:extLst>
            <c:ext xmlns:c16="http://schemas.microsoft.com/office/drawing/2014/chart" uri="{C3380CC4-5D6E-409C-BE32-E72D297353CC}">
              <c16:uniqueId val="{00000000-254F-466A-9B36-B9DDA098C666}"/>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855.8</c:v>
                </c:pt>
                <c:pt idx="1">
                  <c:v>789.46</c:v>
                </c:pt>
                <c:pt idx="2">
                  <c:v>826.83</c:v>
                </c:pt>
                <c:pt idx="3">
                  <c:v>867.83</c:v>
                </c:pt>
                <c:pt idx="4">
                  <c:v>791.76</c:v>
                </c:pt>
              </c:numCache>
            </c:numRef>
          </c:val>
          <c:smooth val="0"/>
          <c:extLst>
            <c:ext xmlns:c16="http://schemas.microsoft.com/office/drawing/2014/chart" uri="{C3380CC4-5D6E-409C-BE32-E72D297353CC}">
              <c16:uniqueId val="{00000001-254F-466A-9B36-B9DDA098C666}"/>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74.11</c:v>
                </c:pt>
                <c:pt idx="1">
                  <c:v>67.569999999999993</c:v>
                </c:pt>
                <c:pt idx="2">
                  <c:v>86.01</c:v>
                </c:pt>
                <c:pt idx="3">
                  <c:v>62.68</c:v>
                </c:pt>
                <c:pt idx="4">
                  <c:v>81.89</c:v>
                </c:pt>
              </c:numCache>
            </c:numRef>
          </c:val>
          <c:extLst>
            <c:ext xmlns:c16="http://schemas.microsoft.com/office/drawing/2014/chart" uri="{C3380CC4-5D6E-409C-BE32-E72D297353CC}">
              <c16:uniqueId val="{00000000-8370-4AEC-B392-88E66A8327E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59.8</c:v>
                </c:pt>
                <c:pt idx="1">
                  <c:v>57.77</c:v>
                </c:pt>
                <c:pt idx="2">
                  <c:v>57.31</c:v>
                </c:pt>
                <c:pt idx="3">
                  <c:v>57.08</c:v>
                </c:pt>
                <c:pt idx="4">
                  <c:v>56.26</c:v>
                </c:pt>
              </c:numCache>
            </c:numRef>
          </c:val>
          <c:smooth val="0"/>
          <c:extLst>
            <c:ext xmlns:c16="http://schemas.microsoft.com/office/drawing/2014/chart" uri="{C3380CC4-5D6E-409C-BE32-E72D297353CC}">
              <c16:uniqueId val="{00000001-8370-4AEC-B392-88E66A8327E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229.66</c:v>
                </c:pt>
                <c:pt idx="1">
                  <c:v>251.69</c:v>
                </c:pt>
                <c:pt idx="2">
                  <c:v>209.82</c:v>
                </c:pt>
                <c:pt idx="3">
                  <c:v>317.8</c:v>
                </c:pt>
                <c:pt idx="4">
                  <c:v>241.95</c:v>
                </c:pt>
              </c:numCache>
            </c:numRef>
          </c:val>
          <c:extLst>
            <c:ext xmlns:c16="http://schemas.microsoft.com/office/drawing/2014/chart" uri="{C3380CC4-5D6E-409C-BE32-E72D297353CC}">
              <c16:uniqueId val="{00000000-DD5F-491A-8388-7EC394CAA9B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263.76</c:v>
                </c:pt>
                <c:pt idx="1">
                  <c:v>274.35000000000002</c:v>
                </c:pt>
                <c:pt idx="2">
                  <c:v>273.52</c:v>
                </c:pt>
                <c:pt idx="3">
                  <c:v>274.99</c:v>
                </c:pt>
                <c:pt idx="4">
                  <c:v>282.08999999999997</c:v>
                </c:pt>
              </c:numCache>
            </c:numRef>
          </c:val>
          <c:smooth val="0"/>
          <c:extLst>
            <c:ext xmlns:c16="http://schemas.microsoft.com/office/drawing/2014/chart" uri="{C3380CC4-5D6E-409C-BE32-E72D297353CC}">
              <c16:uniqueId val="{00000001-DD5F-491A-8388-7EC394CAA9B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N37"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富山県　立山町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46">
        <f>データ!S6</f>
        <v>25174</v>
      </c>
      <c r="AM8" s="46"/>
      <c r="AN8" s="46"/>
      <c r="AO8" s="46"/>
      <c r="AP8" s="46"/>
      <c r="AQ8" s="46"/>
      <c r="AR8" s="46"/>
      <c r="AS8" s="46"/>
      <c r="AT8" s="45">
        <f>データ!T6</f>
        <v>307.29000000000002</v>
      </c>
      <c r="AU8" s="45"/>
      <c r="AV8" s="45"/>
      <c r="AW8" s="45"/>
      <c r="AX8" s="45"/>
      <c r="AY8" s="45"/>
      <c r="AZ8" s="45"/>
      <c r="BA8" s="45"/>
      <c r="BB8" s="45">
        <f>データ!U6</f>
        <v>81.92</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7.93</v>
      </c>
      <c r="Q10" s="45"/>
      <c r="R10" s="45"/>
      <c r="S10" s="45"/>
      <c r="T10" s="45"/>
      <c r="U10" s="45"/>
      <c r="V10" s="45"/>
      <c r="W10" s="45">
        <f>データ!Q6</f>
        <v>89.19</v>
      </c>
      <c r="X10" s="45"/>
      <c r="Y10" s="45"/>
      <c r="Z10" s="45"/>
      <c r="AA10" s="45"/>
      <c r="AB10" s="45"/>
      <c r="AC10" s="45"/>
      <c r="AD10" s="46">
        <f>データ!R6</f>
        <v>3740</v>
      </c>
      <c r="AE10" s="46"/>
      <c r="AF10" s="46"/>
      <c r="AG10" s="46"/>
      <c r="AH10" s="46"/>
      <c r="AI10" s="46"/>
      <c r="AJ10" s="46"/>
      <c r="AK10" s="2"/>
      <c r="AL10" s="46">
        <f>データ!V6</f>
        <v>1985</v>
      </c>
      <c r="AM10" s="46"/>
      <c r="AN10" s="46"/>
      <c r="AO10" s="46"/>
      <c r="AP10" s="46"/>
      <c r="AQ10" s="46"/>
      <c r="AR10" s="46"/>
      <c r="AS10" s="46"/>
      <c r="AT10" s="45">
        <f>データ!W6</f>
        <v>1.04</v>
      </c>
      <c r="AU10" s="45"/>
      <c r="AV10" s="45"/>
      <c r="AW10" s="45"/>
      <c r="AX10" s="45"/>
      <c r="AY10" s="45"/>
      <c r="AZ10" s="45"/>
      <c r="BA10" s="45"/>
      <c r="BB10" s="45">
        <f>データ!X6</f>
        <v>1908.65</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119</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120</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121</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【786.37】</v>
      </c>
      <c r="I86" s="12" t="str">
        <f>データ!CA6</f>
        <v>【60.65】</v>
      </c>
      <c r="J86" s="12" t="str">
        <f>データ!CL6</f>
        <v>【256.97】</v>
      </c>
      <c r="K86" s="12" t="str">
        <f>データ!CW6</f>
        <v>【61.14】</v>
      </c>
      <c r="L86" s="12" t="str">
        <f>データ!DH6</f>
        <v>【86.91】</v>
      </c>
      <c r="M86" s="12" t="s">
        <v>45</v>
      </c>
      <c r="N86" s="12" t="s">
        <v>46</v>
      </c>
      <c r="O86" s="12" t="str">
        <f>データ!EO6</f>
        <v>【0.03】</v>
      </c>
    </row>
  </sheetData>
  <sheetProtection algorithmName="SHA-512" hashValue="dLHTAoXyhslvQGxaD12/2kJrUZPFjudqmfDzw+ROvRL7qNytpnKsF6g/r82qFhx5tPRiBe8tNqYak9k1hJkuBw==" saltValue="a+mUfI0a7lw4MNvl4De5C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47</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48</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49</v>
      </c>
      <c r="B3" s="15" t="s">
        <v>50</v>
      </c>
      <c r="C3" s="15" t="s">
        <v>51</v>
      </c>
      <c r="D3" s="15" t="s">
        <v>52</v>
      </c>
      <c r="E3" s="15" t="s">
        <v>53</v>
      </c>
      <c r="F3" s="15" t="s">
        <v>54</v>
      </c>
      <c r="G3" s="15" t="s">
        <v>55</v>
      </c>
      <c r="H3" s="73" t="s">
        <v>56</v>
      </c>
      <c r="I3" s="74"/>
      <c r="J3" s="74"/>
      <c r="K3" s="74"/>
      <c r="L3" s="74"/>
      <c r="M3" s="74"/>
      <c r="N3" s="74"/>
      <c r="O3" s="74"/>
      <c r="P3" s="74"/>
      <c r="Q3" s="74"/>
      <c r="R3" s="74"/>
      <c r="S3" s="74"/>
      <c r="T3" s="74"/>
      <c r="U3" s="74"/>
      <c r="V3" s="74"/>
      <c r="W3" s="74"/>
      <c r="X3" s="75"/>
      <c r="Y3" s="79" t="s">
        <v>57</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58</v>
      </c>
      <c r="B4" s="16"/>
      <c r="C4" s="16"/>
      <c r="D4" s="16"/>
      <c r="E4" s="16"/>
      <c r="F4" s="16"/>
      <c r="G4" s="16"/>
      <c r="H4" s="76"/>
      <c r="I4" s="77"/>
      <c r="J4" s="77"/>
      <c r="K4" s="77"/>
      <c r="L4" s="77"/>
      <c r="M4" s="77"/>
      <c r="N4" s="77"/>
      <c r="O4" s="77"/>
      <c r="P4" s="77"/>
      <c r="Q4" s="77"/>
      <c r="R4" s="77"/>
      <c r="S4" s="77"/>
      <c r="T4" s="77"/>
      <c r="U4" s="77"/>
      <c r="V4" s="77"/>
      <c r="W4" s="77"/>
      <c r="X4" s="78"/>
      <c r="Y4" s="72" t="s">
        <v>59</v>
      </c>
      <c r="Z4" s="72"/>
      <c r="AA4" s="72"/>
      <c r="AB4" s="72"/>
      <c r="AC4" s="72"/>
      <c r="AD4" s="72"/>
      <c r="AE4" s="72"/>
      <c r="AF4" s="72"/>
      <c r="AG4" s="72"/>
      <c r="AH4" s="72"/>
      <c r="AI4" s="72"/>
      <c r="AJ4" s="72" t="s">
        <v>60</v>
      </c>
      <c r="AK4" s="72"/>
      <c r="AL4" s="72"/>
      <c r="AM4" s="72"/>
      <c r="AN4" s="72"/>
      <c r="AO4" s="72"/>
      <c r="AP4" s="72"/>
      <c r="AQ4" s="72"/>
      <c r="AR4" s="72"/>
      <c r="AS4" s="72"/>
      <c r="AT4" s="72"/>
      <c r="AU4" s="72" t="s">
        <v>61</v>
      </c>
      <c r="AV4" s="72"/>
      <c r="AW4" s="72"/>
      <c r="AX4" s="72"/>
      <c r="AY4" s="72"/>
      <c r="AZ4" s="72"/>
      <c r="BA4" s="72"/>
      <c r="BB4" s="72"/>
      <c r="BC4" s="72"/>
      <c r="BD4" s="72"/>
      <c r="BE4" s="72"/>
      <c r="BF4" s="72" t="s">
        <v>62</v>
      </c>
      <c r="BG4" s="72"/>
      <c r="BH4" s="72"/>
      <c r="BI4" s="72"/>
      <c r="BJ4" s="72"/>
      <c r="BK4" s="72"/>
      <c r="BL4" s="72"/>
      <c r="BM4" s="72"/>
      <c r="BN4" s="72"/>
      <c r="BO4" s="72"/>
      <c r="BP4" s="72"/>
      <c r="BQ4" s="72" t="s">
        <v>63</v>
      </c>
      <c r="BR4" s="72"/>
      <c r="BS4" s="72"/>
      <c r="BT4" s="72"/>
      <c r="BU4" s="72"/>
      <c r="BV4" s="72"/>
      <c r="BW4" s="72"/>
      <c r="BX4" s="72"/>
      <c r="BY4" s="72"/>
      <c r="BZ4" s="72"/>
      <c r="CA4" s="72"/>
      <c r="CB4" s="72" t="s">
        <v>64</v>
      </c>
      <c r="CC4" s="72"/>
      <c r="CD4" s="72"/>
      <c r="CE4" s="72"/>
      <c r="CF4" s="72"/>
      <c r="CG4" s="72"/>
      <c r="CH4" s="72"/>
      <c r="CI4" s="72"/>
      <c r="CJ4" s="72"/>
      <c r="CK4" s="72"/>
      <c r="CL4" s="72"/>
      <c r="CM4" s="72" t="s">
        <v>65</v>
      </c>
      <c r="CN4" s="72"/>
      <c r="CO4" s="72"/>
      <c r="CP4" s="72"/>
      <c r="CQ4" s="72"/>
      <c r="CR4" s="72"/>
      <c r="CS4" s="72"/>
      <c r="CT4" s="72"/>
      <c r="CU4" s="72"/>
      <c r="CV4" s="72"/>
      <c r="CW4" s="72"/>
      <c r="CX4" s="72" t="s">
        <v>66</v>
      </c>
      <c r="CY4" s="72"/>
      <c r="CZ4" s="72"/>
      <c r="DA4" s="72"/>
      <c r="DB4" s="72"/>
      <c r="DC4" s="72"/>
      <c r="DD4" s="72"/>
      <c r="DE4" s="72"/>
      <c r="DF4" s="72"/>
      <c r="DG4" s="72"/>
      <c r="DH4" s="72"/>
      <c r="DI4" s="72" t="s">
        <v>67</v>
      </c>
      <c r="DJ4" s="72"/>
      <c r="DK4" s="72"/>
      <c r="DL4" s="72"/>
      <c r="DM4" s="72"/>
      <c r="DN4" s="72"/>
      <c r="DO4" s="72"/>
      <c r="DP4" s="72"/>
      <c r="DQ4" s="72"/>
      <c r="DR4" s="72"/>
      <c r="DS4" s="72"/>
      <c r="DT4" s="72" t="s">
        <v>68</v>
      </c>
      <c r="DU4" s="72"/>
      <c r="DV4" s="72"/>
      <c r="DW4" s="72"/>
      <c r="DX4" s="72"/>
      <c r="DY4" s="72"/>
      <c r="DZ4" s="72"/>
      <c r="EA4" s="72"/>
      <c r="EB4" s="72"/>
      <c r="EC4" s="72"/>
      <c r="ED4" s="72"/>
      <c r="EE4" s="72" t="s">
        <v>69</v>
      </c>
      <c r="EF4" s="72"/>
      <c r="EG4" s="72"/>
      <c r="EH4" s="72"/>
      <c r="EI4" s="72"/>
      <c r="EJ4" s="72"/>
      <c r="EK4" s="72"/>
      <c r="EL4" s="72"/>
      <c r="EM4" s="72"/>
      <c r="EN4" s="72"/>
      <c r="EO4" s="72"/>
    </row>
    <row r="5" spans="1:145" x14ac:dyDescent="0.15">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15">
      <c r="A6" s="14" t="s">
        <v>98</v>
      </c>
      <c r="B6" s="19">
        <f>B7</f>
        <v>2021</v>
      </c>
      <c r="C6" s="19">
        <f t="shared" ref="C6:X6" si="3">C7</f>
        <v>163236</v>
      </c>
      <c r="D6" s="19">
        <f t="shared" si="3"/>
        <v>47</v>
      </c>
      <c r="E6" s="19">
        <f t="shared" si="3"/>
        <v>17</v>
      </c>
      <c r="F6" s="19">
        <f t="shared" si="3"/>
        <v>5</v>
      </c>
      <c r="G6" s="19">
        <f t="shared" si="3"/>
        <v>0</v>
      </c>
      <c r="H6" s="19" t="str">
        <f t="shared" si="3"/>
        <v>富山県　立山町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7.93</v>
      </c>
      <c r="Q6" s="20">
        <f t="shared" si="3"/>
        <v>89.19</v>
      </c>
      <c r="R6" s="20">
        <f t="shared" si="3"/>
        <v>3740</v>
      </c>
      <c r="S6" s="20">
        <f t="shared" si="3"/>
        <v>25174</v>
      </c>
      <c r="T6" s="20">
        <f t="shared" si="3"/>
        <v>307.29000000000002</v>
      </c>
      <c r="U6" s="20">
        <f t="shared" si="3"/>
        <v>81.92</v>
      </c>
      <c r="V6" s="20">
        <f t="shared" si="3"/>
        <v>1985</v>
      </c>
      <c r="W6" s="20">
        <f t="shared" si="3"/>
        <v>1.04</v>
      </c>
      <c r="X6" s="20">
        <f t="shared" si="3"/>
        <v>1908.65</v>
      </c>
      <c r="Y6" s="21">
        <f>IF(Y7="",NA(),Y7)</f>
        <v>43.64</v>
      </c>
      <c r="Z6" s="21">
        <f t="shared" ref="Z6:AH6" si="4">IF(Z7="",NA(),Z7)</f>
        <v>43.7</v>
      </c>
      <c r="AA6" s="21">
        <f t="shared" si="4"/>
        <v>40.630000000000003</v>
      </c>
      <c r="AB6" s="21">
        <f t="shared" si="4"/>
        <v>44.38</v>
      </c>
      <c r="AC6" s="21">
        <f t="shared" si="4"/>
        <v>27.81</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4282.6899999999996</v>
      </c>
      <c r="BG6" s="21">
        <f t="shared" ref="BG6:BO6" si="7">IF(BG7="",NA(),BG7)</f>
        <v>4258</v>
      </c>
      <c r="BH6" s="21">
        <f t="shared" si="7"/>
        <v>3663.47</v>
      </c>
      <c r="BI6" s="21">
        <f t="shared" si="7"/>
        <v>3222.13</v>
      </c>
      <c r="BJ6" s="20">
        <f t="shared" si="7"/>
        <v>0</v>
      </c>
      <c r="BK6" s="21">
        <f t="shared" si="7"/>
        <v>855.8</v>
      </c>
      <c r="BL6" s="21">
        <f t="shared" si="7"/>
        <v>789.46</v>
      </c>
      <c r="BM6" s="21">
        <f t="shared" si="7"/>
        <v>826.83</v>
      </c>
      <c r="BN6" s="21">
        <f t="shared" si="7"/>
        <v>867.83</v>
      </c>
      <c r="BO6" s="21">
        <f t="shared" si="7"/>
        <v>791.76</v>
      </c>
      <c r="BP6" s="20" t="str">
        <f>IF(BP7="","",IF(BP7="-","【-】","【"&amp;SUBSTITUTE(TEXT(BP7,"#,##0.00"),"-","△")&amp;"】"))</f>
        <v>【786.37】</v>
      </c>
      <c r="BQ6" s="21">
        <f>IF(BQ7="",NA(),BQ7)</f>
        <v>74.11</v>
      </c>
      <c r="BR6" s="21">
        <f t="shared" ref="BR6:BZ6" si="8">IF(BR7="",NA(),BR7)</f>
        <v>67.569999999999993</v>
      </c>
      <c r="BS6" s="21">
        <f t="shared" si="8"/>
        <v>86.01</v>
      </c>
      <c r="BT6" s="21">
        <f t="shared" si="8"/>
        <v>62.68</v>
      </c>
      <c r="BU6" s="21">
        <f t="shared" si="8"/>
        <v>81.89</v>
      </c>
      <c r="BV6" s="21">
        <f t="shared" si="8"/>
        <v>59.8</v>
      </c>
      <c r="BW6" s="21">
        <f t="shared" si="8"/>
        <v>57.77</v>
      </c>
      <c r="BX6" s="21">
        <f t="shared" si="8"/>
        <v>57.31</v>
      </c>
      <c r="BY6" s="21">
        <f t="shared" si="8"/>
        <v>57.08</v>
      </c>
      <c r="BZ6" s="21">
        <f t="shared" si="8"/>
        <v>56.26</v>
      </c>
      <c r="CA6" s="20" t="str">
        <f>IF(CA7="","",IF(CA7="-","【-】","【"&amp;SUBSTITUTE(TEXT(CA7,"#,##0.00"),"-","△")&amp;"】"))</f>
        <v>【60.65】</v>
      </c>
      <c r="CB6" s="21">
        <f>IF(CB7="",NA(),CB7)</f>
        <v>229.66</v>
      </c>
      <c r="CC6" s="21">
        <f t="shared" ref="CC6:CK6" si="9">IF(CC7="",NA(),CC7)</f>
        <v>251.69</v>
      </c>
      <c r="CD6" s="21">
        <f t="shared" si="9"/>
        <v>209.82</v>
      </c>
      <c r="CE6" s="21">
        <f t="shared" si="9"/>
        <v>317.8</v>
      </c>
      <c r="CF6" s="21">
        <f t="shared" si="9"/>
        <v>241.95</v>
      </c>
      <c r="CG6" s="21">
        <f t="shared" si="9"/>
        <v>263.76</v>
      </c>
      <c r="CH6" s="21">
        <f t="shared" si="9"/>
        <v>274.35000000000002</v>
      </c>
      <c r="CI6" s="21">
        <f t="shared" si="9"/>
        <v>273.52</v>
      </c>
      <c r="CJ6" s="21">
        <f t="shared" si="9"/>
        <v>274.99</v>
      </c>
      <c r="CK6" s="21">
        <f t="shared" si="9"/>
        <v>282.08999999999997</v>
      </c>
      <c r="CL6" s="20" t="str">
        <f>IF(CL7="","",IF(CL7="-","【-】","【"&amp;SUBSTITUTE(TEXT(CL7,"#,##0.00"),"-","△")&amp;"】"))</f>
        <v>【256.97】</v>
      </c>
      <c r="CM6" s="21">
        <f>IF(CM7="",NA(),CM7)</f>
        <v>49.15</v>
      </c>
      <c r="CN6" s="21">
        <f t="shared" ref="CN6:CV6" si="10">IF(CN7="",NA(),CN7)</f>
        <v>47.65</v>
      </c>
      <c r="CO6" s="21">
        <f t="shared" si="10"/>
        <v>44.83</v>
      </c>
      <c r="CP6" s="21">
        <f t="shared" si="10"/>
        <v>54.61</v>
      </c>
      <c r="CQ6" s="21">
        <f t="shared" si="10"/>
        <v>45.96</v>
      </c>
      <c r="CR6" s="21">
        <f t="shared" si="10"/>
        <v>51.75</v>
      </c>
      <c r="CS6" s="21">
        <f t="shared" si="10"/>
        <v>50.68</v>
      </c>
      <c r="CT6" s="21">
        <f t="shared" si="10"/>
        <v>50.14</v>
      </c>
      <c r="CU6" s="21">
        <f t="shared" si="10"/>
        <v>54.83</v>
      </c>
      <c r="CV6" s="21">
        <f t="shared" si="10"/>
        <v>66.53</v>
      </c>
      <c r="CW6" s="20" t="str">
        <f>IF(CW7="","",IF(CW7="-","【-】","【"&amp;SUBSTITUTE(TEXT(CW7,"#,##0.00"),"-","△")&amp;"】"))</f>
        <v>【61.14】</v>
      </c>
      <c r="CX6" s="21">
        <f>IF(CX7="",NA(),CX7)</f>
        <v>77.56</v>
      </c>
      <c r="CY6" s="21">
        <f t="shared" ref="CY6:DG6" si="11">IF(CY7="",NA(),CY7)</f>
        <v>78.5</v>
      </c>
      <c r="CZ6" s="21">
        <f t="shared" si="11"/>
        <v>79.790000000000006</v>
      </c>
      <c r="DA6" s="21">
        <f t="shared" si="11"/>
        <v>80.489999999999995</v>
      </c>
      <c r="DB6" s="21">
        <f t="shared" si="11"/>
        <v>80.599999999999994</v>
      </c>
      <c r="DC6" s="21">
        <f t="shared" si="11"/>
        <v>84.84</v>
      </c>
      <c r="DD6" s="21">
        <f t="shared" si="11"/>
        <v>84.86</v>
      </c>
      <c r="DE6" s="21">
        <f t="shared" si="11"/>
        <v>84.98</v>
      </c>
      <c r="DF6" s="21">
        <f t="shared" si="11"/>
        <v>84.7</v>
      </c>
      <c r="DG6" s="21">
        <f t="shared" si="11"/>
        <v>84.67</v>
      </c>
      <c r="DH6" s="20" t="str">
        <f>IF(DH7="","",IF(DH7="-","【-】","【"&amp;SUBSTITUTE(TEXT(DH7,"#,##0.00"),"-","△")&amp;"】"))</f>
        <v>【86.91】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0.01</v>
      </c>
      <c r="EL6" s="21">
        <f t="shared" si="14"/>
        <v>0.02</v>
      </c>
      <c r="EM6" s="21">
        <f t="shared" si="14"/>
        <v>0.25</v>
      </c>
      <c r="EN6" s="21">
        <f t="shared" si="14"/>
        <v>0.05</v>
      </c>
      <c r="EO6" s="20" t="str">
        <f>IF(EO7="","",IF(EO7="-","【-】","【"&amp;SUBSTITUTE(TEXT(EO7,"#,##0.00"),"-","△")&amp;"】"))</f>
        <v>【0.03】</v>
      </c>
    </row>
    <row r="7" spans="1:145" s="22" customFormat="1" x14ac:dyDescent="0.15">
      <c r="A7" s="14"/>
      <c r="B7" s="23">
        <v>2021</v>
      </c>
      <c r="C7" s="23">
        <v>163236</v>
      </c>
      <c r="D7" s="23">
        <v>47</v>
      </c>
      <c r="E7" s="23">
        <v>17</v>
      </c>
      <c r="F7" s="23">
        <v>5</v>
      </c>
      <c r="G7" s="23">
        <v>0</v>
      </c>
      <c r="H7" s="23" t="s">
        <v>99</v>
      </c>
      <c r="I7" s="23" t="s">
        <v>100</v>
      </c>
      <c r="J7" s="23" t="s">
        <v>101</v>
      </c>
      <c r="K7" s="23" t="s">
        <v>102</v>
      </c>
      <c r="L7" s="23" t="s">
        <v>103</v>
      </c>
      <c r="M7" s="23" t="s">
        <v>104</v>
      </c>
      <c r="N7" s="24" t="s">
        <v>105</v>
      </c>
      <c r="O7" s="24" t="s">
        <v>106</v>
      </c>
      <c r="P7" s="24">
        <v>7.93</v>
      </c>
      <c r="Q7" s="24">
        <v>89.19</v>
      </c>
      <c r="R7" s="24">
        <v>3740</v>
      </c>
      <c r="S7" s="24">
        <v>25174</v>
      </c>
      <c r="T7" s="24">
        <v>307.29000000000002</v>
      </c>
      <c r="U7" s="24">
        <v>81.92</v>
      </c>
      <c r="V7" s="24">
        <v>1985</v>
      </c>
      <c r="W7" s="24">
        <v>1.04</v>
      </c>
      <c r="X7" s="24">
        <v>1908.65</v>
      </c>
      <c r="Y7" s="24">
        <v>43.64</v>
      </c>
      <c r="Z7" s="24">
        <v>43.7</v>
      </c>
      <c r="AA7" s="24">
        <v>40.630000000000003</v>
      </c>
      <c r="AB7" s="24">
        <v>44.38</v>
      </c>
      <c r="AC7" s="24">
        <v>27.81</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4282.6899999999996</v>
      </c>
      <c r="BG7" s="24">
        <v>4258</v>
      </c>
      <c r="BH7" s="24">
        <v>3663.47</v>
      </c>
      <c r="BI7" s="24">
        <v>3222.13</v>
      </c>
      <c r="BJ7" s="24">
        <v>0</v>
      </c>
      <c r="BK7" s="24">
        <v>855.8</v>
      </c>
      <c r="BL7" s="24">
        <v>789.46</v>
      </c>
      <c r="BM7" s="24">
        <v>826.83</v>
      </c>
      <c r="BN7" s="24">
        <v>867.83</v>
      </c>
      <c r="BO7" s="24">
        <v>791.76</v>
      </c>
      <c r="BP7" s="24">
        <v>786.37</v>
      </c>
      <c r="BQ7" s="24">
        <v>74.11</v>
      </c>
      <c r="BR7" s="24">
        <v>67.569999999999993</v>
      </c>
      <c r="BS7" s="24">
        <v>86.01</v>
      </c>
      <c r="BT7" s="24">
        <v>62.68</v>
      </c>
      <c r="BU7" s="24">
        <v>81.89</v>
      </c>
      <c r="BV7" s="24">
        <v>59.8</v>
      </c>
      <c r="BW7" s="24">
        <v>57.77</v>
      </c>
      <c r="BX7" s="24">
        <v>57.31</v>
      </c>
      <c r="BY7" s="24">
        <v>57.08</v>
      </c>
      <c r="BZ7" s="24">
        <v>56.26</v>
      </c>
      <c r="CA7" s="24">
        <v>60.65</v>
      </c>
      <c r="CB7" s="24">
        <v>229.66</v>
      </c>
      <c r="CC7" s="24">
        <v>251.69</v>
      </c>
      <c r="CD7" s="24">
        <v>209.82</v>
      </c>
      <c r="CE7" s="24">
        <v>317.8</v>
      </c>
      <c r="CF7" s="24">
        <v>241.95</v>
      </c>
      <c r="CG7" s="24">
        <v>263.76</v>
      </c>
      <c r="CH7" s="24">
        <v>274.35000000000002</v>
      </c>
      <c r="CI7" s="24">
        <v>273.52</v>
      </c>
      <c r="CJ7" s="24">
        <v>274.99</v>
      </c>
      <c r="CK7" s="24">
        <v>282.08999999999997</v>
      </c>
      <c r="CL7" s="24">
        <v>256.97000000000003</v>
      </c>
      <c r="CM7" s="24">
        <v>49.15</v>
      </c>
      <c r="CN7" s="24">
        <v>47.65</v>
      </c>
      <c r="CO7" s="24">
        <v>44.83</v>
      </c>
      <c r="CP7" s="24">
        <v>54.61</v>
      </c>
      <c r="CQ7" s="24">
        <v>45.96</v>
      </c>
      <c r="CR7" s="24">
        <v>51.75</v>
      </c>
      <c r="CS7" s="24">
        <v>50.68</v>
      </c>
      <c r="CT7" s="24">
        <v>50.14</v>
      </c>
      <c r="CU7" s="24">
        <v>54.83</v>
      </c>
      <c r="CV7" s="24">
        <v>66.53</v>
      </c>
      <c r="CW7" s="24">
        <v>61.14</v>
      </c>
      <c r="CX7" s="24">
        <v>77.56</v>
      </c>
      <c r="CY7" s="24">
        <v>78.5</v>
      </c>
      <c r="CZ7" s="24">
        <v>79.790000000000006</v>
      </c>
      <c r="DA7" s="24">
        <v>80.489999999999995</v>
      </c>
      <c r="DB7" s="24">
        <v>80.599999999999994</v>
      </c>
      <c r="DC7" s="24">
        <v>84.84</v>
      </c>
      <c r="DD7" s="24">
        <v>84.86</v>
      </c>
      <c r="DE7" s="24">
        <v>84.98</v>
      </c>
      <c r="DF7" s="24">
        <v>84.7</v>
      </c>
      <c r="DG7" s="24">
        <v>84.67</v>
      </c>
      <c r="DH7" s="24">
        <v>86.91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0.01</v>
      </c>
      <c r="EL7" s="24">
        <v>0.02</v>
      </c>
      <c r="EM7" s="24">
        <v>0.25</v>
      </c>
      <c r="EN7" s="24">
        <v>0.05</v>
      </c>
      <c r="EO7" s="24">
        <v>0.03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50</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112</v>
      </c>
    </row>
    <row r="12" spans="1:145" x14ac:dyDescent="0.15">
      <c r="B12">
        <v>1</v>
      </c>
      <c r="C12">
        <v>1</v>
      </c>
      <c r="D12">
        <v>1</v>
      </c>
      <c r="E12">
        <v>2</v>
      </c>
      <c r="F12">
        <v>3</v>
      </c>
      <c r="G12" t="s">
        <v>113</v>
      </c>
    </row>
    <row r="13" spans="1:145" x14ac:dyDescent="0.15">
      <c r="B13" t="s">
        <v>114</v>
      </c>
      <c r="C13" t="s">
        <v>114</v>
      </c>
      <c r="D13" t="s">
        <v>115</v>
      </c>
      <c r="E13" t="s">
        <v>116</v>
      </c>
      <c r="F13" t="s">
        <v>117</v>
      </c>
      <c r="G13" t="s">
        <v>118</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2023-01-13T07:57:51Z</cp:lastPrinted>
  <dcterms:modified xsi:type="dcterms:W3CDTF">2023-01-16T04:45:08Z</dcterms:modified>
</cp:coreProperties>
</file>