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\\oysv\上下水道課\【下水道】\☆調査関係\R04\R5.1.11_【依頼】公営企業に係る経営比較分析表（令和３年度決算）の分析について\02回答\"/>
    </mc:Choice>
  </mc:AlternateContent>
  <xr:revisionPtr revIDLastSave="0" documentId="13_ncr:1_{C0A5A9EA-E42D-4546-92E3-D4911489740F}" xr6:coauthVersionLast="36" xr6:coauthVersionMax="36" xr10:uidLastSave="{00000000-0000-0000-0000-000000000000}"/>
  <workbookProtection workbookAlgorithmName="SHA-512" workbookHashValue="rSRQhelVZsADNXaPkiHM5O46ALlMTQ9htmht9ROs9RZQ8xmBBPeUwS4qMHosoM+G7mor9OJh7Yu9g6XlHhNSlQ==" workbookSaltValue="rHnVN0FMQmVyFbagI/LMfg==" workbookSpinCount="100000" lockStructure="1"/>
  <bookViews>
    <workbookView xWindow="0" yWindow="0" windowWidth="15360" windowHeight="7635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AD10" i="4" s="1"/>
  <c r="Q6" i="5"/>
  <c r="P6" i="5"/>
  <c r="O6" i="5"/>
  <c r="N6" i="5"/>
  <c r="B10" i="4" s="1"/>
  <c r="M6" i="5"/>
  <c r="AD8" i="4" s="1"/>
  <c r="L6" i="5"/>
  <c r="K6" i="5"/>
  <c r="J6" i="5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P10" i="4"/>
  <c r="I10" i="4"/>
  <c r="BB8" i="4"/>
  <c r="AT8" i="4"/>
  <c r="AL8" i="4"/>
  <c r="W8" i="4"/>
  <c r="P8" i="4"/>
  <c r="I8" i="4"/>
  <c r="B6" i="4"/>
</calcChain>
</file>

<file path=xl/sharedStrings.xml><?xml version="1.0" encoding="utf-8"?>
<sst xmlns="http://schemas.openxmlformats.org/spreadsheetml/2006/main" count="297" uniqueCount="117">
  <si>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</si>
  <si>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</si>
  <si>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</si>
  <si>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</si>
  <si>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</si>
  <si>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</si>
  <si>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</si>
  <si>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</si>
  <si>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</si>
  <si>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</si>
  <si>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</si>
  <si>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</si>
  <si>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</si>
  <si>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</si>
  <si>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</si>
  <si>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</si>
  <si>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</si>
  <si>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</si>
  <si>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</si>
  <si>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</si>
  <si>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</si>
  <si>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</si>
  <si>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</si>
  <si>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</si>
  <si>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</si>
  <si>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</si>
  <si>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</si>
  <si>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</si>
  <si>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</si>
  <si>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</si>
  <si>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</si>
  <si>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</si>
  <si>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</si>
  <si>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</si>
  <si>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</si>
  <si>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</si>
  <si>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</si>
  <si>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</si>
  <si>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</si>
  <si>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</si>
  <si>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</si>
  <si>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</si>
  <si>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</si>
  <si>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</si>
  <si>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</si>
  <si>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</si>
  <si>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</si>
  <si>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</si>
  <si>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</si>
  <si>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</si>
  <si>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</si>
  <si>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</si>
  <si>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</si>
  <si>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</si>
  <si>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</si>
  <si>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</si>
  <si>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</si>
  <si>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</si>
  <si>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</si>
  <si>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</si>
  <si>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</si>
  <si>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</si>
  <si>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</si>
  <si>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</si>
  <si>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</si>
  <si>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</si>
  <si>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</si>
  <si>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</si>
  <si>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</si>
  <si>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</si>
  <si>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</si>
  <si>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</si>
  <si>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</si>
  <si>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</si>
  <si>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</si>
  <si>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</si>
  <si>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</si>
  <si>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</si>
  <si>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</si>
  <si>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</si>
  <si>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</si>
  <si>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</si>
  <si>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</si>
  <si>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</si>
  <si>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</si>
  <si>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</si>
  <si>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</si>
  <si>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</si>
  <si>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</si>
  <si>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</si>
  <si>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</si>
  <si>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</si>
  <si>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</si>
  <si>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</si>
  <si>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</si>
  <si>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</si>
  <si>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富山県　小矢部市</t>
  </si>
  <si>
    <t>法適用</t>
  </si>
  <si>
    <t>下水道事業</t>
  </si>
  <si>
    <t>農業集落排水</t>
  </si>
  <si>
    <t>F2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</si>
  <si>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</si>
  <si>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</si>
  <si>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</si>
  <si>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</si>
  <si>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</si>
  <si>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</si>
  <si>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</si>
  <si>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</si>
  <si>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</si>
  <si>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</si>
  <si>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</si>
  <si>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</si>
  <si>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</si>
  <si>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①有形固定資産減価償却率
　法適用後の経過年数が少ないため、類似団体平均値を下回っている。
②管渠老朽化率及び③管渠改善率
　法定耐用年数(50年)を経過した管渠はなく、改築・更新時期を迎える段階にはない。（H5.3.31供用開始)</t>
    <phoneticPr fontId="4"/>
  </si>
  <si>
    <t>今後、汚水処理人口の減少が見込まれるため、維持管理費が割高となっていく。そのため早期に施設を廃止し、下水道への接続を行う必要がある。</t>
    <rPh sb="0" eb="2">
      <t>コンゴ</t>
    </rPh>
    <rPh sb="3" eb="5">
      <t>オスイ</t>
    </rPh>
    <rPh sb="5" eb="7">
      <t>ショリ</t>
    </rPh>
    <rPh sb="7" eb="9">
      <t>ジンコウ</t>
    </rPh>
    <rPh sb="10" eb="12">
      <t>ゲンショウ</t>
    </rPh>
    <rPh sb="13" eb="15">
      <t>ミコ</t>
    </rPh>
    <rPh sb="21" eb="23">
      <t>イジ</t>
    </rPh>
    <rPh sb="23" eb="26">
      <t>カンリヒ</t>
    </rPh>
    <rPh sb="27" eb="29">
      <t>ワリダカ</t>
    </rPh>
    <rPh sb="40" eb="42">
      <t>ソウキ</t>
    </rPh>
    <rPh sb="43" eb="45">
      <t>シセツ</t>
    </rPh>
    <rPh sb="46" eb="48">
      <t>ハイシ</t>
    </rPh>
    <rPh sb="50" eb="53">
      <t>ゲスイドウ</t>
    </rPh>
    <rPh sb="55" eb="57">
      <t>セツゾク</t>
    </rPh>
    <rPh sb="58" eb="59">
      <t>オコナ</t>
    </rPh>
    <rPh sb="60" eb="62">
      <t>ヒツヨウ</t>
    </rPh>
    <phoneticPr fontId="4"/>
  </si>
  <si>
    <t>⑦施設利用率
　類似団体平均値を下回っており、余剰な処理能力を抱えていることが読み取れる。
　なお、今後も汚水処理人口の減少により指標が改善する見込みはない。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</si>
</sst>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D1-4AD8-8654-EC506D8B2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0.25</c:v>
                </c:pt>
                <c:pt idx="4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D1-4AD8-8654-EC506D8B2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101.44</c:v>
                </c:pt>
                <c:pt idx="4">
                  <c:v>102.19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9D-416C-B40E-A75251807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106.37</c:v>
                </c:pt>
                <c:pt idx="4">
                  <c:v>106.07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9D-416C-B40E-A75251807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3.65</c:v>
                </c:pt>
                <c:pt idx="4">
                  <c:v>6.95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76-455B-9BCE-0FA7B8172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20.34</c:v>
                </c:pt>
                <c:pt idx="4">
                  <c:v>21.85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76-455B-9BCE-0FA7B8172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DC-4485-B240-0354E455C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DC-4485-B240-0354E455C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99-483B-A900-114702C9C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139.02000000000001</c:v>
                </c:pt>
                <c:pt idx="4">
                  <c:v>132.04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99-483B-A900-114702C9C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18.61</c:v>
                </c:pt>
                <c:pt idx="4">
                  <c:v>26.58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A5-4CAF-B639-7DDB6605A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29.13</c:v>
                </c:pt>
                <c:pt idx="4">
                  <c:v>35.69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A5-4CAF-B639-7DDB6605A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>
                  <c:v>916.35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E5-4E6A-A60D-E64C41F50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867.83</c:v>
                </c:pt>
                <c:pt idx="4">
                  <c:v>791.76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E5-4E6A-A60D-E64C41F50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75.569999999999993</c:v>
                </c:pt>
                <c:pt idx="4">
                  <c:v>99.41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F1-4A3F-913C-F20BC4E7D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57.08</c:v>
                </c:pt>
                <c:pt idx="4">
                  <c:v>56.26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F1-4A3F-913C-F20BC4E7D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209.95</c:v>
                </c:pt>
                <c:pt idx="4">
                  <c:v>160.05000000000001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5B-4024-84CA-AC3A63647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274.99</c:v>
                </c:pt>
                <c:pt idx="4">
                  <c:v>282.08999999999997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5B-4024-84CA-AC3A63647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41.19</c:v>
                </c:pt>
                <c:pt idx="4">
                  <c:v>41.19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00-4B74-8841-C66C6A923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54.83</c:v>
                </c:pt>
                <c:pt idx="4">
                  <c:v>66.53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00-4B74-8841-C66C6A923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93.65</c:v>
                </c:pt>
                <c:pt idx="4">
                  <c:v>93.89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2B-4E24-BC98-F3F0737A7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84.7</c:v>
                </c:pt>
                <c:pt idx="4">
                  <c:v>84.67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2B-4E24-BC98-F3F0737A7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【128.23】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【34.77】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【786.37】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【256.97】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S1" zoomScale="75" zoomScaleNormal="75" workbookViewId="0">
      <selection activeCell="BL45" sqref="BL45:BZ4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富山県　小矢部市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35" t="str">
        <f>データ!I6</f>
        <v>法適用</v>
      </c>
      <c r="C8" s="35"/>
      <c r="D8" s="35"/>
      <c r="E8" s="35"/>
      <c r="F8" s="35"/>
      <c r="G8" s="35"/>
      <c r="H8" s="35"/>
      <c r="I8" s="35" t="str">
        <f>データ!J6</f>
        <v>下水道事業</v>
      </c>
      <c r="J8" s="35"/>
      <c r="K8" s="35"/>
      <c r="L8" s="35"/>
      <c r="M8" s="35"/>
      <c r="N8" s="35"/>
      <c r="O8" s="35"/>
      <c r="P8" s="35" t="str">
        <f>データ!K6</f>
        <v>農業集落排水</v>
      </c>
      <c r="Q8" s="35"/>
      <c r="R8" s="35"/>
      <c r="S8" s="35"/>
      <c r="T8" s="35"/>
      <c r="U8" s="35"/>
      <c r="V8" s="35"/>
      <c r="W8" s="35" t="str">
        <f>データ!L6</f>
        <v>F2</v>
      </c>
      <c r="X8" s="35"/>
      <c r="Y8" s="35"/>
      <c r="Z8" s="35"/>
      <c r="AA8" s="35"/>
      <c r="AB8" s="35"/>
      <c r="AC8" s="35"/>
      <c r="AD8" s="36" t="str">
        <f>データ!$M$6</f>
        <v>非設置</v>
      </c>
      <c r="AE8" s="36"/>
      <c r="AF8" s="36"/>
      <c r="AG8" s="36"/>
      <c r="AH8" s="36"/>
      <c r="AI8" s="36"/>
      <c r="AJ8" s="36"/>
      <c r="AK8" s="3"/>
      <c r="AL8" s="37">
        <f>データ!S6</f>
        <v>28977</v>
      </c>
      <c r="AM8" s="37"/>
      <c r="AN8" s="37"/>
      <c r="AO8" s="37"/>
      <c r="AP8" s="37"/>
      <c r="AQ8" s="37"/>
      <c r="AR8" s="37"/>
      <c r="AS8" s="37"/>
      <c r="AT8" s="38">
        <f>データ!T6</f>
        <v>134.07</v>
      </c>
      <c r="AU8" s="38"/>
      <c r="AV8" s="38"/>
      <c r="AW8" s="38"/>
      <c r="AX8" s="38"/>
      <c r="AY8" s="38"/>
      <c r="AZ8" s="38"/>
      <c r="BA8" s="38"/>
      <c r="BB8" s="38">
        <f>データ!U6</f>
        <v>216.13</v>
      </c>
      <c r="BC8" s="38"/>
      <c r="BD8" s="38"/>
      <c r="BE8" s="38"/>
      <c r="BF8" s="38"/>
      <c r="BG8" s="38"/>
      <c r="BH8" s="38"/>
      <c r="BI8" s="38"/>
      <c r="BJ8" s="3"/>
      <c r="BK8" s="3"/>
      <c r="BL8" s="39" t="s">
        <v>10</v>
      </c>
      <c r="BM8" s="40"/>
      <c r="BN8" s="41" t="s">
        <v>11</v>
      </c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2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8" t="str">
        <f>データ!N6</f>
        <v>-</v>
      </c>
      <c r="C10" s="38"/>
      <c r="D10" s="38"/>
      <c r="E10" s="38"/>
      <c r="F10" s="38"/>
      <c r="G10" s="38"/>
      <c r="H10" s="38"/>
      <c r="I10" s="38">
        <f>データ!O6</f>
        <v>76.290000000000006</v>
      </c>
      <c r="J10" s="38"/>
      <c r="K10" s="38"/>
      <c r="L10" s="38"/>
      <c r="M10" s="38"/>
      <c r="N10" s="38"/>
      <c r="O10" s="38"/>
      <c r="P10" s="38">
        <f>データ!P6</f>
        <v>8.2899999999999991</v>
      </c>
      <c r="Q10" s="38"/>
      <c r="R10" s="38"/>
      <c r="S10" s="38"/>
      <c r="T10" s="38"/>
      <c r="U10" s="38"/>
      <c r="V10" s="38"/>
      <c r="W10" s="38">
        <f>データ!Q6</f>
        <v>87.82</v>
      </c>
      <c r="X10" s="38"/>
      <c r="Y10" s="38"/>
      <c r="Z10" s="38"/>
      <c r="AA10" s="38"/>
      <c r="AB10" s="38"/>
      <c r="AC10" s="38"/>
      <c r="AD10" s="37">
        <f>データ!R6</f>
        <v>3300</v>
      </c>
      <c r="AE10" s="37"/>
      <c r="AF10" s="37"/>
      <c r="AG10" s="37"/>
      <c r="AH10" s="37"/>
      <c r="AI10" s="37"/>
      <c r="AJ10" s="37"/>
      <c r="AK10" s="2"/>
      <c r="AL10" s="37">
        <f>データ!V6</f>
        <v>2388</v>
      </c>
      <c r="AM10" s="37"/>
      <c r="AN10" s="37"/>
      <c r="AO10" s="37"/>
      <c r="AP10" s="37"/>
      <c r="AQ10" s="37"/>
      <c r="AR10" s="37"/>
      <c r="AS10" s="37"/>
      <c r="AT10" s="38">
        <f>データ!W6</f>
        <v>1.03</v>
      </c>
      <c r="AU10" s="38"/>
      <c r="AV10" s="38"/>
      <c r="AW10" s="38"/>
      <c r="AX10" s="38"/>
      <c r="AY10" s="38"/>
      <c r="AZ10" s="38"/>
      <c r="BA10" s="38"/>
      <c r="BB10" s="38">
        <f>データ!X6</f>
        <v>2318.4499999999998</v>
      </c>
      <c r="BC10" s="38"/>
      <c r="BD10" s="38"/>
      <c r="BE10" s="38"/>
      <c r="BF10" s="38"/>
      <c r="BG10" s="38"/>
      <c r="BH10" s="38"/>
      <c r="BI10" s="38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116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5" t="s">
        <v>114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15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5" t="s">
        <v>115</v>
      </c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7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5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7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7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5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7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5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7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5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7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5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7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5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7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5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7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5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7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5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7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5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7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5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7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5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7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5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7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5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7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8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70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【104.16】</v>
      </c>
      <c r="F85" s="12" t="str">
        <f>データ!AT6</f>
        <v>【128.23】</v>
      </c>
      <c r="G85" s="12" t="str">
        <f>データ!BE6</f>
        <v>【34.77】</v>
      </c>
      <c r="H85" s="12" t="str">
        <f>データ!BP6</f>
        <v>【786.37】</v>
      </c>
      <c r="I85" s="12" t="str">
        <f>データ!CA6</f>
        <v>【60.65】</v>
      </c>
      <c r="J85" s="12" t="str">
        <f>データ!CL6</f>
        <v>【256.97】</v>
      </c>
      <c r="K85" s="12" t="str">
        <f>データ!CW6</f>
        <v>【61.14】</v>
      </c>
      <c r="L85" s="12" t="str">
        <f>データ!DH6</f>
        <v>【86.91】</v>
      </c>
      <c r="M85" s="12" t="str">
        <f>データ!DS6</f>
        <v>【24.95】</v>
      </c>
      <c r="N85" s="12" t="str">
        <f>データ!ED6</f>
        <v>【0.00】</v>
      </c>
      <c r="O85" s="12" t="str">
        <f>データ!EO6</f>
        <v>【0.03】</v>
      </c>
    </row>
  </sheetData>
  <sheetProtection algorithmName="SHA-512" hashValue="bPKipejAO+hbtoMkAkmYW4KGYpfJC4X7n5XNA5C9PMAz4kmpIRbUQSekh2RXXOMCmXbb+OdmfHyDRFx/NQx+EA==" saltValue="O7QLr7XlnVH6Il4PmNVutA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2021</v>
      </c>
      <c r="C6" s="19">
        <f t="shared" ref="C6:X6" si="3">C7</f>
        <v>162094</v>
      </c>
      <c r="D6" s="19">
        <f t="shared" si="3"/>
        <v>46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富山県　小矢部市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非設置</v>
      </c>
      <c r="N6" s="20" t="str">
        <f t="shared" si="3"/>
        <v>-</v>
      </c>
      <c r="O6" s="20">
        <f t="shared" si="3"/>
        <v>76.290000000000006</v>
      </c>
      <c r="P6" s="20">
        <f t="shared" si="3"/>
        <v>8.2899999999999991</v>
      </c>
      <c r="Q6" s="20">
        <f t="shared" si="3"/>
        <v>87.82</v>
      </c>
      <c r="R6" s="20">
        <f t="shared" si="3"/>
        <v>3300</v>
      </c>
      <c r="S6" s="20">
        <f t="shared" si="3"/>
        <v>28977</v>
      </c>
      <c r="T6" s="20">
        <f t="shared" si="3"/>
        <v>134.07</v>
      </c>
      <c r="U6" s="20">
        <f t="shared" si="3"/>
        <v>216.13</v>
      </c>
      <c r="V6" s="20">
        <f t="shared" si="3"/>
        <v>2388</v>
      </c>
      <c r="W6" s="20">
        <f t="shared" si="3"/>
        <v>1.03</v>
      </c>
      <c r="X6" s="20">
        <f t="shared" si="3"/>
        <v>2318.4499999999998</v>
      </c>
      <c r="Y6" s="21" t="str">
        <f>IF(Y7="",NA(),Y7)</f>
        <v>-</v>
      </c>
      <c r="Z6" s="21" t="str">
        <f t="shared" ref="Z6:AH6" si="4">IF(Z7="",NA(),Z7)</f>
        <v>-</v>
      </c>
      <c r="AA6" s="21" t="str">
        <f t="shared" si="4"/>
        <v>-</v>
      </c>
      <c r="AB6" s="21">
        <f t="shared" si="4"/>
        <v>101.44</v>
      </c>
      <c r="AC6" s="21">
        <f t="shared" si="4"/>
        <v>102.19</v>
      </c>
      <c r="AD6" s="21" t="str">
        <f t="shared" si="4"/>
        <v>-</v>
      </c>
      <c r="AE6" s="21" t="str">
        <f t="shared" si="4"/>
        <v>-</v>
      </c>
      <c r="AF6" s="21" t="str">
        <f t="shared" si="4"/>
        <v>-</v>
      </c>
      <c r="AG6" s="21">
        <f t="shared" si="4"/>
        <v>106.37</v>
      </c>
      <c r="AH6" s="21">
        <f t="shared" si="4"/>
        <v>106.07</v>
      </c>
      <c r="AI6" s="20" t="str">
        <f>IF(AI7="","",IF(AI7="-","【-】","【"&amp;SUBSTITUTE(TEXT(AI7,"#,##0.00"),"-","△")&amp;"】"))</f>
        <v>【104.16】</v>
      </c>
      <c r="AJ6" s="21" t="str">
        <f>IF(AJ7="",NA(),AJ7)</f>
        <v>-</v>
      </c>
      <c r="AK6" s="21" t="str">
        <f t="shared" ref="AK6:AS6" si="5">IF(AK7="",NA(),AK7)</f>
        <v>-</v>
      </c>
      <c r="AL6" s="21" t="str">
        <f t="shared" si="5"/>
        <v>-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 t="str">
        <f t="shared" si="5"/>
        <v>-</v>
      </c>
      <c r="AQ6" s="21" t="str">
        <f t="shared" si="5"/>
        <v>-</v>
      </c>
      <c r="AR6" s="21">
        <f t="shared" si="5"/>
        <v>139.02000000000001</v>
      </c>
      <c r="AS6" s="21">
        <f t="shared" si="5"/>
        <v>132.04</v>
      </c>
      <c r="AT6" s="20" t="str">
        <f>IF(AT7="","",IF(AT7="-","【-】","【"&amp;SUBSTITUTE(TEXT(AT7,"#,##0.00"),"-","△")&amp;"】"))</f>
        <v>【128.23】</v>
      </c>
      <c r="AU6" s="21" t="str">
        <f>IF(AU7="",NA(),AU7)</f>
        <v>-</v>
      </c>
      <c r="AV6" s="21" t="str">
        <f t="shared" ref="AV6:BD6" si="6">IF(AV7="",NA(),AV7)</f>
        <v>-</v>
      </c>
      <c r="AW6" s="21" t="str">
        <f t="shared" si="6"/>
        <v>-</v>
      </c>
      <c r="AX6" s="21">
        <f t="shared" si="6"/>
        <v>18.61</v>
      </c>
      <c r="AY6" s="21">
        <f t="shared" si="6"/>
        <v>26.58</v>
      </c>
      <c r="AZ6" s="21" t="str">
        <f t="shared" si="6"/>
        <v>-</v>
      </c>
      <c r="BA6" s="21" t="str">
        <f t="shared" si="6"/>
        <v>-</v>
      </c>
      <c r="BB6" s="21" t="str">
        <f t="shared" si="6"/>
        <v>-</v>
      </c>
      <c r="BC6" s="21">
        <f t="shared" si="6"/>
        <v>29.13</v>
      </c>
      <c r="BD6" s="21">
        <f t="shared" si="6"/>
        <v>35.69</v>
      </c>
      <c r="BE6" s="20" t="str">
        <f>IF(BE7="","",IF(BE7="-","【-】","【"&amp;SUBSTITUTE(TEXT(BE7,"#,##0.00"),"-","△")&amp;"】"))</f>
        <v>【34.77】</v>
      </c>
      <c r="BF6" s="21" t="str">
        <f>IF(BF7="",NA(),BF7)</f>
        <v>-</v>
      </c>
      <c r="BG6" s="21" t="str">
        <f t="shared" ref="BG6:BO6" si="7">IF(BG7="",NA(),BG7)</f>
        <v>-</v>
      </c>
      <c r="BH6" s="21" t="str">
        <f t="shared" si="7"/>
        <v>-</v>
      </c>
      <c r="BI6" s="20">
        <f t="shared" si="7"/>
        <v>0</v>
      </c>
      <c r="BJ6" s="21">
        <f t="shared" si="7"/>
        <v>916.35</v>
      </c>
      <c r="BK6" s="21" t="str">
        <f t="shared" si="7"/>
        <v>-</v>
      </c>
      <c r="BL6" s="21" t="str">
        <f t="shared" si="7"/>
        <v>-</v>
      </c>
      <c r="BM6" s="21" t="str">
        <f t="shared" si="7"/>
        <v>-</v>
      </c>
      <c r="BN6" s="21">
        <f t="shared" si="7"/>
        <v>867.83</v>
      </c>
      <c r="BO6" s="21">
        <f t="shared" si="7"/>
        <v>791.76</v>
      </c>
      <c r="BP6" s="20" t="str">
        <f>IF(BP7="","",IF(BP7="-","【-】","【"&amp;SUBSTITUTE(TEXT(BP7,"#,##0.00"),"-","△")&amp;"】"))</f>
        <v>【786.37】</v>
      </c>
      <c r="BQ6" s="21" t="str">
        <f>IF(BQ7="",NA(),BQ7)</f>
        <v>-</v>
      </c>
      <c r="BR6" s="21" t="str">
        <f t="shared" ref="BR6:BZ6" si="8">IF(BR7="",NA(),BR7)</f>
        <v>-</v>
      </c>
      <c r="BS6" s="21" t="str">
        <f t="shared" si="8"/>
        <v>-</v>
      </c>
      <c r="BT6" s="21">
        <f t="shared" si="8"/>
        <v>75.569999999999993</v>
      </c>
      <c r="BU6" s="21">
        <f t="shared" si="8"/>
        <v>99.41</v>
      </c>
      <c r="BV6" s="21" t="str">
        <f t="shared" si="8"/>
        <v>-</v>
      </c>
      <c r="BW6" s="21" t="str">
        <f t="shared" si="8"/>
        <v>-</v>
      </c>
      <c r="BX6" s="21" t="str">
        <f t="shared" si="8"/>
        <v>-</v>
      </c>
      <c r="BY6" s="21">
        <f t="shared" si="8"/>
        <v>57.08</v>
      </c>
      <c r="BZ6" s="21">
        <f t="shared" si="8"/>
        <v>56.26</v>
      </c>
      <c r="CA6" s="20" t="str">
        <f>IF(CA7="","",IF(CA7="-","【-】","【"&amp;SUBSTITUTE(TEXT(CA7,"#,##0.00"),"-","△")&amp;"】"))</f>
        <v>【60.65】</v>
      </c>
      <c r="CB6" s="21" t="str">
        <f>IF(CB7="",NA(),CB7)</f>
        <v>-</v>
      </c>
      <c r="CC6" s="21" t="str">
        <f t="shared" ref="CC6:CK6" si="9">IF(CC7="",NA(),CC7)</f>
        <v>-</v>
      </c>
      <c r="CD6" s="21" t="str">
        <f t="shared" si="9"/>
        <v>-</v>
      </c>
      <c r="CE6" s="21">
        <f t="shared" si="9"/>
        <v>209.95</v>
      </c>
      <c r="CF6" s="21">
        <f t="shared" si="9"/>
        <v>160.05000000000001</v>
      </c>
      <c r="CG6" s="21" t="str">
        <f t="shared" si="9"/>
        <v>-</v>
      </c>
      <c r="CH6" s="21" t="str">
        <f t="shared" si="9"/>
        <v>-</v>
      </c>
      <c r="CI6" s="21" t="str">
        <f t="shared" si="9"/>
        <v>-</v>
      </c>
      <c r="CJ6" s="21">
        <f t="shared" si="9"/>
        <v>274.99</v>
      </c>
      <c r="CK6" s="21">
        <f t="shared" si="9"/>
        <v>282.08999999999997</v>
      </c>
      <c r="CL6" s="20" t="str">
        <f>IF(CL7="","",IF(CL7="-","【-】","【"&amp;SUBSTITUTE(TEXT(CL7,"#,##0.00"),"-","△")&amp;"】"))</f>
        <v>【256.97】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>
        <f t="shared" si="10"/>
        <v>41.19</v>
      </c>
      <c r="CQ6" s="21">
        <f t="shared" si="10"/>
        <v>41.19</v>
      </c>
      <c r="CR6" s="21" t="str">
        <f t="shared" si="10"/>
        <v>-</v>
      </c>
      <c r="CS6" s="21" t="str">
        <f t="shared" si="10"/>
        <v>-</v>
      </c>
      <c r="CT6" s="21" t="str">
        <f t="shared" si="10"/>
        <v>-</v>
      </c>
      <c r="CU6" s="21">
        <f t="shared" si="10"/>
        <v>54.83</v>
      </c>
      <c r="CV6" s="21">
        <f t="shared" si="10"/>
        <v>66.53</v>
      </c>
      <c r="CW6" s="20" t="str">
        <f>IF(CW7="","",IF(CW7="-","【-】","【"&amp;SUBSTITUTE(TEXT(CW7,"#,##0.00"),"-","△")&amp;"】"))</f>
        <v>【61.14】</v>
      </c>
      <c r="CX6" s="21" t="str">
        <f>IF(CX7="",NA(),CX7)</f>
        <v>-</v>
      </c>
      <c r="CY6" s="21" t="str">
        <f t="shared" ref="CY6:DG6" si="11">IF(CY7="",NA(),CY7)</f>
        <v>-</v>
      </c>
      <c r="CZ6" s="21" t="str">
        <f t="shared" si="11"/>
        <v>-</v>
      </c>
      <c r="DA6" s="21">
        <f t="shared" si="11"/>
        <v>93.65</v>
      </c>
      <c r="DB6" s="21">
        <f t="shared" si="11"/>
        <v>93.89</v>
      </c>
      <c r="DC6" s="21" t="str">
        <f t="shared" si="11"/>
        <v>-</v>
      </c>
      <c r="DD6" s="21" t="str">
        <f t="shared" si="11"/>
        <v>-</v>
      </c>
      <c r="DE6" s="21" t="str">
        <f t="shared" si="11"/>
        <v>-</v>
      </c>
      <c r="DF6" s="21">
        <f t="shared" si="11"/>
        <v>84.7</v>
      </c>
      <c r="DG6" s="21">
        <f t="shared" si="11"/>
        <v>84.67</v>
      </c>
      <c r="DH6" s="20" t="str">
        <f>IF(DH7="","",IF(DH7="-","【-】","【"&amp;SUBSTITUTE(TEXT(DH7,"#,##0.00"),"-","△")&amp;"】"))</f>
        <v>【86.91】</v>
      </c>
      <c r="DI6" s="21" t="str">
        <f>IF(DI7="",NA(),DI7)</f>
        <v>-</v>
      </c>
      <c r="DJ6" s="21" t="str">
        <f t="shared" ref="DJ6:DR6" si="12">IF(DJ7="",NA(),DJ7)</f>
        <v>-</v>
      </c>
      <c r="DK6" s="21" t="str">
        <f t="shared" si="12"/>
        <v>-</v>
      </c>
      <c r="DL6" s="21">
        <f t="shared" si="12"/>
        <v>3.65</v>
      </c>
      <c r="DM6" s="21">
        <f t="shared" si="12"/>
        <v>6.95</v>
      </c>
      <c r="DN6" s="21" t="str">
        <f t="shared" si="12"/>
        <v>-</v>
      </c>
      <c r="DO6" s="21" t="str">
        <f t="shared" si="12"/>
        <v>-</v>
      </c>
      <c r="DP6" s="21" t="str">
        <f t="shared" si="12"/>
        <v>-</v>
      </c>
      <c r="DQ6" s="21">
        <f t="shared" si="12"/>
        <v>20.34</v>
      </c>
      <c r="DR6" s="21">
        <f t="shared" si="12"/>
        <v>21.85</v>
      </c>
      <c r="DS6" s="20" t="str">
        <f>IF(DS7="","",IF(DS7="-","【-】","【"&amp;SUBSTITUTE(TEXT(DS7,"#,##0.00"),"-","△")&amp;"】"))</f>
        <v>【24.95】</v>
      </c>
      <c r="DT6" s="21" t="str">
        <f>IF(DT7="",NA(),DT7)</f>
        <v>-</v>
      </c>
      <c r="DU6" s="21" t="str">
        <f t="shared" ref="DU6:EC6" si="13">IF(DU7="",NA(),DU7)</f>
        <v>-</v>
      </c>
      <c r="DV6" s="21" t="str">
        <f t="shared" si="13"/>
        <v>-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1" t="str">
        <f t="shared" si="13"/>
        <v>-</v>
      </c>
      <c r="EA6" s="21" t="str">
        <f t="shared" si="13"/>
        <v>-</v>
      </c>
      <c r="EB6" s="20">
        <f t="shared" si="13"/>
        <v>0</v>
      </c>
      <c r="EC6" s="20">
        <f t="shared" si="13"/>
        <v>0</v>
      </c>
      <c r="ED6" s="20" t="str">
        <f>IF(ED7="","",IF(ED7="-","【-】","【"&amp;SUBSTITUTE(TEXT(ED7,"#,##0.00"),"-","△")&amp;"】"))</f>
        <v>【0.00】</v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0">
        <f t="shared" si="14"/>
        <v>0</v>
      </c>
      <c r="EI6" s="20">
        <f t="shared" si="14"/>
        <v>0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>
        <f t="shared" si="14"/>
        <v>0.25</v>
      </c>
      <c r="EN6" s="21">
        <f t="shared" si="14"/>
        <v>0.05</v>
      </c>
      <c r="EO6" s="20" t="str">
        <f>IF(EO7="","",IF(EO7="-","【-】","【"&amp;SUBSTITUTE(TEXT(EO7,"#,##0.00"),"-","△")&amp;"】"))</f>
        <v>【0.03】</v>
      </c>
    </row>
    <row r="7" spans="1:148" s="22" customFormat="1" x14ac:dyDescent="0.15">
      <c r="A7" s="14"/>
      <c r="B7" s="23">
        <v>2021</v>
      </c>
      <c r="C7" s="23">
        <v>162094</v>
      </c>
      <c r="D7" s="23">
        <v>46</v>
      </c>
      <c r="E7" s="23">
        <v>17</v>
      </c>
      <c r="F7" s="23">
        <v>5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76.290000000000006</v>
      </c>
      <c r="P7" s="24">
        <v>8.2899999999999991</v>
      </c>
      <c r="Q7" s="24">
        <v>87.82</v>
      </c>
      <c r="R7" s="24">
        <v>3300</v>
      </c>
      <c r="S7" s="24">
        <v>28977</v>
      </c>
      <c r="T7" s="24">
        <v>134.07</v>
      </c>
      <c r="U7" s="24">
        <v>216.13</v>
      </c>
      <c r="V7" s="24">
        <v>2388</v>
      </c>
      <c r="W7" s="24">
        <v>1.03</v>
      </c>
      <c r="X7" s="24">
        <v>2318.4499999999998</v>
      </c>
      <c r="Y7" s="24" t="s">
        <v>102</v>
      </c>
      <c r="Z7" s="24" t="s">
        <v>102</v>
      </c>
      <c r="AA7" s="24" t="s">
        <v>102</v>
      </c>
      <c r="AB7" s="24">
        <v>101.44</v>
      </c>
      <c r="AC7" s="24">
        <v>102.19</v>
      </c>
      <c r="AD7" s="24" t="s">
        <v>102</v>
      </c>
      <c r="AE7" s="24" t="s">
        <v>102</v>
      </c>
      <c r="AF7" s="24" t="s">
        <v>102</v>
      </c>
      <c r="AG7" s="24">
        <v>106.37</v>
      </c>
      <c r="AH7" s="24">
        <v>106.07</v>
      </c>
      <c r="AI7" s="24">
        <v>104.16</v>
      </c>
      <c r="AJ7" s="24" t="s">
        <v>102</v>
      </c>
      <c r="AK7" s="24" t="s">
        <v>102</v>
      </c>
      <c r="AL7" s="24" t="s">
        <v>102</v>
      </c>
      <c r="AM7" s="24">
        <v>0</v>
      </c>
      <c r="AN7" s="24">
        <v>0</v>
      </c>
      <c r="AO7" s="24" t="s">
        <v>102</v>
      </c>
      <c r="AP7" s="24" t="s">
        <v>102</v>
      </c>
      <c r="AQ7" s="24" t="s">
        <v>102</v>
      </c>
      <c r="AR7" s="24">
        <v>139.02000000000001</v>
      </c>
      <c r="AS7" s="24">
        <v>132.04</v>
      </c>
      <c r="AT7" s="24">
        <v>128.22999999999999</v>
      </c>
      <c r="AU7" s="24" t="s">
        <v>102</v>
      </c>
      <c r="AV7" s="24" t="s">
        <v>102</v>
      </c>
      <c r="AW7" s="24" t="s">
        <v>102</v>
      </c>
      <c r="AX7" s="24">
        <v>18.61</v>
      </c>
      <c r="AY7" s="24">
        <v>26.58</v>
      </c>
      <c r="AZ7" s="24" t="s">
        <v>102</v>
      </c>
      <c r="BA7" s="24" t="s">
        <v>102</v>
      </c>
      <c r="BB7" s="24" t="s">
        <v>102</v>
      </c>
      <c r="BC7" s="24">
        <v>29.13</v>
      </c>
      <c r="BD7" s="24">
        <v>35.69</v>
      </c>
      <c r="BE7" s="24">
        <v>34.770000000000003</v>
      </c>
      <c r="BF7" s="24" t="s">
        <v>102</v>
      </c>
      <c r="BG7" s="24" t="s">
        <v>102</v>
      </c>
      <c r="BH7" s="24" t="s">
        <v>102</v>
      </c>
      <c r="BI7" s="24">
        <v>0</v>
      </c>
      <c r="BJ7" s="24">
        <v>916.35</v>
      </c>
      <c r="BK7" s="24" t="s">
        <v>102</v>
      </c>
      <c r="BL7" s="24" t="s">
        <v>102</v>
      </c>
      <c r="BM7" s="24" t="s">
        <v>102</v>
      </c>
      <c r="BN7" s="24">
        <v>867.83</v>
      </c>
      <c r="BO7" s="24">
        <v>791.76</v>
      </c>
      <c r="BP7" s="24">
        <v>786.37</v>
      </c>
      <c r="BQ7" s="24" t="s">
        <v>102</v>
      </c>
      <c r="BR7" s="24" t="s">
        <v>102</v>
      </c>
      <c r="BS7" s="24" t="s">
        <v>102</v>
      </c>
      <c r="BT7" s="24">
        <v>75.569999999999993</v>
      </c>
      <c r="BU7" s="24">
        <v>99.41</v>
      </c>
      <c r="BV7" s="24" t="s">
        <v>102</v>
      </c>
      <c r="BW7" s="24" t="s">
        <v>102</v>
      </c>
      <c r="BX7" s="24" t="s">
        <v>102</v>
      </c>
      <c r="BY7" s="24">
        <v>57.08</v>
      </c>
      <c r="BZ7" s="24">
        <v>56.26</v>
      </c>
      <c r="CA7" s="24">
        <v>60.65</v>
      </c>
      <c r="CB7" s="24" t="s">
        <v>102</v>
      </c>
      <c r="CC7" s="24" t="s">
        <v>102</v>
      </c>
      <c r="CD7" s="24" t="s">
        <v>102</v>
      </c>
      <c r="CE7" s="24">
        <v>209.95</v>
      </c>
      <c r="CF7" s="24">
        <v>160.05000000000001</v>
      </c>
      <c r="CG7" s="24" t="s">
        <v>102</v>
      </c>
      <c r="CH7" s="24" t="s">
        <v>102</v>
      </c>
      <c r="CI7" s="24" t="s">
        <v>102</v>
      </c>
      <c r="CJ7" s="24">
        <v>274.99</v>
      </c>
      <c r="CK7" s="24">
        <v>282.08999999999997</v>
      </c>
      <c r="CL7" s="24">
        <v>256.97000000000003</v>
      </c>
      <c r="CM7" s="24" t="s">
        <v>102</v>
      </c>
      <c r="CN7" s="24" t="s">
        <v>102</v>
      </c>
      <c r="CO7" s="24" t="s">
        <v>102</v>
      </c>
      <c r="CP7" s="24">
        <v>41.19</v>
      </c>
      <c r="CQ7" s="24">
        <v>41.19</v>
      </c>
      <c r="CR7" s="24" t="s">
        <v>102</v>
      </c>
      <c r="CS7" s="24" t="s">
        <v>102</v>
      </c>
      <c r="CT7" s="24" t="s">
        <v>102</v>
      </c>
      <c r="CU7" s="24">
        <v>54.83</v>
      </c>
      <c r="CV7" s="24">
        <v>66.53</v>
      </c>
      <c r="CW7" s="24">
        <v>61.14</v>
      </c>
      <c r="CX7" s="24" t="s">
        <v>102</v>
      </c>
      <c r="CY7" s="24" t="s">
        <v>102</v>
      </c>
      <c r="CZ7" s="24" t="s">
        <v>102</v>
      </c>
      <c r="DA7" s="24">
        <v>93.65</v>
      </c>
      <c r="DB7" s="24">
        <v>93.89</v>
      </c>
      <c r="DC7" s="24" t="s">
        <v>102</v>
      </c>
      <c r="DD7" s="24" t="s">
        <v>102</v>
      </c>
      <c r="DE7" s="24" t="s">
        <v>102</v>
      </c>
      <c r="DF7" s="24">
        <v>84.7</v>
      </c>
      <c r="DG7" s="24">
        <v>84.67</v>
      </c>
      <c r="DH7" s="24">
        <v>86.91</v>
      </c>
      <c r="DI7" s="24" t="s">
        <v>102</v>
      </c>
      <c r="DJ7" s="24" t="s">
        <v>102</v>
      </c>
      <c r="DK7" s="24" t="s">
        <v>102</v>
      </c>
      <c r="DL7" s="24">
        <v>3.65</v>
      </c>
      <c r="DM7" s="24">
        <v>6.95</v>
      </c>
      <c r="DN7" s="24" t="s">
        <v>102</v>
      </c>
      <c r="DO7" s="24" t="s">
        <v>102</v>
      </c>
      <c r="DP7" s="24" t="s">
        <v>102</v>
      </c>
      <c r="DQ7" s="24">
        <v>20.34</v>
      </c>
      <c r="DR7" s="24">
        <v>21.85</v>
      </c>
      <c r="DS7" s="24">
        <v>24.95</v>
      </c>
      <c r="DT7" s="24" t="s">
        <v>102</v>
      </c>
      <c r="DU7" s="24" t="s">
        <v>102</v>
      </c>
      <c r="DV7" s="24" t="s">
        <v>102</v>
      </c>
      <c r="DW7" s="24">
        <v>0</v>
      </c>
      <c r="DX7" s="24">
        <v>0</v>
      </c>
      <c r="DY7" s="24" t="s">
        <v>102</v>
      </c>
      <c r="DZ7" s="24" t="s">
        <v>102</v>
      </c>
      <c r="EA7" s="24" t="s">
        <v>102</v>
      </c>
      <c r="EB7" s="24">
        <v>0</v>
      </c>
      <c r="EC7" s="24">
        <v>0</v>
      </c>
      <c r="ED7" s="24">
        <v>0</v>
      </c>
      <c r="EE7" s="24" t="s">
        <v>102</v>
      </c>
      <c r="EF7" s="24" t="s">
        <v>102</v>
      </c>
      <c r="EG7" s="24" t="s">
        <v>102</v>
      </c>
      <c r="EH7" s="24">
        <v>0</v>
      </c>
      <c r="EI7" s="24">
        <v>0</v>
      </c>
      <c r="EJ7" s="24" t="s">
        <v>102</v>
      </c>
      <c r="EK7" s="24" t="s">
        <v>102</v>
      </c>
      <c r="EL7" s="24" t="s">
        <v>102</v>
      </c>
      <c r="EM7" s="24">
        <v>0.25</v>
      </c>
      <c r="EN7" s="24">
        <v>0.05</v>
      </c>
      <c r="EO7" s="24">
        <v>0.03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112</v>
      </c>
      <c r="E13" t="s">
        <v>112</v>
      </c>
      <c r="F13" t="s">
        <v>112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2023-01-13T02:18:40Z</dcterms:modified>
</cp:coreProperties>
</file>